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5決算分\01_3月公表分\06_完成版\"/>
    </mc:Choice>
  </mc:AlternateContent>
  <bookViews>
    <workbookView xWindow="-105" yWindow="-105" windowWidth="23250" windowHeight="12570" tabRatio="86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C38" i="10"/>
  <c r="CO37" i="10"/>
  <c r="BE37" i="10"/>
  <c r="AM37" i="10"/>
  <c r="C37" i="10"/>
  <c r="CO36" i="10"/>
  <c r="BE36" i="10"/>
  <c r="AM36" i="10"/>
  <c r="C36" i="10"/>
  <c r="CO35" i="10"/>
  <c r="BE35" i="10"/>
  <c r="BW34" i="10"/>
  <c r="C34" i="10"/>
  <c r="C35" i="10" s="1"/>
  <c r="BW35" i="10" l="1"/>
  <c r="BW36" i="10" s="1"/>
  <c r="BW37" i="10" s="1"/>
  <c r="BW38" i="10" s="1"/>
  <c r="BW39" i="10" s="1"/>
  <c r="U34" i="10"/>
  <c r="U35" i="10" s="1"/>
  <c r="U36" i="10" s="1"/>
  <c r="U37" i="10" s="1"/>
  <c r="U38"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BE34" i="10"/>
</calcChain>
</file>

<file path=xl/sharedStrings.xml><?xml version="1.0" encoding="utf-8"?>
<sst xmlns="http://schemas.openxmlformats.org/spreadsheetml/2006/main" count="1156" uniqueCount="565">
  <si>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</si>
  <si>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</si>
  <si>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</si>
  <si>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</si>
  <si>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</si>
  <si>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</si>
  <si>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</si>
  <si>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</si>
  <si>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</si>
  <si>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</si>
  <si>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</si>
  <si>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</si>
  <si>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</si>
  <si>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</si>
  <si>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</si>
  <si>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</si>
  <si>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</si>
  <si>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</si>
  <si>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</si>
  <si>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</si>
  <si>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</si>
  <si>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</si>
  <si>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</si>
  <si>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</si>
  <si>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</si>
  <si>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</si>
  <si>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</si>
  <si>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</si>
  <si>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</si>
  <si>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</si>
  <si>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</si>
  <si>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</si>
  <si>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</si>
  <si>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</si>
  <si>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</si>
  <si>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</si>
  <si>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</si>
  <si>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</si>
  <si>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</si>
  <si>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</si>
  <si>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</si>
  <si>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</si>
  <si>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</si>
  <si>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</si>
  <si>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</si>
  <si>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</si>
  <si>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</si>
  <si>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</si>
  <si>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</si>
  <si>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</si>
  <si>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</si>
  <si>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</si>
  <si>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</si>
  <si>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</si>
  <si>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</si>
  <si>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</si>
  <si>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</si>
  <si>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</si>
  <si>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</si>
  <si>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</si>
  <si>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</si>
  <si>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</si>
  <si>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</si>
  <si>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</si>
  <si>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</si>
  <si>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</si>
  <si>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</si>
  <si>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</si>
  <si>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</si>
  <si>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</si>
  <si>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</si>
  <si>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</si>
  <si>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</si>
  <si>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</si>
  <si>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</si>
  <si>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</si>
  <si>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</si>
  <si>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</si>
  <si>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</si>
  <si>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</si>
  <si>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</si>
  <si>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</si>
  <si>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</si>
  <si>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</si>
  <si>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</si>
  <si>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</si>
  <si>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</si>
  <si>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</si>
  <si>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</si>
  <si>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</si>
  <si>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</si>
  <si>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</si>
  <si>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</si>
  <si>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</si>
  <si>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新庄村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</si>
  <si>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</si>
  <si>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</si>
  <si>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</si>
  <si>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</si>
  <si>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</si>
  <si>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</si>
  <si>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</si>
  <si>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</si>
  <si>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</si>
  <si>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</si>
  <si>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</si>
  <si>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</si>
  <si>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</si>
  <si>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</si>
  <si>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</si>
  <si>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</si>
  <si>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</si>
  <si>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</si>
  <si>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</si>
  <si>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</si>
  <si>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</si>
  <si>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</si>
  <si>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</si>
  <si>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</si>
  <si>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</si>
  <si>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</si>
  <si>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</si>
  <si>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</si>
  <si>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</si>
  <si>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</si>
  <si>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</si>
  <si>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</si>
  <si>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</si>
  <si>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</si>
  <si>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</si>
  <si>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</si>
  <si>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</si>
  <si>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</si>
  <si>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</si>
  <si>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</si>
  <si>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</si>
  <si>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</si>
  <si>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</si>
  <si>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</si>
  <si>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</si>
  <si>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</si>
  <si>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</si>
  <si>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</si>
  <si>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うち日本人(％)</t>
    <phoneticPr fontId="5"/>
  </si>
  <si>
    <t>-2.9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</si>
  <si>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</si>
  <si>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</si>
  <si>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</si>
  <si>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</si>
  <si>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</si>
  <si>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</si>
  <si>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</si>
  <si>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</si>
  <si>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</si>
  <si>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</si>
  <si>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</si>
  <si>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</si>
  <si>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</si>
  <si>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</si>
  <si>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</si>
  <si>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</si>
  <si>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</si>
  <si>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</si>
  <si>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</si>
  <si>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</si>
  <si>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</si>
  <si>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</si>
  <si>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</si>
  <si>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</si>
  <si>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</si>
  <si>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</si>
  <si>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</si>
  <si>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</si>
  <si>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</si>
  <si>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</si>
  <si>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</si>
  <si>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</si>
  <si>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</si>
  <si>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</si>
  <si>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</si>
  <si>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</si>
  <si>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</si>
  <si>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</si>
  <si>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</si>
  <si>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</si>
  <si>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</si>
  <si>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</si>
  <si>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</si>
  <si>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</si>
  <si>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</si>
  <si>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</si>
  <si>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</si>
  <si>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</si>
  <si>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</si>
  <si>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</si>
  <si>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</si>
  <si>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</si>
  <si>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</si>
  <si>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</si>
  <si>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</si>
  <si>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</si>
  <si>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</si>
  <si>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</si>
  <si>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</si>
  <si>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岡山県新庄村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</si>
  <si>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</si>
  <si>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</si>
  <si>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</si>
  <si>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</si>
  <si>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</si>
  <si>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</si>
  <si>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</si>
  <si>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</si>
  <si>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</si>
  <si>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</si>
  <si>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</si>
  <si>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</si>
  <si>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</si>
  <si>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</si>
  <si>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</si>
  <si>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</si>
  <si>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</si>
  <si>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</si>
  <si>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</si>
  <si>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</si>
  <si>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</si>
  <si>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</si>
  <si>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</si>
  <si>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</si>
  <si>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</si>
  <si>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</si>
  <si>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</si>
  <si>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</si>
  <si>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</si>
  <si>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</si>
  <si>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</si>
  <si>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</si>
  <si>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</si>
  <si>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</si>
  <si>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</si>
  <si>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</si>
  <si>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</si>
  <si>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</si>
  <si>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</si>
  <si>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</si>
  <si>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</si>
  <si>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</si>
  <si>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</si>
  <si>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</si>
  <si>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</si>
  <si>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</si>
  <si>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</si>
  <si>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</si>
  <si>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</si>
  <si>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</si>
  <si>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</si>
  <si>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</si>
  <si>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</si>
  <si>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</si>
  <si>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</si>
  <si>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</si>
  <si>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</si>
  <si>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</si>
  <si>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</si>
  <si>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</si>
  <si>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</si>
  <si>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</si>
  <si>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</si>
  <si>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</si>
  <si>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</si>
  <si>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</si>
  <si>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</si>
  <si>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</si>
  <si>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</si>
  <si>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</si>
  <si>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</si>
  <si>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</si>
  <si>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</si>
  <si>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</si>
  <si>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</si>
  <si>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</si>
  <si>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</si>
  <si>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</si>
  <si>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</si>
  <si>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</si>
  <si>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</si>
  <si>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</si>
  <si>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</si>
  <si>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</si>
  <si>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</si>
  <si>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</si>
  <si>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</si>
  <si>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</si>
  <si>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</si>
  <si>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</si>
  <si>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</si>
  <si>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</si>
  <si>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</si>
  <si>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</si>
  <si>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</si>
  <si>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</si>
  <si>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</si>
  <si>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</si>
  <si>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</si>
  <si>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</si>
  <si>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</si>
  <si>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</si>
  <si>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</si>
  <si>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</si>
  <si>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</si>
  <si>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</si>
  <si>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</si>
  <si>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</si>
  <si>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</si>
  <si>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</si>
  <si>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</si>
  <si>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</si>
  <si>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</si>
  <si>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</si>
  <si>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</si>
  <si>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</si>
  <si>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</si>
  <si>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</si>
  <si>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</si>
  <si>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</si>
  <si>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</si>
  <si>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</si>
  <si>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</si>
  <si>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</si>
  <si>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</si>
  <si>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</si>
  <si>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</si>
  <si>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</si>
  <si>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</si>
  <si>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</si>
  <si>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</si>
  <si>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</si>
  <si>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</si>
  <si>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</si>
  <si>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</si>
  <si>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</si>
  <si>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</si>
  <si>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</si>
  <si>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</si>
  <si>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</si>
  <si>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</si>
  <si>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</si>
  <si>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</si>
  <si>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</si>
  <si>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</si>
  <si>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</si>
  <si>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</si>
  <si>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</si>
  <si>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</si>
  <si>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</si>
  <si>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岡山県新庄村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</si>
  <si>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</si>
  <si>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</si>
  <si>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</si>
  <si>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</si>
  <si>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</si>
  <si>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</si>
  <si>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</si>
  <si>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</si>
  <si>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</si>
  <si>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</si>
  <si>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</si>
  <si>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</si>
  <si>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</si>
  <si>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</si>
  <si>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</si>
  <si>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</si>
  <si>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</si>
  <si>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</si>
  <si>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</si>
  <si>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</si>
  <si>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新庄村土地取得特別会計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</si>
  <si>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</si>
  <si>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</si>
  <si>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</si>
  <si>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</si>
  <si>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</si>
  <si>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</si>
  <si>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</si>
  <si>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</si>
  <si>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</si>
  <si>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</si>
  <si>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</si>
  <si>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</si>
  <si>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</si>
  <si>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新庄村国民健康保険事業特別会計</t>
    <phoneticPr fontId="5"/>
  </si>
  <si>
    <t>新庄村介護保険特別会計（保険事業勘定）</t>
    <phoneticPr fontId="5"/>
  </si>
  <si>
    <t>新庄村国民健康保険歯科診療施設特別会計</t>
    <phoneticPr fontId="5"/>
  </si>
  <si>
    <t>新庄村国民健康保険診療所特別会計</t>
    <phoneticPr fontId="5"/>
  </si>
  <si>
    <t>新庄村後期高齢者医療特別会計</t>
    <phoneticPr fontId="5"/>
  </si>
  <si>
    <t>新庄村簡易水道事業特別会計</t>
    <phoneticPr fontId="5"/>
  </si>
  <si>
    <t>法適用企業</t>
    <phoneticPr fontId="5"/>
  </si>
  <si>
    <t>新庄村下水道事業特別会計</t>
    <phoneticPr fontId="5"/>
  </si>
  <si>
    <t>新庄村宅地造成事業特別会計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</si>
  <si>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</si>
  <si>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</si>
  <si>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</si>
  <si>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</si>
  <si>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</si>
  <si>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</si>
  <si>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</si>
  <si>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</si>
  <si>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</si>
  <si>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</si>
  <si>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</si>
  <si>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</si>
  <si>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</si>
  <si>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</si>
  <si>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</si>
  <si>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</si>
  <si>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</si>
  <si>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</si>
  <si>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</si>
  <si>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</si>
  <si>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</si>
  <si>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</si>
  <si>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</si>
  <si>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</si>
  <si>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</si>
  <si>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</si>
  <si>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</si>
  <si>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</si>
  <si>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</si>
  <si>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</si>
  <si>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</si>
  <si>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</si>
  <si>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</si>
  <si>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</si>
  <si>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</si>
  <si>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</si>
  <si>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</si>
  <si>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</si>
  <si>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</si>
  <si>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</si>
  <si>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</si>
  <si>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</si>
  <si>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</si>
  <si>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</si>
  <si>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</si>
  <si>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</si>
  <si>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</si>
  <si>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</si>
  <si>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</si>
  <si>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</si>
  <si>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</si>
  <si>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</si>
  <si>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</si>
  <si>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</si>
  <si>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</si>
  <si>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</si>
  <si>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</si>
  <si>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</si>
  <si>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</si>
  <si>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</si>
  <si>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</si>
  <si>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</si>
  <si>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</si>
  <si>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</si>
  <si>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</si>
  <si>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</si>
  <si>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</si>
  <si>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</si>
  <si>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</si>
  <si>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</si>
  <si>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</si>
  <si>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</si>
  <si>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</si>
  <si>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</si>
  <si>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</si>
  <si>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</si>
  <si>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</si>
  <si>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</si>
  <si>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</si>
  <si>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</si>
  <si>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</si>
  <si>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</si>
  <si>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</si>
  <si>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</si>
  <si>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</si>
  <si>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</si>
  <si>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</si>
  <si>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</si>
  <si>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</si>
  <si>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</si>
  <si>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</si>
  <si>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</si>
  <si>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</si>
  <si>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</si>
  <si>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</si>
  <si>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</si>
  <si>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</si>
  <si>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</si>
  <si>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</si>
  <si>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</si>
  <si>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</si>
  <si>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</si>
  <si>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</si>
  <si>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</si>
  <si>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</si>
  <si>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</si>
  <si>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</si>
  <si>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</si>
  <si>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</si>
  <si>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</si>
  <si>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</si>
  <si>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</si>
  <si>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</si>
  <si>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</si>
  <si>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</si>
  <si>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</si>
  <si>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</si>
  <si>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</si>
  <si>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</si>
  <si>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</si>
  <si>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</si>
  <si>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</si>
  <si>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</si>
  <si>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</si>
  <si>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</si>
  <si>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</si>
  <si>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</si>
  <si>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</si>
  <si>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</si>
  <si>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</si>
  <si>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</si>
  <si>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</si>
  <si>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</si>
  <si>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</si>
  <si>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</si>
  <si>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</si>
  <si>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11.55</t>
  </si>
  <si>
    <t>▲ 4.37</t>
  </si>
  <si>
    <t>一般会計</t>
  </si>
  <si>
    <t>新庄村介護保険特別会計（保険事業勘定）</t>
  </si>
  <si>
    <t>新庄村国民健康保険診療所特別会計</t>
  </si>
  <si>
    <t>新庄村国民健康保険事業特別会計</t>
  </si>
  <si>
    <t>新庄村国民健康保険歯科診療施設特別会計</t>
  </si>
  <si>
    <t>新庄村簡易水道事業特別会計</t>
  </si>
  <si>
    <t>新庄村後期高齢者医療特別会計</t>
  </si>
  <si>
    <t>新庄村土地取得特別会計</t>
  </si>
  <si>
    <t>その他会計（赤字）</t>
  </si>
  <si>
    <t>その他会計（黒字）</t>
  </si>
  <si>
    <t>R01</t>
    <phoneticPr fontId="5"/>
  </si>
  <si>
    <t>R02</t>
    <phoneticPr fontId="5"/>
  </si>
  <si>
    <t>R03</t>
    <phoneticPr fontId="5"/>
  </si>
  <si>
    <t>R04</t>
    <phoneticPr fontId="5"/>
  </si>
  <si>
    <t>R05</t>
    <phoneticPr fontId="5"/>
  </si>
  <si>
    <t>長期投資準備基金</t>
    <rPh sb="0" eb="4">
      <t>チョウキトウシ</t>
    </rPh>
    <rPh sb="4" eb="8">
      <t>ジュンビキキン</t>
    </rPh>
    <phoneticPr fontId="2"/>
  </si>
  <si>
    <t>ふるさと創生基金</t>
    <rPh sb="4" eb="6">
      <t>ソウセイ</t>
    </rPh>
    <rPh sb="6" eb="8">
      <t>キキン</t>
    </rPh>
    <phoneticPr fontId="2"/>
  </si>
  <si>
    <t>地域福祉基金</t>
    <rPh sb="0" eb="6">
      <t>チイキフクシキキン</t>
    </rPh>
    <phoneticPr fontId="2"/>
  </si>
  <si>
    <t>メルヘン・プラザ</t>
    <phoneticPr fontId="2"/>
  </si>
  <si>
    <t>-</t>
    <phoneticPr fontId="2"/>
  </si>
  <si>
    <t>岡山県後期高齢者医療広域連合一般会計</t>
    <rPh sb="0" eb="3">
      <t>オカヤマケン</t>
    </rPh>
    <rPh sb="3" eb="8">
      <t>コウキコウレイシャ</t>
    </rPh>
    <rPh sb="8" eb="10">
      <t>イリョウ</t>
    </rPh>
    <rPh sb="10" eb="12">
      <t>コウイキ</t>
    </rPh>
    <rPh sb="12" eb="14">
      <t>レンゴウ</t>
    </rPh>
    <rPh sb="14" eb="18">
      <t>イッパンカイケイ</t>
    </rPh>
    <phoneticPr fontId="2"/>
  </si>
  <si>
    <t>岡山県後期高齢者医療広域連合後期高齢者医療特別会計</t>
    <rPh sb="0" eb="3">
      <t>オカヤマケン</t>
    </rPh>
    <rPh sb="3" eb="10">
      <t>コウキコウレイシャイリョウ</t>
    </rPh>
    <rPh sb="10" eb="14">
      <t>コウイキレンゴウ</t>
    </rPh>
    <rPh sb="14" eb="19">
      <t>コウキコウレイシャ</t>
    </rPh>
    <rPh sb="19" eb="21">
      <t>イリョウ</t>
    </rPh>
    <rPh sb="21" eb="25">
      <t>トクベツカイケイ</t>
    </rPh>
    <phoneticPr fontId="2"/>
  </si>
  <si>
    <t>岡山県市町村総合事務組合一般会計</t>
    <rPh sb="0" eb="3">
      <t>オカヤマケン</t>
    </rPh>
    <rPh sb="3" eb="6">
      <t>シチョウソン</t>
    </rPh>
    <rPh sb="6" eb="12">
      <t>ソウゴウジムクミアイ</t>
    </rPh>
    <rPh sb="12" eb="16">
      <t>イッパンカイケイ</t>
    </rPh>
    <phoneticPr fontId="2"/>
  </si>
  <si>
    <t>岡山県市町村総合事務組合貸付金特別会計</t>
    <rPh sb="0" eb="3">
      <t>オカヤマケン</t>
    </rPh>
    <rPh sb="3" eb="12">
      <t>シチョウソンソウゴウジムクミアイ</t>
    </rPh>
    <rPh sb="12" eb="15">
      <t>カシツケキン</t>
    </rPh>
    <rPh sb="15" eb="19">
      <t>トクベツカイケイ</t>
    </rPh>
    <phoneticPr fontId="2"/>
  </si>
  <si>
    <t>岡山県市町村総合事務組合拠出金事業特別会計</t>
    <rPh sb="0" eb="3">
      <t>オカヤマケン</t>
    </rPh>
    <rPh sb="3" eb="6">
      <t>シチョウソン</t>
    </rPh>
    <rPh sb="6" eb="12">
      <t>ソウゴウジムクミアイ</t>
    </rPh>
    <rPh sb="12" eb="17">
      <t>キョシュツキンジギョウ</t>
    </rPh>
    <rPh sb="17" eb="21">
      <t>トクベツカイケイ</t>
    </rPh>
    <phoneticPr fontId="2"/>
  </si>
  <si>
    <t>岡山県市町村税整理組合</t>
    <rPh sb="0" eb="3">
      <t>オカヤマケン</t>
    </rPh>
    <rPh sb="3" eb="6">
      <t>シチョウソン</t>
    </rPh>
    <rPh sb="6" eb="11">
      <t>ゼイセイリクミアイ</t>
    </rPh>
    <phoneticPr fontId="2"/>
  </si>
  <si>
    <t>庁舎整備基金</t>
    <rPh sb="0" eb="2">
      <t>チョウシャ</t>
    </rPh>
    <rPh sb="2" eb="6">
      <t>セイビキキン</t>
    </rPh>
    <phoneticPr fontId="2"/>
  </si>
  <si>
    <t>森林環境保全基金</t>
    <rPh sb="0" eb="2">
      <t>シンリン</t>
    </rPh>
    <rPh sb="2" eb="4">
      <t>カンキョウ</t>
    </rPh>
    <rPh sb="4" eb="8">
      <t>ホゼンキキン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</si>
</sst>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6D3F-4D8C-8B35-BDFDEEB658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304996</c:v>
                </c:pt>
                <c:pt idx="1">
                  <c:v>321586</c:v>
                </c:pt>
                <c:pt idx="2">
                  <c:v>546611</c:v>
                </c:pt>
                <c:pt idx="3">
                  <c:v>961619</c:v>
                </c:pt>
                <c:pt idx="4">
                  <c:v>956249</c:v>
                </c:pt>
              </c:numCache>
            </c:numRef>
          </c:val>
          <c:smooth val="0"/>
          <c:extLst>
            <c:ext xmlns:c16="http://schemas.microsoft.com/office/drawing/2014/chart" uri="{C3380CC4-5D6E-409C-BE32-E72D297353CC}">
              <c16:uniqueId val="{00000001-6D3F-4D8C-8B35-BDFDEEB6587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1.84</c:v>
                </c:pt>
                <c:pt idx="1">
                  <c:v>9.36</c:v>
                </c:pt>
                <c:pt idx="2">
                  <c:v>10.09</c:v>
                </c:pt>
                <c:pt idx="3">
                  <c:v>17.21</c:v>
                </c:pt>
                <c:pt idx="4">
                  <c:v>19.5</c:v>
                </c:pt>
              </c:numCache>
            </c:numRef>
          </c:val>
          <c:extLst>
            <c:ext xmlns:c16="http://schemas.microsoft.com/office/drawing/2014/chart" uri="{C3380CC4-5D6E-409C-BE32-E72D297353CC}">
              <c16:uniqueId val="{00000000-99CB-498C-85E2-C03D3412F3B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79.849999999999994</c:v>
                </c:pt>
                <c:pt idx="1">
                  <c:v>73.78</c:v>
                </c:pt>
                <c:pt idx="2">
                  <c:v>69.63</c:v>
                </c:pt>
                <c:pt idx="3">
                  <c:v>73.430000000000007</c:v>
                </c:pt>
                <c:pt idx="4">
                  <c:v>65.349999999999994</c:v>
                </c:pt>
              </c:numCache>
            </c:numRef>
          </c:val>
          <c:extLst>
            <c:ext xmlns:c16="http://schemas.microsoft.com/office/drawing/2014/chart" uri="{C3380CC4-5D6E-409C-BE32-E72D297353CC}">
              <c16:uniqueId val="{00000001-99CB-498C-85E2-C03D3412F3B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-11.55</c:v>
                </c:pt>
                <c:pt idx="1">
                  <c:v>4.1399999999999997</c:v>
                </c:pt>
                <c:pt idx="2">
                  <c:v>4.9000000000000004</c:v>
                </c:pt>
                <c:pt idx="3">
                  <c:v>6.65</c:v>
                </c:pt>
                <c:pt idx="4">
                  <c:v>-4.37</c:v>
                </c:pt>
              </c:numCache>
            </c:numRef>
          </c:val>
          <c:smooth val="0"/>
          <c:extLst>
            <c:ext xmlns:c16="http://schemas.microsoft.com/office/drawing/2014/chart" uri="{C3380CC4-5D6E-409C-BE32-E72D297353CC}">
              <c16:uniqueId val="{00000002-99CB-498C-85E2-C03D3412F3B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0.06</c:v>
                </c:pt>
                <c:pt idx="4">
                  <c:v>#N/A</c:v>
                </c:pt>
                <c:pt idx="5">
                  <c:v>0</c:v>
                </c:pt>
                <c:pt idx="6">
                  <c:v>#N/A</c:v>
                </c:pt>
                <c:pt idx="7">
                  <c:v>0.88</c:v>
                </c:pt>
                <c:pt idx="8">
                  <c:v>#N/A</c:v>
                </c:pt>
                <c:pt idx="9">
                  <c:v>0</c:v>
                </c:pt>
              </c:numCache>
            </c:numRef>
          </c:val>
          <c:extLst>
            <c:ext xmlns:c16="http://schemas.microsoft.com/office/drawing/2014/chart" uri="{C3380CC4-5D6E-409C-BE32-E72D297353CC}">
              <c16:uniqueId val="{00000000-2FFC-470E-8B6E-29BE73F4E05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FFC-470E-8B6E-29BE73F4E05C}"/>
            </c:ext>
          </c:extLst>
        </c:ser>
        <c:ser>
          <c:idx val="2"/>
          <c:order val="2"/>
          <c:tx>
            <c:strRef>
              <c:f>データシート!$A$29</c:f>
              <c:strCache>
                <c:ptCount val="1"/>
                <c:pt idx="0">
                  <c:v>新庄村土地取得特別会計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2FFC-470E-8B6E-29BE73F4E05C}"/>
            </c:ext>
          </c:extLst>
        </c:ser>
        <c:ser>
          <c:idx val="3"/>
          <c:order val="3"/>
          <c:tx>
            <c:strRef>
              <c:f>データシート!$A$30</c:f>
              <c:strCache>
                <c:ptCount val="1"/>
                <c:pt idx="0">
                  <c:v>新庄村後期高齢者医療特別会計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0.04</c:v>
                </c:pt>
                <c:pt idx="2">
                  <c:v>#N/A</c:v>
                </c:pt>
                <c:pt idx="3">
                  <c:v>0.02</c:v>
                </c:pt>
                <c:pt idx="4">
                  <c:v>#N/A</c:v>
                </c:pt>
                <c:pt idx="5">
                  <c:v>0.09</c:v>
                </c:pt>
                <c:pt idx="6">
                  <c:v>#N/A</c:v>
                </c:pt>
                <c:pt idx="7">
                  <c:v>0.24</c:v>
                </c:pt>
                <c:pt idx="8">
                  <c:v>#N/A</c:v>
                </c:pt>
                <c:pt idx="9">
                  <c:v>0.26</c:v>
                </c:pt>
              </c:numCache>
            </c:numRef>
          </c:val>
          <c:extLst>
            <c:ext xmlns:c16="http://schemas.microsoft.com/office/drawing/2014/chart" uri="{C3380CC4-5D6E-409C-BE32-E72D297353CC}">
              <c16:uniqueId val="{00000003-2FFC-470E-8B6E-29BE73F4E05C}"/>
            </c:ext>
          </c:extLst>
        </c:ser>
        <c:ser>
          <c:idx val="4"/>
          <c:order val="4"/>
          <c:tx>
            <c:strRef>
              <c:f>データシート!$A$31</c:f>
              <c:strCache>
                <c:ptCount val="1"/>
                <c:pt idx="0">
                  <c:v>新庄村簡易水道事業特別会計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0.15</c:v>
                </c:pt>
                <c:pt idx="2">
                  <c:v>#N/A</c:v>
                </c:pt>
                <c:pt idx="3">
                  <c:v>7.0000000000000007E-2</c:v>
                </c:pt>
                <c:pt idx="4">
                  <c:v>#N/A</c:v>
                </c:pt>
                <c:pt idx="5">
                  <c:v>0.04</c:v>
                </c:pt>
                <c:pt idx="6">
                  <c:v>#N/A</c:v>
                </c:pt>
                <c:pt idx="7">
                  <c:v>0.62</c:v>
                </c:pt>
                <c:pt idx="8">
                  <c:v>#N/A</c:v>
                </c:pt>
                <c:pt idx="9">
                  <c:v>0.34</c:v>
                </c:pt>
              </c:numCache>
            </c:numRef>
          </c:val>
          <c:extLst>
            <c:ext xmlns:c16="http://schemas.microsoft.com/office/drawing/2014/chart" uri="{C3380CC4-5D6E-409C-BE32-E72D297353CC}">
              <c16:uniqueId val="{00000004-2FFC-470E-8B6E-29BE73F4E05C}"/>
            </c:ext>
          </c:extLst>
        </c:ser>
        <c:ser>
          <c:idx val="5"/>
          <c:order val="5"/>
          <c:tx>
            <c:strRef>
              <c:f>データシート!$A$32</c:f>
              <c:strCache>
                <c:ptCount val="1"/>
                <c:pt idx="0">
                  <c:v>新庄村国民健康保険歯科診療施設特別会計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c:v>
                </c:pt>
                <c:pt idx="2">
                  <c:v>#N/A</c:v>
                </c:pt>
                <c:pt idx="3">
                  <c:v>0.54</c:v>
                </c:pt>
                <c:pt idx="4">
                  <c:v>#N/A</c:v>
                </c:pt>
                <c:pt idx="5">
                  <c:v>0.22</c:v>
                </c:pt>
                <c:pt idx="6">
                  <c:v>#N/A</c:v>
                </c:pt>
                <c:pt idx="7">
                  <c:v>0.23</c:v>
                </c:pt>
                <c:pt idx="8">
                  <c:v>#N/A</c:v>
                </c:pt>
                <c:pt idx="9">
                  <c:v>0.46</c:v>
                </c:pt>
              </c:numCache>
            </c:numRef>
          </c:val>
          <c:extLst>
            <c:ext xmlns:c16="http://schemas.microsoft.com/office/drawing/2014/chart" uri="{C3380CC4-5D6E-409C-BE32-E72D297353CC}">
              <c16:uniqueId val="{00000005-2FFC-470E-8B6E-29BE73F4E05C}"/>
            </c:ext>
          </c:extLst>
        </c:ser>
        <c:ser>
          <c:idx val="6"/>
          <c:order val="6"/>
          <c:tx>
            <c:strRef>
              <c:f>データシート!$A$33</c:f>
              <c:strCache>
                <c:ptCount val="1"/>
                <c:pt idx="0">
                  <c:v>新庄村国民健康保険事業特別会計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2.91</c:v>
                </c:pt>
                <c:pt idx="2">
                  <c:v>#N/A</c:v>
                </c:pt>
                <c:pt idx="3">
                  <c:v>1.49</c:v>
                </c:pt>
                <c:pt idx="4">
                  <c:v>#N/A</c:v>
                </c:pt>
                <c:pt idx="5">
                  <c:v>1.32</c:v>
                </c:pt>
                <c:pt idx="6">
                  <c:v>#N/A</c:v>
                </c:pt>
                <c:pt idx="7">
                  <c:v>0.38</c:v>
                </c:pt>
                <c:pt idx="8">
                  <c:v>#N/A</c:v>
                </c:pt>
                <c:pt idx="9">
                  <c:v>0.74</c:v>
                </c:pt>
              </c:numCache>
            </c:numRef>
          </c:val>
          <c:extLst>
            <c:ext xmlns:c16="http://schemas.microsoft.com/office/drawing/2014/chart" uri="{C3380CC4-5D6E-409C-BE32-E72D297353CC}">
              <c16:uniqueId val="{00000006-2FFC-470E-8B6E-29BE73F4E05C}"/>
            </c:ext>
          </c:extLst>
        </c:ser>
        <c:ser>
          <c:idx val="7"/>
          <c:order val="7"/>
          <c:tx>
            <c:strRef>
              <c:f>データシート!$A$34</c:f>
              <c:strCache>
                <c:ptCount val="1"/>
                <c:pt idx="0">
                  <c:v>新庄村国民健康保険診療所特別会計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0.8</c:v>
                </c:pt>
                <c:pt idx="2">
                  <c:v>#N/A</c:v>
                </c:pt>
                <c:pt idx="3">
                  <c:v>0.35</c:v>
                </c:pt>
                <c:pt idx="4">
                  <c:v>#N/A</c:v>
                </c:pt>
                <c:pt idx="5">
                  <c:v>0.74</c:v>
                </c:pt>
                <c:pt idx="6">
                  <c:v>#N/A</c:v>
                </c:pt>
                <c:pt idx="7">
                  <c:v>1.71</c:v>
                </c:pt>
                <c:pt idx="8">
                  <c:v>#N/A</c:v>
                </c:pt>
                <c:pt idx="9">
                  <c:v>1.27</c:v>
                </c:pt>
              </c:numCache>
            </c:numRef>
          </c:val>
          <c:extLst>
            <c:ext xmlns:c16="http://schemas.microsoft.com/office/drawing/2014/chart" uri="{C3380CC4-5D6E-409C-BE32-E72D297353CC}">
              <c16:uniqueId val="{00000007-2FFC-470E-8B6E-29BE73F4E05C}"/>
            </c:ext>
          </c:extLst>
        </c:ser>
        <c:ser>
          <c:idx val="8"/>
          <c:order val="8"/>
          <c:tx>
            <c:strRef>
              <c:f>データシート!$A$35</c:f>
              <c:strCache>
                <c:ptCount val="1"/>
                <c:pt idx="0">
                  <c:v>新庄村介護保険特別会計（保険事業勘定）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1.76</c:v>
                </c:pt>
                <c:pt idx="2">
                  <c:v>#N/A</c:v>
                </c:pt>
                <c:pt idx="3">
                  <c:v>0.34</c:v>
                </c:pt>
                <c:pt idx="4">
                  <c:v>#N/A</c:v>
                </c:pt>
                <c:pt idx="5">
                  <c:v>1.37</c:v>
                </c:pt>
                <c:pt idx="6">
                  <c:v>#N/A</c:v>
                </c:pt>
                <c:pt idx="7">
                  <c:v>3.06</c:v>
                </c:pt>
                <c:pt idx="8">
                  <c:v>#N/A</c:v>
                </c:pt>
                <c:pt idx="9">
                  <c:v>2.36</c:v>
                </c:pt>
              </c:numCache>
            </c:numRef>
          </c:val>
          <c:extLst>
            <c:ext xmlns:c16="http://schemas.microsoft.com/office/drawing/2014/chart" uri="{C3380CC4-5D6E-409C-BE32-E72D297353CC}">
              <c16:uniqueId val="{00000008-2FFC-470E-8B6E-29BE73F4E05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1.82</c:v>
                </c:pt>
                <c:pt idx="2">
                  <c:v>#N/A</c:v>
                </c:pt>
                <c:pt idx="3">
                  <c:v>9.34</c:v>
                </c:pt>
                <c:pt idx="4">
                  <c:v>#N/A</c:v>
                </c:pt>
                <c:pt idx="5">
                  <c:v>10.07</c:v>
                </c:pt>
                <c:pt idx="6">
                  <c:v>#N/A</c:v>
                </c:pt>
                <c:pt idx="7">
                  <c:v>17.190000000000001</c:v>
                </c:pt>
                <c:pt idx="8">
                  <c:v>#N/A</c:v>
                </c:pt>
                <c:pt idx="9">
                  <c:v>19.48</c:v>
                </c:pt>
              </c:numCache>
            </c:numRef>
          </c:val>
          <c:extLst>
            <c:ext xmlns:c16="http://schemas.microsoft.com/office/drawing/2014/chart" uri="{C3380CC4-5D6E-409C-BE32-E72D297353CC}">
              <c16:uniqueId val="{00000009-2FFC-470E-8B6E-29BE73F4E05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143</c:v>
                </c:pt>
                <c:pt idx="5">
                  <c:v>140</c:v>
                </c:pt>
                <c:pt idx="8">
                  <c:v>138</c:v>
                </c:pt>
                <c:pt idx="11">
                  <c:v>119</c:v>
                </c:pt>
                <c:pt idx="14">
                  <c:v>136</c:v>
                </c:pt>
              </c:numCache>
            </c:numRef>
          </c:val>
          <c:extLst>
            <c:ext xmlns:c16="http://schemas.microsoft.com/office/drawing/2014/chart" uri="{C3380CC4-5D6E-409C-BE32-E72D297353CC}">
              <c16:uniqueId val="{00000000-5332-46C8-B800-38176B91E6E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332-46C8-B800-38176B91E6E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332-46C8-B800-38176B91E6E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332-46C8-B800-38176B91E6E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32</c:v>
                </c:pt>
                <c:pt idx="3">
                  <c:v>35</c:v>
                </c:pt>
                <c:pt idx="6">
                  <c:v>33</c:v>
                </c:pt>
                <c:pt idx="9">
                  <c:v>38</c:v>
                </c:pt>
                <c:pt idx="12">
                  <c:v>40</c:v>
                </c:pt>
              </c:numCache>
            </c:numRef>
          </c:val>
          <c:extLst>
            <c:ext xmlns:c16="http://schemas.microsoft.com/office/drawing/2014/chart" uri="{C3380CC4-5D6E-409C-BE32-E72D297353CC}">
              <c16:uniqueId val="{00000004-5332-46C8-B800-38176B91E6E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32-46C8-B800-38176B91E6E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332-46C8-B800-38176B91E6E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148</c:v>
                </c:pt>
                <c:pt idx="3">
                  <c:v>144</c:v>
                </c:pt>
                <c:pt idx="6">
                  <c:v>150</c:v>
                </c:pt>
                <c:pt idx="9">
                  <c:v>155</c:v>
                </c:pt>
                <c:pt idx="12">
                  <c:v>155</c:v>
                </c:pt>
              </c:numCache>
            </c:numRef>
          </c:val>
          <c:extLst>
            <c:ext xmlns:c16="http://schemas.microsoft.com/office/drawing/2014/chart" uri="{C3380CC4-5D6E-409C-BE32-E72D297353CC}">
              <c16:uniqueId val="{00000007-5332-46C8-B800-38176B91E6E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37</c:v>
                </c:pt>
                <c:pt idx="2">
                  <c:v>#N/A</c:v>
                </c:pt>
                <c:pt idx="3">
                  <c:v>#N/A</c:v>
                </c:pt>
                <c:pt idx="4">
                  <c:v>39</c:v>
                </c:pt>
                <c:pt idx="5">
                  <c:v>#N/A</c:v>
                </c:pt>
                <c:pt idx="6">
                  <c:v>#N/A</c:v>
                </c:pt>
                <c:pt idx="7">
                  <c:v>45</c:v>
                </c:pt>
                <c:pt idx="8">
                  <c:v>#N/A</c:v>
                </c:pt>
                <c:pt idx="9">
                  <c:v>#N/A</c:v>
                </c:pt>
                <c:pt idx="10">
                  <c:v>74</c:v>
                </c:pt>
                <c:pt idx="11">
                  <c:v>#N/A</c:v>
                </c:pt>
                <c:pt idx="12">
                  <c:v>#N/A</c:v>
                </c:pt>
                <c:pt idx="13">
                  <c:v>59</c:v>
                </c:pt>
                <c:pt idx="14">
                  <c:v>#N/A</c:v>
                </c:pt>
              </c:numCache>
            </c:numRef>
          </c:val>
          <c:smooth val="0"/>
          <c:extLst>
            <c:ext xmlns:c16="http://schemas.microsoft.com/office/drawing/2014/chart" uri="{C3380CC4-5D6E-409C-BE32-E72D297353CC}">
              <c16:uniqueId val="{00000008-5332-46C8-B800-38176B91E6E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855</c:v>
                </c:pt>
                <c:pt idx="5">
                  <c:v>807</c:v>
                </c:pt>
                <c:pt idx="8">
                  <c:v>842</c:v>
                </c:pt>
                <c:pt idx="11">
                  <c:v>1344</c:v>
                </c:pt>
                <c:pt idx="14">
                  <c:v>1496</c:v>
                </c:pt>
              </c:numCache>
            </c:numRef>
          </c:val>
          <c:extLst>
            <c:ext xmlns:c16="http://schemas.microsoft.com/office/drawing/2014/chart" uri="{C3380CC4-5D6E-409C-BE32-E72D297353CC}">
              <c16:uniqueId val="{00000000-430E-433C-9997-5F83C708647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30E-433C-9997-5F83C708647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2330</c:v>
                </c:pt>
                <c:pt idx="5">
                  <c:v>2184</c:v>
                </c:pt>
                <c:pt idx="8">
                  <c:v>2161</c:v>
                </c:pt>
                <c:pt idx="11">
                  <c:v>1949</c:v>
                </c:pt>
                <c:pt idx="14">
                  <c:v>1809</c:v>
                </c:pt>
              </c:numCache>
            </c:numRef>
          </c:val>
          <c:extLst>
            <c:ext xmlns:c16="http://schemas.microsoft.com/office/drawing/2014/chart" uri="{C3380CC4-5D6E-409C-BE32-E72D297353CC}">
              <c16:uniqueId val="{00000002-430E-433C-9997-5F83C708647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30E-433C-9997-5F83C708647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30E-433C-9997-5F83C708647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0E-433C-9997-5F83C708647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149</c:v>
                </c:pt>
                <c:pt idx="3">
                  <c:v>155</c:v>
                </c:pt>
                <c:pt idx="6">
                  <c:v>138</c:v>
                </c:pt>
                <c:pt idx="9">
                  <c:v>129</c:v>
                </c:pt>
                <c:pt idx="12">
                  <c:v>145</c:v>
                </c:pt>
              </c:numCache>
            </c:numRef>
          </c:val>
          <c:extLst>
            <c:ext xmlns:c16="http://schemas.microsoft.com/office/drawing/2014/chart" uri="{C3380CC4-5D6E-409C-BE32-E72D297353CC}">
              <c16:uniqueId val="{00000006-430E-433C-9997-5F83C708647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30E-433C-9997-5F83C708647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430</c:v>
                </c:pt>
                <c:pt idx="3">
                  <c:v>402</c:v>
                </c:pt>
                <c:pt idx="6">
                  <c:v>392</c:v>
                </c:pt>
                <c:pt idx="9">
                  <c:v>404</c:v>
                </c:pt>
                <c:pt idx="12">
                  <c:v>405</c:v>
                </c:pt>
              </c:numCache>
            </c:numRef>
          </c:val>
          <c:extLst>
            <c:ext xmlns:c16="http://schemas.microsoft.com/office/drawing/2014/chart" uri="{C3380CC4-5D6E-409C-BE32-E72D297353CC}">
              <c16:uniqueId val="{00000008-430E-433C-9997-5F83C708647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41</c:v>
                </c:pt>
                <c:pt idx="3">
                  <c:v>38</c:v>
                </c:pt>
                <c:pt idx="6">
                  <c:v>357</c:v>
                </c:pt>
                <c:pt idx="9">
                  <c:v>34</c:v>
                </c:pt>
                <c:pt idx="12">
                  <c:v>219</c:v>
                </c:pt>
              </c:numCache>
            </c:numRef>
          </c:val>
          <c:extLst>
            <c:ext xmlns:c16="http://schemas.microsoft.com/office/drawing/2014/chart" uri="{C3380CC4-5D6E-409C-BE32-E72D297353CC}">
              <c16:uniqueId val="{00000009-430E-433C-9997-5F83C708647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1278</c:v>
                </c:pt>
                <c:pt idx="3">
                  <c:v>1271</c:v>
                </c:pt>
                <c:pt idx="6">
                  <c:v>1327</c:v>
                </c:pt>
                <c:pt idx="9">
                  <c:v>1833</c:v>
                </c:pt>
                <c:pt idx="12">
                  <c:v>2100</c:v>
                </c:pt>
              </c:numCache>
            </c:numRef>
          </c:val>
          <c:extLst>
            <c:ext xmlns:c16="http://schemas.microsoft.com/office/drawing/2014/chart" uri="{C3380CC4-5D6E-409C-BE32-E72D297353CC}">
              <c16:uniqueId val="{0000000A-430E-433C-9997-5F83C708647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30E-433C-9997-5F83C708647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721</c:v>
                </c:pt>
                <c:pt idx="1">
                  <c:v>722</c:v>
                </c:pt>
                <c:pt idx="2">
                  <c:v>652</c:v>
                </c:pt>
              </c:numCache>
            </c:numRef>
          </c:val>
          <c:extLst>
            <c:ext xmlns:c16="http://schemas.microsoft.com/office/drawing/2014/chart" uri="{C3380CC4-5D6E-409C-BE32-E72D297353CC}">
              <c16:uniqueId val="{00000000-668F-4365-BCE3-0721E1DD373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40</c:v>
                </c:pt>
                <c:pt idx="1">
                  <c:v>40</c:v>
                </c:pt>
                <c:pt idx="2">
                  <c:v>40</c:v>
                </c:pt>
              </c:numCache>
            </c:numRef>
          </c:val>
          <c:extLst>
            <c:ext xmlns:c16="http://schemas.microsoft.com/office/drawing/2014/chart" uri="{C3380CC4-5D6E-409C-BE32-E72D297353CC}">
              <c16:uniqueId val="{00000001-668F-4365-BCE3-0721E1DD373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1209</c:v>
                </c:pt>
                <c:pt idx="1">
                  <c:v>973</c:v>
                </c:pt>
                <c:pt idx="2">
                  <c:v>902</c:v>
                </c:pt>
              </c:numCache>
            </c:numRef>
          </c:val>
          <c:extLst>
            <c:ext xmlns:c16="http://schemas.microsoft.com/office/drawing/2014/chart" uri="{C3380CC4-5D6E-409C-BE32-E72D297353CC}">
              <c16:uniqueId val="{00000002-668F-4365-BCE3-0721E1DD373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岡山県新庄村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832
814
67.11
2,393,006
2,190,117
194,704
998,436
2,099,940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大規模償却資産の税収により、類似団体と同等の指数であるが、償却資産であることから年々減少している。</a:t>
          </a:r>
        </a:p>
        <a:p>
          <a:r>
            <a:rPr kumimoji="1" lang="ja-JP" altLang="en-US" sz="1300">
              <a:latin typeface="ＭＳ Ｐゴシック" panose="020B0600070205080204" pitchFamily="50" charset="-128"/>
              <a:ea typeface="ＭＳ Ｐゴシック" panose="020B0600070205080204" pitchFamily="50" charset="-128"/>
            </a:rPr>
            <a:t>　今後も行財政の効率化に努め、健全な財政運営を維持していく。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55033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072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34925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166158</xdr:rowOff>
    </xdr:from>
    <xdr:to>
      <xdr:col>15</xdr:col>
      <xdr:colOff>82550</xdr:colOff>
      <xdr:row>43</xdr:row>
      <xdr:rowOff>14817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166158</xdr:rowOff>
    </xdr:from>
    <xdr:to>
      <xdr:col>11</xdr:col>
      <xdr:colOff>31750</xdr:colOff>
      <xdr:row>42</xdr:row>
      <xdr:rowOff>166158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20760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115358</xdr:rowOff>
    </xdr:from>
    <xdr:to>
      <xdr:col>11</xdr:col>
      <xdr:colOff>82550</xdr:colOff>
      <xdr:row>43</xdr:row>
      <xdr:rowOff>45508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分母となる「経常的な歳入の一般財源」について、前年度比</a:t>
          </a:r>
          <a:r>
            <a:rPr kumimoji="1" lang="en-US" altLang="ja-JP" sz="1300">
              <a:latin typeface="ＭＳ Ｐゴシック" panose="020B0600070205080204" pitchFamily="50" charset="-128"/>
              <a:ea typeface="ＭＳ Ｐゴシック" panose="020B0600070205080204" pitchFamily="50" charset="-128"/>
            </a:rPr>
            <a:t>100.7</a:t>
          </a:r>
          <a:r>
            <a:rPr kumimoji="1" lang="ja-JP" altLang="en-US" sz="1300">
              <a:latin typeface="ＭＳ Ｐゴシック" panose="020B0600070205080204" pitchFamily="50" charset="-128"/>
              <a:ea typeface="ＭＳ Ｐゴシック" panose="020B0600070205080204" pitchFamily="50" charset="-128"/>
            </a:rPr>
            <a:t>％の増に対して、分子となる「経常的な歳出に充当した一般財源」の前年度比は</a:t>
          </a:r>
          <a:r>
            <a:rPr kumimoji="1" lang="en-US" altLang="ja-JP" sz="1300">
              <a:latin typeface="ＭＳ Ｐゴシック" panose="020B0600070205080204" pitchFamily="50" charset="-128"/>
              <a:ea typeface="ＭＳ Ｐゴシック" panose="020B0600070205080204" pitchFamily="50" charset="-128"/>
            </a:rPr>
            <a:t>107.9</a:t>
          </a:r>
          <a:r>
            <a:rPr kumimoji="1" lang="ja-JP" altLang="en-US" sz="1300">
              <a:latin typeface="ＭＳ Ｐゴシック" panose="020B0600070205080204" pitchFamily="50" charset="-128"/>
              <a:ea typeface="ＭＳ Ｐゴシック" panose="020B0600070205080204" pitchFamily="50" charset="-128"/>
            </a:rPr>
            <a:t>％と膨らんでいるため、経常収支比率は前年度より</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89.4</a:t>
          </a:r>
          <a:r>
            <a:rPr kumimoji="1" lang="ja-JP" altLang="en-US" sz="1300">
              <a:latin typeface="ＭＳ Ｐゴシック" panose="020B0600070205080204" pitchFamily="50" charset="-128"/>
              <a:ea typeface="ＭＳ Ｐゴシック" panose="020B0600070205080204" pitchFamily="50" charset="-128"/>
            </a:rPr>
            <a:t>％となっている。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130387</xdr:rowOff>
    </xdr:from>
    <xdr:to>
      <xdr:col>23</xdr:col>
      <xdr:colOff>133350</xdr:colOff>
      <xdr:row>65</xdr:row>
      <xdr:rowOff>28787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31737"/>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146050</xdr:rowOff>
    </xdr:from>
    <xdr:to>
      <xdr:col>19</xdr:col>
      <xdr:colOff>133350</xdr:colOff>
      <xdr:row>63</xdr:row>
      <xdr:rowOff>130387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433050"/>
          <a:ext cx="889000" cy="49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62</xdr:row>
      <xdr:rowOff>120862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433050"/>
          <a:ext cx="889000" cy="31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120862</xdr:rowOff>
    </xdr:from>
    <xdr:to>
      <xdr:col>11</xdr:col>
      <xdr:colOff>31750</xdr:colOff>
      <xdr:row>63</xdr:row>
      <xdr:rowOff>162560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50762"/>
          <a:ext cx="8890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149437</xdr:rowOff>
    </xdr:from>
    <xdr:to>
      <xdr:col>23</xdr:col>
      <xdr:colOff>184150</xdr:colOff>
      <xdr:row>65</xdr:row>
      <xdr:rowOff>79587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121514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9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79587</xdr:rowOff>
    </xdr:from>
    <xdr:to>
      <xdr:col>19</xdr:col>
      <xdr:colOff>184150</xdr:colOff>
      <xdr:row>64</xdr:row>
      <xdr:rowOff>9737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165964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70062</xdr:rowOff>
    </xdr:from>
    <xdr:to>
      <xdr:col>11</xdr:col>
      <xdr:colOff>82550</xdr:colOff>
      <xdr:row>63</xdr:row>
      <xdr:rowOff>212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10389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52087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[818,377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新庁舎建設事業として令和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年度に新庁舎建設を行い、令和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年度に旧庁舎解体及び外構工事行っているため、新庁舎整備事業に係る物件費が前年比</a:t>
          </a:r>
          <a:r>
            <a:rPr kumimoji="1" lang="en-US" altLang="ja-JP" sz="1300">
              <a:latin typeface="ＭＳ Ｐゴシック" panose="020B0600070205080204" pitchFamily="50" charset="-128"/>
              <a:ea typeface="ＭＳ Ｐゴシック" panose="020B0600070205080204" pitchFamily="50" charset="-128"/>
            </a:rPr>
            <a:t>89,765</a:t>
          </a:r>
          <a:r>
            <a:rPr kumimoji="1" lang="ja-JP" altLang="en-US" sz="1300">
              <a:latin typeface="ＭＳ Ｐゴシック" panose="020B0600070205080204" pitchFamily="50" charset="-128"/>
              <a:ea typeface="ＭＳ Ｐゴシック" panose="020B0600070205080204" pitchFamily="50" charset="-128"/>
            </a:rPr>
            <a:t>千円の減少となっているが、類似団体平均より多いため今後、物件費等の見直し及び経費削減を行っていく必要がある。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人件費については、前年度比</a:t>
          </a:r>
          <a:r>
            <a:rPr kumimoji="1" lang="en-US" altLang="ja-JP" sz="1300">
              <a:latin typeface="ＭＳ Ｐゴシック" panose="020B0600070205080204" pitchFamily="50" charset="-128"/>
              <a:ea typeface="ＭＳ Ｐゴシック" panose="020B0600070205080204" pitchFamily="50" charset="-128"/>
            </a:rPr>
            <a:t>627</a:t>
          </a:r>
          <a:r>
            <a:rPr kumimoji="1" lang="ja-JP" altLang="en-US" sz="1300">
              <a:latin typeface="ＭＳ Ｐゴシック" panose="020B0600070205080204" pitchFamily="50" charset="-128"/>
              <a:ea typeface="ＭＳ Ｐゴシック" panose="020B0600070205080204" pitchFamily="50" charset="-128"/>
            </a:rPr>
            <a:t>千円の減額となっている。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57114</xdr:rowOff>
    </xdr:from>
    <xdr:to>
      <xdr:col>23</xdr:col>
      <xdr:colOff>133350</xdr:colOff>
      <xdr:row>84</xdr:row>
      <xdr:rowOff>104046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458914"/>
          <a:ext cx="838200" cy="4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133147</xdr:rowOff>
    </xdr:from>
    <xdr:to>
      <xdr:col>19</xdr:col>
      <xdr:colOff>133350</xdr:colOff>
      <xdr:row>84</xdr:row>
      <xdr:rowOff>104046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63497"/>
          <a:ext cx="889000" cy="14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133147</xdr:rowOff>
    </xdr:from>
    <xdr:to>
      <xdr:col>15</xdr:col>
      <xdr:colOff>82550</xdr:colOff>
      <xdr:row>83</xdr:row>
      <xdr:rowOff>141036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363497"/>
          <a:ext cx="889000" cy="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72324</xdr:rowOff>
    </xdr:from>
    <xdr:to>
      <xdr:col>11</xdr:col>
      <xdr:colOff>31750</xdr:colOff>
      <xdr:row>83</xdr:row>
      <xdr:rowOff>141036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02674"/>
          <a:ext cx="889000" cy="6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6314</xdr:rowOff>
    </xdr:from>
    <xdr:to>
      <xdr:col>23</xdr:col>
      <xdr:colOff>184150</xdr:colOff>
      <xdr:row>84</xdr:row>
      <xdr:rowOff>107914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0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149841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8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53246</xdr:rowOff>
    </xdr:from>
    <xdr:to>
      <xdr:col>19</xdr:col>
      <xdr:colOff>184150</xdr:colOff>
      <xdr:row>84</xdr:row>
      <xdr:rowOff>154846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5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139623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41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82347</xdr:rowOff>
    </xdr:from>
    <xdr:to>
      <xdr:col>15</xdr:col>
      <xdr:colOff>133350</xdr:colOff>
      <xdr:row>84</xdr:row>
      <xdr:rowOff>12497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1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168724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9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90236</xdr:rowOff>
    </xdr:from>
    <xdr:to>
      <xdr:col>11</xdr:col>
      <xdr:colOff>82550</xdr:colOff>
      <xdr:row>84</xdr:row>
      <xdr:rowOff>20386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2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5163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0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21524</xdr:rowOff>
    </xdr:from>
    <xdr:to>
      <xdr:col>7</xdr:col>
      <xdr:colOff>31750</xdr:colOff>
      <xdr:row>83</xdr:row>
      <xdr:rowOff>123124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5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107901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3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類似団体平均を下回っているが、給与及び定員管理の適正化に取り組んだことから改善している。今後も、現在の水準の維持に努める。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125730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8463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167957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846300"/>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86</xdr:row>
      <xdr:rowOff>167957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605000"/>
          <a:ext cx="889000" cy="30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86</xdr:row>
      <xdr:rowOff>41275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60500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91457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117157</xdr:rowOff>
    </xdr:from>
    <xdr:to>
      <xdr:col>73</xdr:col>
      <xdr:colOff>44450</xdr:colOff>
      <xdr:row>87</xdr:row>
      <xdr:rowOff>47307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57484</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63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102252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類似団体平均を大きく上回っているが、人口が８１３人（</a:t>
          </a:r>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国調）と少ないため、相対的に高くならざるを得ない指標である。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145018</xdr:rowOff>
    </xdr:from>
    <xdr:to>
      <xdr:col>81</xdr:col>
      <xdr:colOff>44450</xdr:colOff>
      <xdr:row>62</xdr:row>
      <xdr:rowOff>62547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603468"/>
          <a:ext cx="838200" cy="8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166433</xdr:rowOff>
    </xdr:from>
    <xdr:to>
      <xdr:col>77</xdr:col>
      <xdr:colOff>44450</xdr:colOff>
      <xdr:row>62</xdr:row>
      <xdr:rowOff>62547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624883"/>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122095</xdr:rowOff>
    </xdr:from>
    <xdr:to>
      <xdr:col>72</xdr:col>
      <xdr:colOff>203200</xdr:colOff>
      <xdr:row>61</xdr:row>
      <xdr:rowOff>166433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80545"/>
          <a:ext cx="889000" cy="4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122095</xdr:rowOff>
    </xdr:from>
    <xdr:to>
      <xdr:col>68</xdr:col>
      <xdr:colOff>152400</xdr:colOff>
      <xdr:row>63</xdr:row>
      <xdr:rowOff>41307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580545"/>
          <a:ext cx="889000" cy="26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94218</xdr:rowOff>
    </xdr:from>
    <xdr:to>
      <xdr:col>81</xdr:col>
      <xdr:colOff>95250</xdr:colOff>
      <xdr:row>62</xdr:row>
      <xdr:rowOff>24368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5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66295</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5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11747</xdr:rowOff>
    </xdr:from>
    <xdr:to>
      <xdr:col>77</xdr:col>
      <xdr:colOff>95250</xdr:colOff>
      <xdr:row>62</xdr:row>
      <xdr:rowOff>113347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98124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728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115633</xdr:rowOff>
    </xdr:from>
    <xdr:to>
      <xdr:col>73</xdr:col>
      <xdr:colOff>44450</xdr:colOff>
      <xdr:row>62</xdr:row>
      <xdr:rowOff>45783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7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30560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60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71295</xdr:rowOff>
    </xdr:from>
    <xdr:to>
      <xdr:col>68</xdr:col>
      <xdr:colOff>203200</xdr:colOff>
      <xdr:row>62</xdr:row>
      <xdr:rowOff>1445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2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157672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61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161957</xdr:rowOff>
    </xdr:from>
    <xdr:to>
      <xdr:col>64</xdr:col>
      <xdr:colOff>152400</xdr:colOff>
      <xdr:row>63</xdr:row>
      <xdr:rowOff>92107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79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76884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87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過去からの起債抑制策により、類似団体平均を下回っているが、令和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年度については、バイオマスボイラー棟の建設及びライスセンター建設に伴う起債借入を行っているため、実質公債比率については上昇傾向となっている。</a:t>
          </a:r>
        </a:p>
        <a:p>
          <a:r>
            <a:rPr kumimoji="1" lang="ja-JP" altLang="en-US" sz="1300">
              <a:latin typeface="ＭＳ Ｐゴシック" panose="020B0600070205080204" pitchFamily="50" charset="-128"/>
              <a:ea typeface="ＭＳ Ｐゴシック" panose="020B0600070205080204" pitchFamily="50" charset="-128"/>
            </a:rPr>
            <a:t>　今後も地方債の発行額の抑制が必要と思われるため、財政の健全化に努めていく。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92287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06543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41</xdr:row>
      <xdr:rowOff>35983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9850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40</xdr:row>
      <xdr:rowOff>143087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9850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135044</xdr:rowOff>
    </xdr:from>
    <xdr:to>
      <xdr:col>68</xdr:col>
      <xdr:colOff>152400</xdr:colOff>
      <xdr:row>40</xdr:row>
      <xdr:rowOff>143087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9930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58014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92287</xdr:rowOff>
    </xdr:from>
    <xdr:to>
      <xdr:col>68</xdr:col>
      <xdr:colOff>203200</xdr:colOff>
      <xdr:row>41</xdr:row>
      <xdr:rowOff>22437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84244</xdr:rowOff>
    </xdr:from>
    <xdr:to>
      <xdr:col>64</xdr:col>
      <xdr:colOff>152400</xdr:colOff>
      <xdr:row>41</xdr:row>
      <xdr:rowOff>14394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24571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将来負担額よりも充当可能財源等が多いため、将来負担比率はゼロで推移している。今後も公債費等義務的経費の削減に努める。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岡山県新庄村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832
814
67.11
2,393,006
2,190,117
194,704
998,436
2,099,940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類似団体平均を上回っている。今後も給与及び定員管理の適正化に取り組みを行っていく。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113284</xdr:rowOff>
    </xdr:from>
    <xdr:to>
      <xdr:col>24</xdr:col>
      <xdr:colOff>25400</xdr:colOff>
      <xdr:row>38</xdr:row>
      <xdr:rowOff>154432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283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97282</xdr:rowOff>
    </xdr:from>
    <xdr:to>
      <xdr:col>19</xdr:col>
      <xdr:colOff>187325</xdr:colOff>
      <xdr:row>38</xdr:row>
      <xdr:rowOff>113284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40932"/>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97282</xdr:rowOff>
    </xdr:from>
    <xdr:to>
      <xdr:col>15</xdr:col>
      <xdr:colOff>98425</xdr:colOff>
      <xdr:row>38</xdr:row>
      <xdr:rowOff>8128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409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97282</xdr:rowOff>
    </xdr:from>
    <xdr:to>
      <xdr:col>11</xdr:col>
      <xdr:colOff>9525</xdr:colOff>
      <xdr:row>38</xdr:row>
      <xdr:rowOff>8128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409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103632</xdr:rowOff>
    </xdr:from>
    <xdr:to>
      <xdr:col>24</xdr:col>
      <xdr:colOff>76200</xdr:colOff>
      <xdr:row>39</xdr:row>
      <xdr:rowOff>33782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75709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62484</xdr:rowOff>
    </xdr:from>
    <xdr:to>
      <xdr:col>20</xdr:col>
      <xdr:colOff>38100</xdr:colOff>
      <xdr:row>38</xdr:row>
      <xdr:rowOff>164084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148861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6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46482</xdr:rowOff>
    </xdr:from>
    <xdr:to>
      <xdr:col>15</xdr:col>
      <xdr:colOff>149225</xdr:colOff>
      <xdr:row>37</xdr:row>
      <xdr:rowOff>148082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132859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128778</xdr:rowOff>
    </xdr:from>
    <xdr:to>
      <xdr:col>11</xdr:col>
      <xdr:colOff>60325</xdr:colOff>
      <xdr:row>38</xdr:row>
      <xdr:rowOff>58928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43705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46482</xdr:rowOff>
    </xdr:from>
    <xdr:to>
      <xdr:col>6</xdr:col>
      <xdr:colOff>171450</xdr:colOff>
      <xdr:row>37</xdr:row>
      <xdr:rowOff>148082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132859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類似団体平均を下回っているが増加傾向にあるため、今後も経費削減等に努めていく。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62992</xdr:rowOff>
    </xdr:from>
    <xdr:to>
      <xdr:col>82</xdr:col>
      <xdr:colOff>107950</xdr:colOff>
      <xdr:row>17</xdr:row>
      <xdr:rowOff>56134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806192"/>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143002</xdr:rowOff>
    </xdr:from>
    <xdr:to>
      <xdr:col>78</xdr:col>
      <xdr:colOff>69850</xdr:colOff>
      <xdr:row>16</xdr:row>
      <xdr:rowOff>62992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7147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143002</xdr:rowOff>
    </xdr:from>
    <xdr:to>
      <xdr:col>73</xdr:col>
      <xdr:colOff>180975</xdr:colOff>
      <xdr:row>16</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7147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17</xdr:row>
      <xdr:rowOff>46990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7559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21861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6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xdr:rowOff>
    </xdr:from>
    <xdr:to>
      <xdr:col>78</xdr:col>
      <xdr:colOff>120650</xdr:colOff>
      <xdr:row>16</xdr:row>
      <xdr:rowOff>113792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123969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92202</xdr:rowOff>
    </xdr:from>
    <xdr:to>
      <xdr:col>74</xdr:col>
      <xdr:colOff>31750</xdr:colOff>
      <xdr:row>16</xdr:row>
      <xdr:rowOff>22352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32529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4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類似団体平均を下回っているが、高齢化による増加が見込まれており各種検診や健康増進事業等の取り組みを進め、健全な財政運営に努める。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54</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366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107950</xdr:rowOff>
    </xdr:from>
    <xdr:to>
      <xdr:col>19</xdr:col>
      <xdr:colOff>187325</xdr:colOff>
      <xdr:row>54</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366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107950</xdr:rowOff>
    </xdr:from>
    <xdr:to>
      <xdr:col>15</xdr:col>
      <xdr:colOff>98425</xdr:colOff>
      <xdr:row>54</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36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57150</xdr:rowOff>
    </xdr:from>
    <xdr:to>
      <xdr:col>20</xdr:col>
      <xdr:colOff>38100</xdr:colOff>
      <xdr:row>54</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168927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57150</xdr:rowOff>
    </xdr:from>
    <xdr:to>
      <xdr:col>15</xdr:col>
      <xdr:colOff>149225</xdr:colOff>
      <xdr:row>54</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168927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類似団体平均を下回っている。今後も行財政改革の取り組みを通じて繰出金等の削減に努め、現在の水準を維持する。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52705</xdr:rowOff>
    </xdr:from>
    <xdr:to>
      <xdr:col>82</xdr:col>
      <xdr:colOff>107950</xdr:colOff>
      <xdr:row>55</xdr:row>
      <xdr:rowOff>132715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948245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132715</xdr:rowOff>
    </xdr:from>
    <xdr:to>
      <xdr:col>78</xdr:col>
      <xdr:colOff>69850</xdr:colOff>
      <xdr:row>55</xdr:row>
      <xdr:rowOff>132715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95624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91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132715</xdr:rowOff>
    </xdr:from>
    <xdr:to>
      <xdr:col>73</xdr:col>
      <xdr:colOff>180975</xdr:colOff>
      <xdr:row>56</xdr:row>
      <xdr:rowOff>12700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5624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18415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96139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xdr:rowOff>
    </xdr:from>
    <xdr:to>
      <xdr:col>82</xdr:col>
      <xdr:colOff>158750</xdr:colOff>
      <xdr:row>55</xdr:row>
      <xdr:rowOff>103505</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43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18432</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27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81915</xdr:rowOff>
    </xdr:from>
    <xdr:to>
      <xdr:col>78</xdr:col>
      <xdr:colOff>120650</xdr:colOff>
      <xdr:row>56</xdr:row>
      <xdr:rowOff>12065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51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22242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280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81915</xdr:rowOff>
    </xdr:from>
    <xdr:to>
      <xdr:col>74</xdr:col>
      <xdr:colOff>31750</xdr:colOff>
      <xdr:row>56</xdr:row>
      <xdr:rowOff>12065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51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22242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280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139065</xdr:rowOff>
    </xdr:from>
    <xdr:to>
      <xdr:col>65</xdr:col>
      <xdr:colOff>53975</xdr:colOff>
      <xdr:row>56</xdr:row>
      <xdr:rowOff>69215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56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79392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33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各補助団体等への補助金が多額になっているため、類似団体平均を上回っている。特に福祉関係団体への補助費は増加傾向にある。今後は、補助金交付基準の見直し等に努め、補助金の抑制に努める。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168148</xdr:rowOff>
    </xdr:from>
    <xdr:to>
      <xdr:col>82</xdr:col>
      <xdr:colOff>107950</xdr:colOff>
      <xdr:row>39</xdr:row>
      <xdr:rowOff>129286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683248"/>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147574</xdr:rowOff>
    </xdr:from>
    <xdr:to>
      <xdr:col>78</xdr:col>
      <xdr:colOff>69850</xdr:colOff>
      <xdr:row>38</xdr:row>
      <xdr:rowOff>168148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49122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147574</xdr:rowOff>
    </xdr:from>
    <xdr:to>
      <xdr:col>73</xdr:col>
      <xdr:colOff>180975</xdr:colOff>
      <xdr:row>38</xdr:row>
      <xdr:rowOff>99568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49122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99568</xdr:rowOff>
    </xdr:from>
    <xdr:to>
      <xdr:col>69</xdr:col>
      <xdr:colOff>92075</xdr:colOff>
      <xdr:row>38</xdr:row>
      <xdr:rowOff>163576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6146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78486</xdr:rowOff>
    </xdr:from>
    <xdr:to>
      <xdr:col>82</xdr:col>
      <xdr:colOff>158750</xdr:colOff>
      <xdr:row>40</xdr:row>
      <xdr:rowOff>8636</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50563</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117348</xdr:rowOff>
    </xdr:from>
    <xdr:to>
      <xdr:col>78</xdr:col>
      <xdr:colOff>120650</xdr:colOff>
      <xdr:row>39</xdr:row>
      <xdr:rowOff>47498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32275</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71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96774</xdr:rowOff>
    </xdr:from>
    <xdr:to>
      <xdr:col>74</xdr:col>
      <xdr:colOff>31750</xdr:colOff>
      <xdr:row>38</xdr:row>
      <xdr:rowOff>26924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11701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48768</xdr:rowOff>
    </xdr:from>
    <xdr:to>
      <xdr:col>69</xdr:col>
      <xdr:colOff>142875</xdr:colOff>
      <xdr:row>38</xdr:row>
      <xdr:rowOff>150368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112776</xdr:rowOff>
    </xdr:from>
    <xdr:to>
      <xdr:col>65</xdr:col>
      <xdr:colOff>53975</xdr:colOff>
      <xdr:row>39</xdr:row>
      <xdr:rowOff>42926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27703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これまで起債発行額の抑制に努めており、類似団体平均を下回っていたが、今後は増えていく見込みとなっている。</a:t>
          </a:r>
        </a:p>
        <a:p>
          <a:r>
            <a:rPr kumimoji="1" lang="ja-JP" altLang="en-US" sz="1300">
              <a:latin typeface="ＭＳ Ｐゴシック" panose="020B0600070205080204" pitchFamily="50" charset="-128"/>
              <a:ea typeface="ＭＳ Ｐゴシック" panose="020B0600070205080204" pitchFamily="50" charset="-128"/>
            </a:rPr>
            <a:t>　今後は、起債発行額の抑制に努めていき、財政の健全化に努める。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50800</xdr:rowOff>
    </xdr:from>
    <xdr:to>
      <xdr:col>24</xdr:col>
      <xdr:colOff>25400</xdr:colOff>
      <xdr:row>76</xdr:row>
      <xdr:rowOff>54611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0810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146050</xdr:rowOff>
    </xdr:from>
    <xdr:to>
      <xdr:col>19</xdr:col>
      <xdr:colOff>187325</xdr:colOff>
      <xdr:row>76</xdr:row>
      <xdr:rowOff>54611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00480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146050</xdr:rowOff>
    </xdr:from>
    <xdr:to>
      <xdr:col>15</xdr:col>
      <xdr:colOff>98425</xdr:colOff>
      <xdr:row>76</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004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31750</xdr:rowOff>
    </xdr:from>
    <xdr:to>
      <xdr:col>11</xdr:col>
      <xdr:colOff>9525</xdr:colOff>
      <xdr:row>76</xdr:row>
      <xdr:rowOff>66039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0619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16527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3811</xdr:rowOff>
    </xdr:from>
    <xdr:to>
      <xdr:col>20</xdr:col>
      <xdr:colOff>38100</xdr:colOff>
      <xdr:row>76</xdr:row>
      <xdr:rowOff>105411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115587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80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95250</xdr:rowOff>
    </xdr:from>
    <xdr:to>
      <xdr:col>15</xdr:col>
      <xdr:colOff>149225</xdr:colOff>
      <xdr:row>76</xdr:row>
      <xdr:rowOff>25400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35577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152400</xdr:rowOff>
    </xdr:from>
    <xdr:to>
      <xdr:col>11</xdr:col>
      <xdr:colOff>60325</xdr:colOff>
      <xdr:row>76</xdr:row>
      <xdr:rowOff>82550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92727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15239</xdr:rowOff>
    </xdr:from>
    <xdr:to>
      <xdr:col>6</xdr:col>
      <xdr:colOff>171450</xdr:colOff>
      <xdr:row>76</xdr:row>
      <xdr:rowOff>116839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127017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類似団体平均と同様に推移していたが、令和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年度を境に上回っている。令和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年度については、特に物件費及び維持補修費が増えており、物件費については、令和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年度より新庁舎での稼働となり、消耗品等の管理体制が変更となったため、前年度比</a:t>
          </a:r>
          <a:r>
            <a:rPr kumimoji="1" lang="en-US" altLang="ja-JP" sz="1200">
              <a:latin typeface="ＭＳ Ｐゴシック" panose="020B0600070205080204" pitchFamily="50" charset="-128"/>
              <a:ea typeface="ＭＳ Ｐゴシック" panose="020B0600070205080204" pitchFamily="50" charset="-128"/>
            </a:rPr>
            <a:t>2,655</a:t>
          </a:r>
          <a:r>
            <a:rPr kumimoji="1" lang="ja-JP" altLang="en-US" sz="1200">
              <a:latin typeface="ＭＳ Ｐゴシック" panose="020B0600070205080204" pitchFamily="50" charset="-128"/>
              <a:ea typeface="ＭＳ Ｐゴシック" panose="020B0600070205080204" pitchFamily="50" charset="-128"/>
            </a:rPr>
            <a:t>千円の増加となっている。維持補修費については、除雪車等の維持補修が前年度費</a:t>
          </a:r>
          <a:r>
            <a:rPr kumimoji="1" lang="en-US" altLang="ja-JP" sz="1200">
              <a:latin typeface="ＭＳ Ｐゴシック" panose="020B0600070205080204" pitchFamily="50" charset="-128"/>
              <a:ea typeface="ＭＳ Ｐゴシック" panose="020B0600070205080204" pitchFamily="50" charset="-128"/>
            </a:rPr>
            <a:t>3,409</a:t>
          </a:r>
          <a:r>
            <a:rPr kumimoji="1" lang="ja-JP" altLang="en-US" sz="1200">
              <a:latin typeface="ＭＳ Ｐゴシック" panose="020B0600070205080204" pitchFamily="50" charset="-128"/>
              <a:ea typeface="ＭＳ Ｐゴシック" panose="020B0600070205080204" pitchFamily="50" charset="-128"/>
            </a:rPr>
            <a:t>千円増加したが、特定財源となる県道除雪作業委託金は降雪量減少に伴い減少したため、一般財源が増加した。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43180</xdr:rowOff>
    </xdr:from>
    <xdr:to>
      <xdr:col>82</xdr:col>
      <xdr:colOff>107950</xdr:colOff>
      <xdr:row>80</xdr:row>
      <xdr:rowOff>104139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587730"/>
          <a:ext cx="838200" cy="23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165100</xdr:rowOff>
    </xdr:from>
    <xdr:to>
      <xdr:col>78</xdr:col>
      <xdr:colOff>69850</xdr:colOff>
      <xdr:row>79</xdr:row>
      <xdr:rowOff>43180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195300"/>
          <a:ext cx="889000" cy="39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165100</xdr:rowOff>
    </xdr:from>
    <xdr:to>
      <xdr:col>73</xdr:col>
      <xdr:colOff>180975</xdr:colOff>
      <xdr:row>78</xdr:row>
      <xdr:rowOff>66039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195300"/>
          <a:ext cx="889000" cy="2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66039</xdr:rowOff>
    </xdr:from>
    <xdr:to>
      <xdr:col>69</xdr:col>
      <xdr:colOff>92075</xdr:colOff>
      <xdr:row>79</xdr:row>
      <xdr:rowOff>62230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439139"/>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53339</xdr:rowOff>
    </xdr:from>
    <xdr:to>
      <xdr:col>82</xdr:col>
      <xdr:colOff>158750</xdr:colOff>
      <xdr:row>80</xdr:row>
      <xdr:rowOff>154939</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25416</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163830</xdr:rowOff>
    </xdr:from>
    <xdr:to>
      <xdr:col>78</xdr:col>
      <xdr:colOff>120650</xdr:colOff>
      <xdr:row>79</xdr:row>
      <xdr:rowOff>93980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78757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62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114300</xdr:rowOff>
    </xdr:from>
    <xdr:to>
      <xdr:col>74</xdr:col>
      <xdr:colOff>31750</xdr:colOff>
      <xdr:row>77</xdr:row>
      <xdr:rowOff>44450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15239</xdr:rowOff>
    </xdr:from>
    <xdr:to>
      <xdr:col>69</xdr:col>
      <xdr:colOff>142875</xdr:colOff>
      <xdr:row>78</xdr:row>
      <xdr:rowOff>116839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127016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11430</xdr:rowOff>
    </xdr:from>
    <xdr:to>
      <xdr:col>65</xdr:col>
      <xdr:colOff>53975</xdr:colOff>
      <xdr:row>79</xdr:row>
      <xdr:rowOff>113030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97807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岡山県新庄村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10675</xdr:rowOff>
    </xdr:from>
    <xdr:to>
      <xdr:col>29</xdr:col>
      <xdr:colOff>127000</xdr:colOff>
      <xdr:row>16</xdr:row>
      <xdr:rowOff>20368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801500"/>
          <a:ext cx="647700" cy="9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141614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32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20368</xdr:rowOff>
    </xdr:from>
    <xdr:to>
      <xdr:col>26</xdr:col>
      <xdr:colOff>50800</xdr:colOff>
      <xdr:row>16</xdr:row>
      <xdr:rowOff>61864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811193"/>
          <a:ext cx="698500" cy="41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61864</xdr:rowOff>
    </xdr:from>
    <xdr:to>
      <xdr:col>22</xdr:col>
      <xdr:colOff>114300</xdr:colOff>
      <xdr:row>16</xdr:row>
      <xdr:rowOff>129928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852689"/>
          <a:ext cx="698500" cy="68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129928</xdr:rowOff>
    </xdr:from>
    <xdr:to>
      <xdr:col>18</xdr:col>
      <xdr:colOff>177800</xdr:colOff>
      <xdr:row>16</xdr:row>
      <xdr:rowOff>144547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920753"/>
          <a:ext cx="698500" cy="14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148101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131325</xdr:rowOff>
    </xdr:from>
    <xdr:to>
      <xdr:col>29</xdr:col>
      <xdr:colOff>177800</xdr:colOff>
      <xdr:row>16</xdr:row>
      <xdr:rowOff>61475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750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147852</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59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141018</xdr:rowOff>
    </xdr:from>
    <xdr:to>
      <xdr:col>26</xdr:col>
      <xdr:colOff>101600</xdr:colOff>
      <xdr:row>16</xdr:row>
      <xdr:rowOff>71168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760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81345</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529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11064</xdr:rowOff>
    </xdr:from>
    <xdr:to>
      <xdr:col>22</xdr:col>
      <xdr:colOff>165100</xdr:colOff>
      <xdr:row>16</xdr:row>
      <xdr:rowOff>112664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801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122841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5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79128</xdr:rowOff>
    </xdr:from>
    <xdr:to>
      <xdr:col>19</xdr:col>
      <xdr:colOff>38100</xdr:colOff>
      <xdr:row>17</xdr:row>
      <xdr:rowOff>9278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869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19455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63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93747</xdr:rowOff>
    </xdr:from>
    <xdr:to>
      <xdr:col>15</xdr:col>
      <xdr:colOff>101600</xdr:colOff>
      <xdr:row>17</xdr:row>
      <xdr:rowOff>23897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884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34074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65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19764</xdr:rowOff>
    </xdr:from>
    <xdr:to>
      <xdr:col>29</xdr:col>
      <xdr:colOff>127000</xdr:colOff>
      <xdr:row>35</xdr:row>
      <xdr:rowOff>83625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630114"/>
          <a:ext cx="647700" cy="63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68403</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78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19764</xdr:rowOff>
    </xdr:from>
    <xdr:to>
      <xdr:col>26</xdr:col>
      <xdr:colOff>50800</xdr:colOff>
      <xdr:row>35</xdr:row>
      <xdr:rowOff>178343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630114"/>
          <a:ext cx="698500" cy="158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178343</xdr:rowOff>
    </xdr:from>
    <xdr:to>
      <xdr:col>22</xdr:col>
      <xdr:colOff>114300</xdr:colOff>
      <xdr:row>35</xdr:row>
      <xdr:rowOff>222559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88693"/>
          <a:ext cx="698500" cy="44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222559</xdr:rowOff>
    </xdr:from>
    <xdr:to>
      <xdr:col>18</xdr:col>
      <xdr:colOff>177800</xdr:colOff>
      <xdr:row>35</xdr:row>
      <xdr:rowOff>226409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32909"/>
          <a:ext cx="698500" cy="3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268810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32825</xdr:rowOff>
    </xdr:from>
    <xdr:to>
      <xdr:col>29</xdr:col>
      <xdr:colOff>177800</xdr:colOff>
      <xdr:row>35</xdr:row>
      <xdr:rowOff>134425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43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220802</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8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311864</xdr:rowOff>
    </xdr:from>
    <xdr:to>
      <xdr:col>26</xdr:col>
      <xdr:colOff>101600</xdr:colOff>
      <xdr:row>35</xdr:row>
      <xdr:rowOff>70564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579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80741</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348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127543</xdr:rowOff>
    </xdr:from>
    <xdr:to>
      <xdr:col>22</xdr:col>
      <xdr:colOff>165100</xdr:colOff>
      <xdr:row>35</xdr:row>
      <xdr:rowOff>229143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37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213920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24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171759</xdr:rowOff>
    </xdr:from>
    <xdr:to>
      <xdr:col>19</xdr:col>
      <xdr:colOff>38100</xdr:colOff>
      <xdr:row>35</xdr:row>
      <xdr:rowOff>273359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82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258136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6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175609</xdr:rowOff>
    </xdr:from>
    <xdr:to>
      <xdr:col>15</xdr:col>
      <xdr:colOff>101600</xdr:colOff>
      <xdr:row>35</xdr:row>
      <xdr:rowOff>277209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85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261986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72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岡山県新庄村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832
814
67.11
2,393,006
2,190,117
194,704
998,436
2,099,940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130246</xdr:rowOff>
    </xdr:from>
    <xdr:to>
      <xdr:col>24</xdr:col>
      <xdr:colOff>63500</xdr:colOff>
      <xdr:row>34</xdr:row>
      <xdr:rowOff>142498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5959546"/>
          <a:ext cx="838200" cy="1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142498</xdr:rowOff>
    </xdr:from>
    <xdr:to>
      <xdr:col>19</xdr:col>
      <xdr:colOff>177800</xdr:colOff>
      <xdr:row>35</xdr:row>
      <xdr:rowOff>20392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5971798"/>
          <a:ext cx="889000" cy="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20392</xdr:rowOff>
    </xdr:from>
    <xdr:to>
      <xdr:col>15</xdr:col>
      <xdr:colOff>50800</xdr:colOff>
      <xdr:row>35</xdr:row>
      <xdr:rowOff>96788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021142"/>
          <a:ext cx="889000" cy="7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96788</xdr:rowOff>
    </xdr:from>
    <xdr:to>
      <xdr:col>10</xdr:col>
      <xdr:colOff>114300</xdr:colOff>
      <xdr:row>36</xdr:row>
      <xdr:rowOff>2832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097538"/>
          <a:ext cx="889000" cy="7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79446</xdr:rowOff>
    </xdr:from>
    <xdr:to>
      <xdr:col>24</xdr:col>
      <xdr:colOff>114300</xdr:colOff>
      <xdr:row>35</xdr:row>
      <xdr:rowOff>9596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90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102323</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76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91698</xdr:rowOff>
    </xdr:from>
    <xdr:to>
      <xdr:col>20</xdr:col>
      <xdr:colOff>38100</xdr:colOff>
      <xdr:row>35</xdr:row>
      <xdr:rowOff>21848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92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38375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69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141042</xdr:rowOff>
    </xdr:from>
    <xdr:to>
      <xdr:col>15</xdr:col>
      <xdr:colOff>101600</xdr:colOff>
      <xdr:row>35</xdr:row>
      <xdr:rowOff>71192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597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87719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74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45988</xdr:rowOff>
    </xdr:from>
    <xdr:to>
      <xdr:col>10</xdr:col>
      <xdr:colOff>165100</xdr:colOff>
      <xdr:row>35</xdr:row>
      <xdr:rowOff>147588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04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164115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821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123482</xdr:rowOff>
    </xdr:from>
    <xdr:to>
      <xdr:col>6</xdr:col>
      <xdr:colOff>38100</xdr:colOff>
      <xdr:row>36</xdr:row>
      <xdr:rowOff>53632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12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70159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899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129065</xdr:rowOff>
    </xdr:from>
    <xdr:to>
      <xdr:col>24</xdr:col>
      <xdr:colOff>63500</xdr:colOff>
      <xdr:row>56</xdr:row>
      <xdr:rowOff>59102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558815"/>
          <a:ext cx="838200" cy="10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129065</xdr:rowOff>
    </xdr:from>
    <xdr:to>
      <xdr:col>19</xdr:col>
      <xdr:colOff>177800</xdr:colOff>
      <xdr:row>56</xdr:row>
      <xdr:rowOff>145312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558815"/>
          <a:ext cx="889000" cy="18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89736</xdr:rowOff>
    </xdr:from>
    <xdr:to>
      <xdr:col>15</xdr:col>
      <xdr:colOff>50800</xdr:colOff>
      <xdr:row>56</xdr:row>
      <xdr:rowOff>145312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690936"/>
          <a:ext cx="889000" cy="5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89736</xdr:rowOff>
    </xdr:from>
    <xdr:to>
      <xdr:col>10</xdr:col>
      <xdr:colOff>114300</xdr:colOff>
      <xdr:row>56</xdr:row>
      <xdr:rowOff>144318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690936"/>
          <a:ext cx="889000" cy="5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145042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150535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2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8302</xdr:rowOff>
    </xdr:from>
    <xdr:to>
      <xdr:col>24</xdr:col>
      <xdr:colOff>114300</xdr:colOff>
      <xdr:row>56</xdr:row>
      <xdr:rowOff>109902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0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31179</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60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78265</xdr:rowOff>
    </xdr:from>
    <xdr:to>
      <xdr:col>20</xdr:col>
      <xdr:colOff>38100</xdr:colOff>
      <xdr:row>56</xdr:row>
      <xdr:rowOff>8415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0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24942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283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94512</xdr:rowOff>
    </xdr:from>
    <xdr:to>
      <xdr:col>15</xdr:col>
      <xdr:colOff>101600</xdr:colOff>
      <xdr:row>57</xdr:row>
      <xdr:rowOff>24662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9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41189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47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38936</xdr:rowOff>
    </xdr:from>
    <xdr:to>
      <xdr:col>10</xdr:col>
      <xdr:colOff>165100</xdr:colOff>
      <xdr:row>56</xdr:row>
      <xdr:rowOff>140536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4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157063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41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93518</xdr:rowOff>
    </xdr:from>
    <xdr:to>
      <xdr:col>6</xdr:col>
      <xdr:colOff>38100</xdr:colOff>
      <xdr:row>57</xdr:row>
      <xdr:rowOff>23668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9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40195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469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147016</xdr:rowOff>
    </xdr:from>
    <xdr:to>
      <xdr:col>24</xdr:col>
      <xdr:colOff>63500</xdr:colOff>
      <xdr:row>78</xdr:row>
      <xdr:rowOff>40021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48666"/>
          <a:ext cx="838200" cy="6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40021</xdr:rowOff>
    </xdr:from>
    <xdr:to>
      <xdr:col>19</xdr:col>
      <xdr:colOff>177800</xdr:colOff>
      <xdr:row>78</xdr:row>
      <xdr:rowOff>61277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13121"/>
          <a:ext cx="889000" cy="2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57395</xdr:rowOff>
    </xdr:from>
    <xdr:to>
      <xdr:col>15</xdr:col>
      <xdr:colOff>50800</xdr:colOff>
      <xdr:row>78</xdr:row>
      <xdr:rowOff>61277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30495"/>
          <a:ext cx="889000" cy="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57395</xdr:rowOff>
    </xdr:from>
    <xdr:to>
      <xdr:col>10</xdr:col>
      <xdr:colOff>114300</xdr:colOff>
      <xdr:row>78</xdr:row>
      <xdr:rowOff>62917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30495"/>
          <a:ext cx="889000" cy="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96216</xdr:rowOff>
    </xdr:from>
    <xdr:to>
      <xdr:col>24</xdr:col>
      <xdr:colOff>114300</xdr:colOff>
      <xdr:row>78</xdr:row>
      <xdr:rowOff>26366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9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74643</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7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160671</xdr:rowOff>
    </xdr:from>
    <xdr:to>
      <xdr:col>20</xdr:col>
      <xdr:colOff>38100</xdr:colOff>
      <xdr:row>78</xdr:row>
      <xdr:rowOff>90821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6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81948</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5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10477</xdr:rowOff>
    </xdr:from>
    <xdr:to>
      <xdr:col>15</xdr:col>
      <xdr:colOff>101600</xdr:colOff>
      <xdr:row>78</xdr:row>
      <xdr:rowOff>112077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8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103204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7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6595</xdr:rowOff>
    </xdr:from>
    <xdr:to>
      <xdr:col>10</xdr:col>
      <xdr:colOff>165100</xdr:colOff>
      <xdr:row>78</xdr:row>
      <xdr:rowOff>108195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7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99322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12117</xdr:rowOff>
    </xdr:from>
    <xdr:to>
      <xdr:col>6</xdr:col>
      <xdr:colOff>38100</xdr:colOff>
      <xdr:row>78</xdr:row>
      <xdr:rowOff>113717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8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104844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47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83305</xdr:rowOff>
    </xdr:from>
    <xdr:to>
      <xdr:col>24</xdr:col>
      <xdr:colOff>63500</xdr:colOff>
      <xdr:row>96</xdr:row>
      <xdr:rowOff>90154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542505"/>
          <a:ext cx="838200" cy="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157173</xdr:rowOff>
    </xdr:from>
    <xdr:to>
      <xdr:col>19</xdr:col>
      <xdr:colOff>177800</xdr:colOff>
      <xdr:row>96</xdr:row>
      <xdr:rowOff>90154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444923"/>
          <a:ext cx="889000" cy="10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157173</xdr:rowOff>
    </xdr:from>
    <xdr:to>
      <xdr:col>15</xdr:col>
      <xdr:colOff>50800</xdr:colOff>
      <xdr:row>96</xdr:row>
      <xdr:rowOff>74130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44923"/>
          <a:ext cx="889000" cy="8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74130</xdr:rowOff>
    </xdr:from>
    <xdr:to>
      <xdr:col>10</xdr:col>
      <xdr:colOff>114300</xdr:colOff>
      <xdr:row>96</xdr:row>
      <xdr:rowOff>109745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533330"/>
          <a:ext cx="889000" cy="3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32505</xdr:rowOff>
    </xdr:from>
    <xdr:to>
      <xdr:col>24</xdr:col>
      <xdr:colOff>114300</xdr:colOff>
      <xdr:row>96</xdr:row>
      <xdr:rowOff>134105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9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10932</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7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39354</xdr:rowOff>
    </xdr:from>
    <xdr:to>
      <xdr:col>20</xdr:col>
      <xdr:colOff>38100</xdr:colOff>
      <xdr:row>96</xdr:row>
      <xdr:rowOff>140954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9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132081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9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106373</xdr:rowOff>
    </xdr:from>
    <xdr:to>
      <xdr:col>15</xdr:col>
      <xdr:colOff>101600</xdr:colOff>
      <xdr:row>96</xdr:row>
      <xdr:rowOff>36523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39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27650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48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23330</xdr:rowOff>
    </xdr:from>
    <xdr:to>
      <xdr:col>10</xdr:col>
      <xdr:colOff>165100</xdr:colOff>
      <xdr:row>96</xdr:row>
      <xdr:rowOff>124930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8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116057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58945</xdr:rowOff>
    </xdr:from>
    <xdr:to>
      <xdr:col>6</xdr:col>
      <xdr:colOff>38100</xdr:colOff>
      <xdr:row>96</xdr:row>
      <xdr:rowOff>160545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1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151672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1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147520</xdr:rowOff>
    </xdr:from>
    <xdr:to>
      <xdr:col>55</xdr:col>
      <xdr:colOff>0</xdr:colOff>
      <xdr:row>34</xdr:row>
      <xdr:rowOff>103739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805370"/>
          <a:ext cx="838200" cy="12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8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103739</xdr:rowOff>
    </xdr:from>
    <xdr:to>
      <xdr:col>50</xdr:col>
      <xdr:colOff>114300</xdr:colOff>
      <xdr:row>35</xdr:row>
      <xdr:rowOff>19874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933039"/>
          <a:ext cx="889000" cy="8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76475</xdr:rowOff>
    </xdr:from>
    <xdr:to>
      <xdr:col>45</xdr:col>
      <xdr:colOff>177800</xdr:colOff>
      <xdr:row>35</xdr:row>
      <xdr:rowOff>19874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734325"/>
          <a:ext cx="889000" cy="28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147986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76475</xdr:rowOff>
    </xdr:from>
    <xdr:to>
      <xdr:col>41</xdr:col>
      <xdr:colOff>50800</xdr:colOff>
      <xdr:row>35</xdr:row>
      <xdr:rowOff>100059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734325"/>
          <a:ext cx="889000" cy="36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129931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50559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96720</xdr:rowOff>
    </xdr:from>
    <xdr:to>
      <xdr:col>55</xdr:col>
      <xdr:colOff>50800</xdr:colOff>
      <xdr:row>34</xdr:row>
      <xdr:rowOff>26870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75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119597</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60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52939</xdr:rowOff>
    </xdr:from>
    <xdr:to>
      <xdr:col>50</xdr:col>
      <xdr:colOff>165100</xdr:colOff>
      <xdr:row>34</xdr:row>
      <xdr:rowOff>154539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88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171066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6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140524</xdr:rowOff>
    </xdr:from>
    <xdr:to>
      <xdr:col>46</xdr:col>
      <xdr:colOff>38100</xdr:colOff>
      <xdr:row>35</xdr:row>
      <xdr:rowOff>70674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9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87201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745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25675</xdr:rowOff>
    </xdr:from>
    <xdr:to>
      <xdr:col>41</xdr:col>
      <xdr:colOff>101600</xdr:colOff>
      <xdr:row>33</xdr:row>
      <xdr:rowOff>127275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68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143802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45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49259</xdr:rowOff>
    </xdr:from>
    <xdr:to>
      <xdr:col>36</xdr:col>
      <xdr:colOff>165100</xdr:colOff>
      <xdr:row>35</xdr:row>
      <xdr:rowOff>150859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05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167386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825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168946</xdr:rowOff>
    </xdr:from>
    <xdr:to>
      <xdr:col>55</xdr:col>
      <xdr:colOff>0</xdr:colOff>
      <xdr:row>55</xdr:row>
      <xdr:rowOff>1588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427246"/>
          <a:ext cx="8382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89927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62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168946</xdr:rowOff>
    </xdr:from>
    <xdr:to>
      <xdr:col>50</xdr:col>
      <xdr:colOff>114300</xdr:colOff>
      <xdr:row>56</xdr:row>
      <xdr:rowOff>142283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427246"/>
          <a:ext cx="889000" cy="31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42748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98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142283</xdr:rowOff>
    </xdr:from>
    <xdr:to>
      <xdr:col>45</xdr:col>
      <xdr:colOff>177800</xdr:colOff>
      <xdr:row>57</xdr:row>
      <xdr:rowOff>142301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743483"/>
          <a:ext cx="889000" cy="17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46397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99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142301</xdr:rowOff>
    </xdr:from>
    <xdr:to>
      <xdr:col>41</xdr:col>
      <xdr:colOff>50800</xdr:colOff>
      <xdr:row>57</xdr:row>
      <xdr:rowOff>154943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14951"/>
          <a:ext cx="889000" cy="1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28439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53326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99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122238</xdr:rowOff>
    </xdr:from>
    <xdr:to>
      <xdr:col>55</xdr:col>
      <xdr:colOff>50800</xdr:colOff>
      <xdr:row>55</xdr:row>
      <xdr:rowOff>52388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38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145115</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231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118146</xdr:rowOff>
    </xdr:from>
    <xdr:to>
      <xdr:col>50</xdr:col>
      <xdr:colOff>165100</xdr:colOff>
      <xdr:row>55</xdr:row>
      <xdr:rowOff>48296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37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64823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15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91483</xdr:rowOff>
    </xdr:from>
    <xdr:to>
      <xdr:col>46</xdr:col>
      <xdr:colOff>38100</xdr:colOff>
      <xdr:row>57</xdr:row>
      <xdr:rowOff>21633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69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38160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46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91501</xdr:rowOff>
    </xdr:from>
    <xdr:to>
      <xdr:col>41</xdr:col>
      <xdr:colOff>101600</xdr:colOff>
      <xdr:row>58</xdr:row>
      <xdr:rowOff>21651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38178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63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104143</xdr:rowOff>
    </xdr:from>
    <xdr:to>
      <xdr:col>36</xdr:col>
      <xdr:colOff>165100</xdr:colOff>
      <xdr:row>58</xdr:row>
      <xdr:rowOff>34293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87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50820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652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129909</xdr:rowOff>
    </xdr:from>
    <xdr:to>
      <xdr:col>55</xdr:col>
      <xdr:colOff>0</xdr:colOff>
      <xdr:row>74</xdr:row>
      <xdr:rowOff>51294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2645759"/>
          <a:ext cx="838200" cy="9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121632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94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129909</xdr:rowOff>
    </xdr:from>
    <xdr:to>
      <xdr:col>50</xdr:col>
      <xdr:colOff>114300</xdr:colOff>
      <xdr:row>76</xdr:row>
      <xdr:rowOff>87939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2645759"/>
          <a:ext cx="889000" cy="47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55749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60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87939</xdr:rowOff>
    </xdr:from>
    <xdr:to>
      <xdr:col>45</xdr:col>
      <xdr:colOff>177800</xdr:colOff>
      <xdr:row>77</xdr:row>
      <xdr:rowOff>131719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118139"/>
          <a:ext cx="889000" cy="21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67383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61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131719</xdr:rowOff>
    </xdr:from>
    <xdr:to>
      <xdr:col>41</xdr:col>
      <xdr:colOff>50800</xdr:colOff>
      <xdr:row>78</xdr:row>
      <xdr:rowOff>19924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333369"/>
          <a:ext cx="889000" cy="5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54167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56583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6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494</xdr:rowOff>
    </xdr:from>
    <xdr:to>
      <xdr:col>55</xdr:col>
      <xdr:colOff>50800</xdr:colOff>
      <xdr:row>74</xdr:row>
      <xdr:rowOff>102094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268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23371</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539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79109</xdr:rowOff>
    </xdr:from>
    <xdr:to>
      <xdr:col>50</xdr:col>
      <xdr:colOff>165100</xdr:colOff>
      <xdr:row>74</xdr:row>
      <xdr:rowOff>9259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25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25786</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237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37139</xdr:rowOff>
    </xdr:from>
    <xdr:to>
      <xdr:col>46</xdr:col>
      <xdr:colOff>38100</xdr:colOff>
      <xdr:row>76</xdr:row>
      <xdr:rowOff>138739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06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155267</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284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80919</xdr:rowOff>
    </xdr:from>
    <xdr:to>
      <xdr:col>41</xdr:col>
      <xdr:colOff>101600</xdr:colOff>
      <xdr:row>78</xdr:row>
      <xdr:rowOff>11069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2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27596</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140574</xdr:rowOff>
    </xdr:from>
    <xdr:to>
      <xdr:col>36</xdr:col>
      <xdr:colOff>165100</xdr:colOff>
      <xdr:row>78</xdr:row>
      <xdr:rowOff>70724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4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87251</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117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144442</xdr:rowOff>
    </xdr:from>
    <xdr:to>
      <xdr:col>55</xdr:col>
      <xdr:colOff>0</xdr:colOff>
      <xdr:row>99</xdr:row>
      <xdr:rowOff>62911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946542"/>
          <a:ext cx="838200" cy="8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49707</xdr:rowOff>
    </xdr:from>
    <xdr:to>
      <xdr:col>50</xdr:col>
      <xdr:colOff>114300</xdr:colOff>
      <xdr:row>99</xdr:row>
      <xdr:rowOff>62911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7023257"/>
          <a:ext cx="889000" cy="1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49707</xdr:rowOff>
    </xdr:from>
    <xdr:to>
      <xdr:col>45</xdr:col>
      <xdr:colOff>177800</xdr:colOff>
      <xdr:row>99</xdr:row>
      <xdr:rowOff>80776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7023257"/>
          <a:ext cx="889000" cy="3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31262</xdr:rowOff>
    </xdr:from>
    <xdr:to>
      <xdr:col>41</xdr:col>
      <xdr:colOff>50800</xdr:colOff>
      <xdr:row>99</xdr:row>
      <xdr:rowOff>80776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7004812"/>
          <a:ext cx="889000" cy="4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93642</xdr:rowOff>
    </xdr:from>
    <xdr:to>
      <xdr:col>55</xdr:col>
      <xdr:colOff>50800</xdr:colOff>
      <xdr:row>99</xdr:row>
      <xdr:rowOff>23792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9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8569</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10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12111</xdr:rowOff>
    </xdr:from>
    <xdr:to>
      <xdr:col>50</xdr:col>
      <xdr:colOff>165100</xdr:colOff>
      <xdr:row>99</xdr:row>
      <xdr:rowOff>113711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8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104838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7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170357</xdr:rowOff>
    </xdr:from>
    <xdr:to>
      <xdr:col>46</xdr:col>
      <xdr:colOff>38100</xdr:colOff>
      <xdr:row>99</xdr:row>
      <xdr:rowOff>100507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7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91634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6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29976</xdr:rowOff>
    </xdr:from>
    <xdr:to>
      <xdr:col>41</xdr:col>
      <xdr:colOff>101600</xdr:colOff>
      <xdr:row>99</xdr:row>
      <xdr:rowOff>131576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700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122703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9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151912</xdr:rowOff>
    </xdr:from>
    <xdr:to>
      <xdr:col>36</xdr:col>
      <xdr:colOff>165100</xdr:colOff>
      <xdr:row>99</xdr:row>
      <xdr:rowOff>82062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5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73189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4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16695</xdr:rowOff>
    </xdr:from>
    <xdr:to>
      <xdr:col>85</xdr:col>
      <xdr:colOff>127000</xdr:colOff>
      <xdr:row>39</xdr:row>
      <xdr:rowOff>42411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03245"/>
          <a:ext cx="838200" cy="2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16695</xdr:rowOff>
    </xdr:from>
    <xdr:to>
      <xdr:col>81</xdr:col>
      <xdr:colOff>50800</xdr:colOff>
      <xdr:row>39</xdr:row>
      <xdr:rowOff>32512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03245"/>
          <a:ext cx="889000" cy="1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164569</xdr:rowOff>
    </xdr:from>
    <xdr:to>
      <xdr:col>76</xdr:col>
      <xdr:colOff>114300</xdr:colOff>
      <xdr:row>39</xdr:row>
      <xdr:rowOff>32512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79669"/>
          <a:ext cx="889000" cy="3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148685</xdr:rowOff>
    </xdr:from>
    <xdr:to>
      <xdr:col>71</xdr:col>
      <xdr:colOff>177800</xdr:colOff>
      <xdr:row>38</xdr:row>
      <xdr:rowOff>164569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63785"/>
          <a:ext cx="889000" cy="1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56424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7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57106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7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163061</xdr:rowOff>
    </xdr:from>
    <xdr:to>
      <xdr:col>85</xdr:col>
      <xdr:colOff>177800</xdr:colOff>
      <xdr:row>39</xdr:row>
      <xdr:rowOff>93211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7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110975</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137345</xdr:rowOff>
    </xdr:from>
    <xdr:to>
      <xdr:col>81</xdr:col>
      <xdr:colOff>101600</xdr:colOff>
      <xdr:row>39</xdr:row>
      <xdr:rowOff>67495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5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58622</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74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153162</xdr:rowOff>
    </xdr:from>
    <xdr:to>
      <xdr:col>76</xdr:col>
      <xdr:colOff>165100</xdr:colOff>
      <xdr:row>39</xdr:row>
      <xdr:rowOff>83312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6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74439</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76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113769</xdr:rowOff>
    </xdr:from>
    <xdr:to>
      <xdr:col>72</xdr:col>
      <xdr:colOff>38100</xdr:colOff>
      <xdr:row>39</xdr:row>
      <xdr:rowOff>43919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2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60446</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640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97885</xdr:rowOff>
    </xdr:from>
    <xdr:to>
      <xdr:col>67</xdr:col>
      <xdr:colOff>101600</xdr:colOff>
      <xdr:row>39</xdr:row>
      <xdr:rowOff>28035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44562</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38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31868</xdr:rowOff>
    </xdr:from>
    <xdr:to>
      <xdr:col>85</xdr:col>
      <xdr:colOff>127000</xdr:colOff>
      <xdr:row>77</xdr:row>
      <xdr:rowOff>39723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233518"/>
          <a:ext cx="838200" cy="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39723</xdr:rowOff>
    </xdr:from>
    <xdr:to>
      <xdr:col>81</xdr:col>
      <xdr:colOff>50800</xdr:colOff>
      <xdr:row>77</xdr:row>
      <xdr:rowOff>59837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241373"/>
          <a:ext cx="889000" cy="2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59837</xdr:rowOff>
    </xdr:from>
    <xdr:to>
      <xdr:col>76</xdr:col>
      <xdr:colOff>114300</xdr:colOff>
      <xdr:row>77</xdr:row>
      <xdr:rowOff>87295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261487"/>
          <a:ext cx="889000" cy="2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79871</xdr:rowOff>
    </xdr:from>
    <xdr:to>
      <xdr:col>71</xdr:col>
      <xdr:colOff>177800</xdr:colOff>
      <xdr:row>77</xdr:row>
      <xdr:rowOff>87295</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281521"/>
          <a:ext cx="889000" cy="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151689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152518</xdr:rowOff>
    </xdr:from>
    <xdr:to>
      <xdr:col>85</xdr:col>
      <xdr:colOff>177800</xdr:colOff>
      <xdr:row>77</xdr:row>
      <xdr:rowOff>82668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8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3945</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03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160373</xdr:rowOff>
    </xdr:from>
    <xdr:to>
      <xdr:col>81</xdr:col>
      <xdr:colOff>101600</xdr:colOff>
      <xdr:row>77</xdr:row>
      <xdr:rowOff>90523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9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107051</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96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9037</xdr:rowOff>
    </xdr:from>
    <xdr:to>
      <xdr:col>76</xdr:col>
      <xdr:colOff>165100</xdr:colOff>
      <xdr:row>77</xdr:row>
      <xdr:rowOff>110637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1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127164</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985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36495</xdr:rowOff>
    </xdr:from>
    <xdr:to>
      <xdr:col>72</xdr:col>
      <xdr:colOff>38100</xdr:colOff>
      <xdr:row>77</xdr:row>
      <xdr:rowOff>138095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3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154622</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01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29071</xdr:rowOff>
    </xdr:from>
    <xdr:to>
      <xdr:col>67</xdr:col>
      <xdr:colOff>101600</xdr:colOff>
      <xdr:row>77</xdr:row>
      <xdr:rowOff>130671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3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147198</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00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169036</xdr:rowOff>
    </xdr:from>
    <xdr:to>
      <xdr:col>85</xdr:col>
      <xdr:colOff>127000</xdr:colOff>
      <xdr:row>99</xdr:row>
      <xdr:rowOff>186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971136"/>
          <a:ext cx="838200" cy="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17128</xdr:rowOff>
    </xdr:from>
    <xdr:to>
      <xdr:col>81</xdr:col>
      <xdr:colOff>50800</xdr:colOff>
      <xdr:row>99</xdr:row>
      <xdr:rowOff>186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819228"/>
          <a:ext cx="889000" cy="15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17128</xdr:rowOff>
    </xdr:from>
    <xdr:to>
      <xdr:col>76</xdr:col>
      <xdr:colOff>114300</xdr:colOff>
      <xdr:row>99</xdr:row>
      <xdr:rowOff>11398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19228"/>
          <a:ext cx="889000" cy="16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67746</xdr:rowOff>
    </xdr:from>
    <xdr:to>
      <xdr:col>71</xdr:col>
      <xdr:colOff>177800</xdr:colOff>
      <xdr:row>99</xdr:row>
      <xdr:rowOff>11398</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869846"/>
          <a:ext cx="889000" cy="11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9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118236</xdr:rowOff>
    </xdr:from>
    <xdr:to>
      <xdr:col>85</xdr:col>
      <xdr:colOff>177800</xdr:colOff>
      <xdr:row>99</xdr:row>
      <xdr:rowOff>48386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92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33163</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3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120836</xdr:rowOff>
    </xdr:from>
    <xdr:to>
      <xdr:col>81</xdr:col>
      <xdr:colOff>101600</xdr:colOff>
      <xdr:row>99</xdr:row>
      <xdr:rowOff>50986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9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42113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701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137778</xdr:rowOff>
    </xdr:from>
    <xdr:to>
      <xdr:col>76</xdr:col>
      <xdr:colOff>165100</xdr:colOff>
      <xdr:row>98</xdr:row>
      <xdr:rowOff>67928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84455</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54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132048</xdr:rowOff>
    </xdr:from>
    <xdr:to>
      <xdr:col>72</xdr:col>
      <xdr:colOff>38100</xdr:colOff>
      <xdr:row>99</xdr:row>
      <xdr:rowOff>62198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3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53325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702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xdr:rowOff>
    </xdr:from>
    <xdr:to>
      <xdr:col>67</xdr:col>
      <xdr:colOff>101600</xdr:colOff>
      <xdr:row>98</xdr:row>
      <xdr:rowOff>118546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1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135073</xdr:rowOff>
    </xdr:from>
    <xdr:ext cx="599010"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14795" y="1659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34010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20560"/>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34010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720560"/>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154660</xdr:rowOff>
    </xdr:from>
    <xdr:to>
      <xdr:col>102</xdr:col>
      <xdr:colOff>165100</xdr:colOff>
      <xdr:row>39</xdr:row>
      <xdr:rowOff>84810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6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75937</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56017" y="6762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159688</xdr:rowOff>
    </xdr:from>
    <xdr:to>
      <xdr:col>116</xdr:col>
      <xdr:colOff>63500</xdr:colOff>
      <xdr:row>77</xdr:row>
      <xdr:rowOff>126860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018438"/>
          <a:ext cx="838200" cy="31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159688</xdr:rowOff>
    </xdr:from>
    <xdr:to>
      <xdr:col>111</xdr:col>
      <xdr:colOff>177800</xdr:colOff>
      <xdr:row>76</xdr:row>
      <xdr:rowOff>69593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018438"/>
          <a:ext cx="889000" cy="8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1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69417</xdr:rowOff>
    </xdr:from>
    <xdr:to>
      <xdr:col>107</xdr:col>
      <xdr:colOff>50800</xdr:colOff>
      <xdr:row>76</xdr:row>
      <xdr:rowOff>69593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099617"/>
          <a:ext cx="889000" cy="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69417</xdr:rowOff>
    </xdr:from>
    <xdr:to>
      <xdr:col>102</xdr:col>
      <xdr:colOff>114300</xdr:colOff>
      <xdr:row>76</xdr:row>
      <xdr:rowOff>167966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099617"/>
          <a:ext cx="889000" cy="9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34194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76060</xdr:rowOff>
    </xdr:from>
    <xdr:to>
      <xdr:col>116</xdr:col>
      <xdr:colOff>114300</xdr:colOff>
      <xdr:row>78</xdr:row>
      <xdr:rowOff>6210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54487</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5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108887</xdr:rowOff>
    </xdr:from>
    <xdr:to>
      <xdr:col>112</xdr:col>
      <xdr:colOff>38100</xdr:colOff>
      <xdr:row>76</xdr:row>
      <xdr:rowOff>39036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9676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55564</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742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18793</xdr:rowOff>
    </xdr:from>
    <xdr:to>
      <xdr:col>107</xdr:col>
      <xdr:colOff>101600</xdr:colOff>
      <xdr:row>76</xdr:row>
      <xdr:rowOff>120393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4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136919</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824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18617</xdr:rowOff>
    </xdr:from>
    <xdr:to>
      <xdr:col>102</xdr:col>
      <xdr:colOff>165100</xdr:colOff>
      <xdr:row>76</xdr:row>
      <xdr:rowOff>120217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136744</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82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117166</xdr:rowOff>
    </xdr:from>
    <xdr:to>
      <xdr:col>98</xdr:col>
      <xdr:colOff>38100</xdr:colOff>
      <xdr:row>77</xdr:row>
      <xdr:rowOff>47316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4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38443</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324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人口が８１３人（</a:t>
          </a:r>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国調）と少ないため、全体として類似団体平均よりも相対的に高くなっている。</a:t>
          </a:r>
        </a:p>
        <a:p>
          <a:r>
            <a:rPr kumimoji="1" lang="ja-JP" altLang="en-US" sz="1300">
              <a:latin typeface="ＭＳ Ｐゴシック" panose="020B0600070205080204" pitchFamily="50" charset="-128"/>
              <a:ea typeface="ＭＳ Ｐゴシック" panose="020B0600070205080204" pitchFamily="50" charset="-128"/>
            </a:rPr>
            <a:t>類似団体平均よりも際立って高いのが住民一人当たり普通建設事業費及び補助費である。普通建設事業費については、バイオマスボイラー棟及びライスセンターの建設に伴い増加している。補助費については、社会福祉協議会への補助金の増額及び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年度より、公営企業会計が法適用となったため、補助費である操出金分が増加となっている。</a:t>
          </a:r>
        </a:p>
        <a:p>
          <a:r>
            <a:rPr kumimoji="1" lang="ja-JP" altLang="en-US" sz="1300">
              <a:latin typeface="ＭＳ Ｐゴシック" panose="020B0600070205080204" pitchFamily="50" charset="-128"/>
              <a:ea typeface="ＭＳ Ｐゴシック" panose="020B0600070205080204" pitchFamily="50" charset="-128"/>
            </a:rPr>
            <a:t>今後は、行財政改革により増加傾向にある費用の適正化を図る。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岡山県新庄村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832
814
67.11
2,393,006
2,190,117
194,704
998,436
2,099,940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153283</xdr:rowOff>
    </xdr:from>
    <xdr:to>
      <xdr:col>24</xdr:col>
      <xdr:colOff>63500</xdr:colOff>
      <xdr:row>33</xdr:row>
      <xdr:rowOff>155588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5811133"/>
          <a:ext cx="838200"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93332</xdr:rowOff>
    </xdr:from>
    <xdr:to>
      <xdr:col>19</xdr:col>
      <xdr:colOff>177800</xdr:colOff>
      <xdr:row>33</xdr:row>
      <xdr:rowOff>155588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5751182"/>
          <a:ext cx="889000" cy="6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93332</xdr:rowOff>
    </xdr:from>
    <xdr:to>
      <xdr:col>15</xdr:col>
      <xdr:colOff>50800</xdr:colOff>
      <xdr:row>33</xdr:row>
      <xdr:rowOff>109753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5751182"/>
          <a:ext cx="8890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109753</xdr:rowOff>
    </xdr:from>
    <xdr:to>
      <xdr:col>10</xdr:col>
      <xdr:colOff>114300</xdr:colOff>
      <xdr:row>33</xdr:row>
      <xdr:rowOff>148958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5767603"/>
          <a:ext cx="889000" cy="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102483</xdr:rowOff>
    </xdr:from>
    <xdr:to>
      <xdr:col>24</xdr:col>
      <xdr:colOff>114300</xdr:colOff>
      <xdr:row>34</xdr:row>
      <xdr:rowOff>32633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76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125360</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6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104788</xdr:rowOff>
    </xdr:from>
    <xdr:to>
      <xdr:col>20</xdr:col>
      <xdr:colOff>38100</xdr:colOff>
      <xdr:row>34</xdr:row>
      <xdr:rowOff>34938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76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51465</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53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42532</xdr:rowOff>
    </xdr:from>
    <xdr:to>
      <xdr:col>15</xdr:col>
      <xdr:colOff>101600</xdr:colOff>
      <xdr:row>33</xdr:row>
      <xdr:rowOff>144132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70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160659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47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58953</xdr:rowOff>
    </xdr:from>
    <xdr:to>
      <xdr:col>10</xdr:col>
      <xdr:colOff>165100</xdr:colOff>
      <xdr:row>33</xdr:row>
      <xdr:rowOff>160553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71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5630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49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98158</xdr:rowOff>
    </xdr:from>
    <xdr:to>
      <xdr:col>6</xdr:col>
      <xdr:colOff>38100</xdr:colOff>
      <xdr:row>34</xdr:row>
      <xdr:rowOff>28308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75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44835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53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156900</xdr:rowOff>
    </xdr:from>
    <xdr:to>
      <xdr:col>24</xdr:col>
      <xdr:colOff>63500</xdr:colOff>
      <xdr:row>56</xdr:row>
      <xdr:rowOff>72782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243750"/>
          <a:ext cx="838200" cy="43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156900</xdr:rowOff>
    </xdr:from>
    <xdr:to>
      <xdr:col>19</xdr:col>
      <xdr:colOff>177800</xdr:colOff>
      <xdr:row>55</xdr:row>
      <xdr:rowOff>122949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9243750"/>
          <a:ext cx="889000" cy="30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21475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122949</xdr:rowOff>
    </xdr:from>
    <xdr:to>
      <xdr:col>15</xdr:col>
      <xdr:colOff>50800</xdr:colOff>
      <xdr:row>56</xdr:row>
      <xdr:rowOff>46065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019300" y="9552699"/>
          <a:ext cx="889000" cy="9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46065</xdr:rowOff>
    </xdr:from>
    <xdr:to>
      <xdr:col>10</xdr:col>
      <xdr:colOff>114300</xdr:colOff>
      <xdr:row>56</xdr:row>
      <xdr:rowOff>136366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647265"/>
          <a:ext cx="889000" cy="9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169687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7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76919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84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21982</xdr:rowOff>
    </xdr:from>
    <xdr:to>
      <xdr:col>24</xdr:col>
      <xdr:colOff>114300</xdr:colOff>
      <xdr:row>56</xdr:row>
      <xdr:rowOff>123582</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62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44859</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47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106100</xdr:rowOff>
    </xdr:from>
    <xdr:to>
      <xdr:col>20</xdr:col>
      <xdr:colOff>38100</xdr:colOff>
      <xdr:row>54</xdr:row>
      <xdr:rowOff>36250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1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52</xdr:row>
      <xdr:rowOff>52777</xdr:rowOff>
    </xdr:from>
    <xdr:ext cx="690189"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52205" y="8968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72149</xdr:rowOff>
    </xdr:from>
    <xdr:to>
      <xdr:col>15</xdr:col>
      <xdr:colOff>101600</xdr:colOff>
      <xdr:row>56</xdr:row>
      <xdr:rowOff>2299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50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18826</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27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166715</xdr:rowOff>
    </xdr:from>
    <xdr:to>
      <xdr:col>10</xdr:col>
      <xdr:colOff>165100</xdr:colOff>
      <xdr:row>56</xdr:row>
      <xdr:rowOff>96865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59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113392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37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85566</xdr:rowOff>
    </xdr:from>
    <xdr:to>
      <xdr:col>6</xdr:col>
      <xdr:colOff>38100</xdr:colOff>
      <xdr:row>57</xdr:row>
      <xdr:rowOff>15716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68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32243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4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158555</xdr:rowOff>
    </xdr:from>
    <xdr:to>
      <xdr:col>24</xdr:col>
      <xdr:colOff>63500</xdr:colOff>
      <xdr:row>75</xdr:row>
      <xdr:rowOff>43054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845855"/>
          <a:ext cx="838200" cy="5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43054</xdr:rowOff>
    </xdr:from>
    <xdr:to>
      <xdr:col>19</xdr:col>
      <xdr:colOff>177800</xdr:colOff>
      <xdr:row>75</xdr:row>
      <xdr:rowOff>81026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2901804"/>
          <a:ext cx="889000" cy="3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81026</xdr:rowOff>
    </xdr:from>
    <xdr:to>
      <xdr:col>15</xdr:col>
      <xdr:colOff>50800</xdr:colOff>
      <xdr:row>75</xdr:row>
      <xdr:rowOff>85568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2939776"/>
          <a:ext cx="889000" cy="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85568</xdr:rowOff>
    </xdr:from>
    <xdr:to>
      <xdr:col>10</xdr:col>
      <xdr:colOff>114300</xdr:colOff>
      <xdr:row>75</xdr:row>
      <xdr:rowOff>162247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2944318"/>
          <a:ext cx="889000" cy="7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152154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1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107755</xdr:rowOff>
    </xdr:from>
    <xdr:to>
      <xdr:col>24</xdr:col>
      <xdr:colOff>114300</xdr:colOff>
      <xdr:row>75</xdr:row>
      <xdr:rowOff>37905</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79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130632</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64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163704</xdr:rowOff>
    </xdr:from>
    <xdr:to>
      <xdr:col>20</xdr:col>
      <xdr:colOff>38100</xdr:colOff>
      <xdr:row>75</xdr:row>
      <xdr:rowOff>93854</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85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110381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62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30226</xdr:rowOff>
    </xdr:from>
    <xdr:to>
      <xdr:col>15</xdr:col>
      <xdr:colOff>101600</xdr:colOff>
      <xdr:row>75</xdr:row>
      <xdr:rowOff>131826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88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148353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66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34768</xdr:rowOff>
    </xdr:from>
    <xdr:to>
      <xdr:col>10</xdr:col>
      <xdr:colOff>165100</xdr:colOff>
      <xdr:row>75</xdr:row>
      <xdr:rowOff>136368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89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152895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668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111447</xdr:rowOff>
    </xdr:from>
    <xdr:to>
      <xdr:col>6</xdr:col>
      <xdr:colOff>38100</xdr:colOff>
      <xdr:row>76</xdr:row>
      <xdr:rowOff>41597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297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58124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74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121715</xdr:rowOff>
    </xdr:from>
    <xdr:to>
      <xdr:col>24</xdr:col>
      <xdr:colOff>63500</xdr:colOff>
      <xdr:row>97</xdr:row>
      <xdr:rowOff>130901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752365"/>
          <a:ext cx="838200" cy="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130901</xdr:rowOff>
    </xdr:from>
    <xdr:to>
      <xdr:col>19</xdr:col>
      <xdr:colOff>177800</xdr:colOff>
      <xdr:row>97</xdr:row>
      <xdr:rowOff>141256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761551"/>
          <a:ext cx="889000" cy="1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141256</xdr:rowOff>
    </xdr:from>
    <xdr:to>
      <xdr:col>15</xdr:col>
      <xdr:colOff>50800</xdr:colOff>
      <xdr:row>97</xdr:row>
      <xdr:rowOff>165702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771906"/>
          <a:ext cx="889000" cy="2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165702</xdr:rowOff>
    </xdr:from>
    <xdr:to>
      <xdr:col>10</xdr:col>
      <xdr:colOff>114300</xdr:colOff>
      <xdr:row>98</xdr:row>
      <xdr:rowOff>23177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796352"/>
          <a:ext cx="889000" cy="2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68248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70915</xdr:rowOff>
    </xdr:from>
    <xdr:to>
      <xdr:col>24</xdr:col>
      <xdr:colOff>114300</xdr:colOff>
      <xdr:row>98</xdr:row>
      <xdr:rowOff>1065</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49342</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80101</xdr:rowOff>
    </xdr:from>
    <xdr:to>
      <xdr:col>20</xdr:col>
      <xdr:colOff>38100</xdr:colOff>
      <xdr:row>98</xdr:row>
      <xdr:rowOff>10251</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1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1378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803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90456</xdr:rowOff>
    </xdr:from>
    <xdr:to>
      <xdr:col>15</xdr:col>
      <xdr:colOff>101600</xdr:colOff>
      <xdr:row>98</xdr:row>
      <xdr:rowOff>20606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2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11733</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81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114902</xdr:rowOff>
    </xdr:from>
    <xdr:to>
      <xdr:col>10</xdr:col>
      <xdr:colOff>165100</xdr:colOff>
      <xdr:row>98</xdr:row>
      <xdr:rowOff>45052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4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36179</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83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143827</xdr:rowOff>
    </xdr:from>
    <xdr:to>
      <xdr:col>6</xdr:col>
      <xdr:colOff>38100</xdr:colOff>
      <xdr:row>98</xdr:row>
      <xdr:rowOff>73977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7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65104</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86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73063</xdr:rowOff>
    </xdr:from>
    <xdr:to>
      <xdr:col>55</xdr:col>
      <xdr:colOff>0</xdr:colOff>
      <xdr:row>57</xdr:row>
      <xdr:rowOff>62690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502813"/>
          <a:ext cx="838200" cy="33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20101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792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56864</xdr:rowOff>
    </xdr:from>
    <xdr:to>
      <xdr:col>50</xdr:col>
      <xdr:colOff>114300</xdr:colOff>
      <xdr:row>57</xdr:row>
      <xdr:rowOff>62690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829514"/>
          <a:ext cx="889000" cy="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130049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90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56864</xdr:rowOff>
    </xdr:from>
    <xdr:to>
      <xdr:col>45</xdr:col>
      <xdr:colOff>177800</xdr:colOff>
      <xdr:row>57</xdr:row>
      <xdr:rowOff>69011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829514"/>
          <a:ext cx="889000" cy="1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142111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9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69011</xdr:rowOff>
    </xdr:from>
    <xdr:to>
      <xdr:col>41</xdr:col>
      <xdr:colOff>50800</xdr:colOff>
      <xdr:row>57</xdr:row>
      <xdr:rowOff>79965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841661"/>
          <a:ext cx="889000" cy="1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147343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9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148835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92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22263</xdr:rowOff>
    </xdr:from>
    <xdr:to>
      <xdr:col>55</xdr:col>
      <xdr:colOff>50800</xdr:colOff>
      <xdr:row>55</xdr:row>
      <xdr:rowOff>123863</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45140</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303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11890</xdr:rowOff>
    </xdr:from>
    <xdr:to>
      <xdr:col>50</xdr:col>
      <xdr:colOff>165100</xdr:colOff>
      <xdr:row>57</xdr:row>
      <xdr:rowOff>113490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78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130017</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55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6064</xdr:rowOff>
    </xdr:from>
    <xdr:to>
      <xdr:col>46</xdr:col>
      <xdr:colOff>38100</xdr:colOff>
      <xdr:row>57</xdr:row>
      <xdr:rowOff>107664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7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124191</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55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18211</xdr:rowOff>
    </xdr:from>
    <xdr:to>
      <xdr:col>41</xdr:col>
      <xdr:colOff>101600</xdr:colOff>
      <xdr:row>57</xdr:row>
      <xdr:rowOff>119811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79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136338</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566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29165</xdr:rowOff>
    </xdr:from>
    <xdr:to>
      <xdr:col>36</xdr:col>
      <xdr:colOff>165100</xdr:colOff>
      <xdr:row>57</xdr:row>
      <xdr:rowOff>130765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0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147292</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577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16656</xdr:rowOff>
    </xdr:from>
    <xdr:to>
      <xdr:col>55</xdr:col>
      <xdr:colOff>0</xdr:colOff>
      <xdr:row>78</xdr:row>
      <xdr:rowOff>26710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389756"/>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16656</xdr:rowOff>
    </xdr:from>
    <xdr:to>
      <xdr:col>50</xdr:col>
      <xdr:colOff>114300</xdr:colOff>
      <xdr:row>78</xdr:row>
      <xdr:rowOff>50504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389756"/>
          <a:ext cx="889000" cy="3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111441</xdr:rowOff>
    </xdr:from>
    <xdr:to>
      <xdr:col>45</xdr:col>
      <xdr:colOff>177800</xdr:colOff>
      <xdr:row>78</xdr:row>
      <xdr:rowOff>50504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313091"/>
          <a:ext cx="889000" cy="11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111441</xdr:rowOff>
    </xdr:from>
    <xdr:to>
      <xdr:col>41</xdr:col>
      <xdr:colOff>50800</xdr:colOff>
      <xdr:row>77</xdr:row>
      <xdr:rowOff>168066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313091"/>
          <a:ext cx="889000" cy="5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58134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43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147360</xdr:rowOff>
    </xdr:from>
    <xdr:to>
      <xdr:col>55</xdr:col>
      <xdr:colOff>50800</xdr:colOff>
      <xdr:row>78</xdr:row>
      <xdr:rowOff>77510</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3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125787</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2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137306</xdr:rowOff>
    </xdr:from>
    <xdr:to>
      <xdr:col>50</xdr:col>
      <xdr:colOff>165100</xdr:colOff>
      <xdr:row>78</xdr:row>
      <xdr:rowOff>67456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3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58583</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43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171154</xdr:rowOff>
    </xdr:from>
    <xdr:to>
      <xdr:col>46</xdr:col>
      <xdr:colOff>38100</xdr:colOff>
      <xdr:row>78</xdr:row>
      <xdr:rowOff>101304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7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92431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46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60641</xdr:rowOff>
    </xdr:from>
    <xdr:to>
      <xdr:col>41</xdr:col>
      <xdr:colOff>101600</xdr:colOff>
      <xdr:row>77</xdr:row>
      <xdr:rowOff>162241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26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7318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03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117266</xdr:rowOff>
    </xdr:from>
    <xdr:to>
      <xdr:col>36</xdr:col>
      <xdr:colOff>165100</xdr:colOff>
      <xdr:row>78</xdr:row>
      <xdr:rowOff>47416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1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63943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09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100927</xdr:rowOff>
    </xdr:from>
    <xdr:to>
      <xdr:col>55</xdr:col>
      <xdr:colOff>0</xdr:colOff>
      <xdr:row>97</xdr:row>
      <xdr:rowOff>142518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31577"/>
          <a:ext cx="838200" cy="4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82886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713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4933</xdr:rowOff>
    </xdr:from>
    <xdr:to>
      <xdr:col>50</xdr:col>
      <xdr:colOff>114300</xdr:colOff>
      <xdr:row>97</xdr:row>
      <xdr:rowOff>142518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635583"/>
          <a:ext cx="889000" cy="13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8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4933</xdr:rowOff>
    </xdr:from>
    <xdr:to>
      <xdr:col>45</xdr:col>
      <xdr:colOff>177800</xdr:colOff>
      <xdr:row>97</xdr:row>
      <xdr:rowOff>88140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635583"/>
          <a:ext cx="889000" cy="8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50488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85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87281</xdr:rowOff>
    </xdr:from>
    <xdr:to>
      <xdr:col>41</xdr:col>
      <xdr:colOff>50800</xdr:colOff>
      <xdr:row>97</xdr:row>
      <xdr:rowOff>88140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717931"/>
          <a:ext cx="889000" cy="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59365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86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72373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87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50127</xdr:rowOff>
    </xdr:from>
    <xdr:to>
      <xdr:col>55</xdr:col>
      <xdr:colOff>50800</xdr:colOff>
      <xdr:row>97</xdr:row>
      <xdr:rowOff>151727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8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73004</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3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91718</xdr:rowOff>
    </xdr:from>
    <xdr:to>
      <xdr:col>50</xdr:col>
      <xdr:colOff>165100</xdr:colOff>
      <xdr:row>98</xdr:row>
      <xdr:rowOff>21868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2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38395</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497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125583</xdr:rowOff>
    </xdr:from>
    <xdr:to>
      <xdr:col>46</xdr:col>
      <xdr:colOff>38100</xdr:colOff>
      <xdr:row>97</xdr:row>
      <xdr:rowOff>55733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58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72260</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36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37340</xdr:rowOff>
    </xdr:from>
    <xdr:to>
      <xdr:col>41</xdr:col>
      <xdr:colOff>101600</xdr:colOff>
      <xdr:row>97</xdr:row>
      <xdr:rowOff>138940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6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155467</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44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36481</xdr:rowOff>
    </xdr:from>
    <xdr:to>
      <xdr:col>36</xdr:col>
      <xdr:colOff>165100</xdr:colOff>
      <xdr:row>97</xdr:row>
      <xdr:rowOff>138081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6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154608</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4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153476</xdr:rowOff>
    </xdr:from>
    <xdr:to>
      <xdr:col>85</xdr:col>
      <xdr:colOff>127000</xdr:colOff>
      <xdr:row>37</xdr:row>
      <xdr:rowOff>8607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325676"/>
          <a:ext cx="838200" cy="2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11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153476</xdr:rowOff>
    </xdr:from>
    <xdr:to>
      <xdr:col>81</xdr:col>
      <xdr:colOff>50800</xdr:colOff>
      <xdr:row>37</xdr:row>
      <xdr:rowOff>64632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325676"/>
          <a:ext cx="889000" cy="8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4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162363</xdr:rowOff>
    </xdr:from>
    <xdr:to>
      <xdr:col>76</xdr:col>
      <xdr:colOff>114300</xdr:colOff>
      <xdr:row>37</xdr:row>
      <xdr:rowOff>64632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334563"/>
          <a:ext cx="889000" cy="7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162363</xdr:rowOff>
    </xdr:from>
    <xdr:to>
      <xdr:col>71</xdr:col>
      <xdr:colOff>177800</xdr:colOff>
      <xdr:row>37</xdr:row>
      <xdr:rowOff>35449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334563"/>
          <a:ext cx="889000" cy="4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33206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110651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45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129257</xdr:rowOff>
    </xdr:from>
    <xdr:to>
      <xdr:col>85</xdr:col>
      <xdr:colOff>177800</xdr:colOff>
      <xdr:row>37</xdr:row>
      <xdr:rowOff>59407</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30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152134</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15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102676</xdr:rowOff>
    </xdr:from>
    <xdr:to>
      <xdr:col>81</xdr:col>
      <xdr:colOff>101600</xdr:colOff>
      <xdr:row>37</xdr:row>
      <xdr:rowOff>32826</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27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49353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05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13832</xdr:rowOff>
    </xdr:from>
    <xdr:to>
      <xdr:col>76</xdr:col>
      <xdr:colOff>165100</xdr:colOff>
      <xdr:row>37</xdr:row>
      <xdr:rowOff>115432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5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106559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5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111563</xdr:rowOff>
    </xdr:from>
    <xdr:to>
      <xdr:col>72</xdr:col>
      <xdr:colOff>38100</xdr:colOff>
      <xdr:row>37</xdr:row>
      <xdr:rowOff>41713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28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58240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05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156099</xdr:rowOff>
    </xdr:from>
    <xdr:to>
      <xdr:col>67</xdr:col>
      <xdr:colOff>101600</xdr:colOff>
      <xdr:row>37</xdr:row>
      <xdr:rowOff>86249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32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102776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10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162472</xdr:rowOff>
    </xdr:from>
    <xdr:to>
      <xdr:col>85</xdr:col>
      <xdr:colOff>127000</xdr:colOff>
      <xdr:row>57</xdr:row>
      <xdr:rowOff>73820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763672"/>
          <a:ext cx="838200" cy="8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8958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781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73820</xdr:rowOff>
    </xdr:from>
    <xdr:to>
      <xdr:col>81</xdr:col>
      <xdr:colOff>50800</xdr:colOff>
      <xdr:row>57</xdr:row>
      <xdr:rowOff>131200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846470"/>
          <a:ext cx="889000" cy="5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167730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94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131200</xdr:rowOff>
    </xdr:from>
    <xdr:to>
      <xdr:col>76</xdr:col>
      <xdr:colOff>114300</xdr:colOff>
      <xdr:row>57</xdr:row>
      <xdr:rowOff>137099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903850"/>
          <a:ext cx="889000" cy="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90519</xdr:rowOff>
    </xdr:from>
    <xdr:to>
      <xdr:col>71</xdr:col>
      <xdr:colOff>177800</xdr:colOff>
      <xdr:row>57</xdr:row>
      <xdr:rowOff>137099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863169"/>
          <a:ext cx="889000" cy="4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25023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111672</xdr:rowOff>
    </xdr:from>
    <xdr:to>
      <xdr:col>85</xdr:col>
      <xdr:colOff>177800</xdr:colOff>
      <xdr:row>57</xdr:row>
      <xdr:rowOff>41822</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1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134549</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564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23020</xdr:rowOff>
    </xdr:from>
    <xdr:to>
      <xdr:col>81</xdr:col>
      <xdr:colOff>101600</xdr:colOff>
      <xdr:row>57</xdr:row>
      <xdr:rowOff>124620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141147</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57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80400</xdr:rowOff>
    </xdr:from>
    <xdr:to>
      <xdr:col>76</xdr:col>
      <xdr:colOff>165100</xdr:colOff>
      <xdr:row>58</xdr:row>
      <xdr:rowOff>10550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5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1677</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945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86299</xdr:rowOff>
    </xdr:from>
    <xdr:to>
      <xdr:col>72</xdr:col>
      <xdr:colOff>38100</xdr:colOff>
      <xdr:row>58</xdr:row>
      <xdr:rowOff>16449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5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7576</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95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39719</xdr:rowOff>
    </xdr:from>
    <xdr:to>
      <xdr:col>67</xdr:col>
      <xdr:colOff>101600</xdr:colOff>
      <xdr:row>57</xdr:row>
      <xdr:rowOff>141319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1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157846</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58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16695</xdr:rowOff>
    </xdr:from>
    <xdr:to>
      <xdr:col>85</xdr:col>
      <xdr:colOff>127000</xdr:colOff>
      <xdr:row>79</xdr:row>
      <xdr:rowOff>42411</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61245"/>
          <a:ext cx="838200" cy="2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16695</xdr:rowOff>
    </xdr:from>
    <xdr:to>
      <xdr:col>81</xdr:col>
      <xdr:colOff>50800</xdr:colOff>
      <xdr:row>79</xdr:row>
      <xdr:rowOff>32513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61245"/>
          <a:ext cx="889000" cy="1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164570</xdr:rowOff>
    </xdr:from>
    <xdr:to>
      <xdr:col>76</xdr:col>
      <xdr:colOff>114300</xdr:colOff>
      <xdr:row>79</xdr:row>
      <xdr:rowOff>32513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37670"/>
          <a:ext cx="889000" cy="3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148685</xdr:rowOff>
    </xdr:from>
    <xdr:to>
      <xdr:col>71</xdr:col>
      <xdr:colOff>177800</xdr:colOff>
      <xdr:row>78</xdr:row>
      <xdr:rowOff>164570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21785"/>
          <a:ext cx="889000" cy="1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56422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60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57103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60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163061</xdr:rowOff>
    </xdr:from>
    <xdr:to>
      <xdr:col>85</xdr:col>
      <xdr:colOff>177800</xdr:colOff>
      <xdr:row>79</xdr:row>
      <xdr:rowOff>93211</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137345</xdr:rowOff>
    </xdr:from>
    <xdr:to>
      <xdr:col>81</xdr:col>
      <xdr:colOff>101600</xdr:colOff>
      <xdr:row>79</xdr:row>
      <xdr:rowOff>67495</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58622</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360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153163</xdr:rowOff>
    </xdr:from>
    <xdr:to>
      <xdr:col>76</xdr:col>
      <xdr:colOff>165100</xdr:colOff>
      <xdr:row>79</xdr:row>
      <xdr:rowOff>83313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2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74440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1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113770</xdr:rowOff>
    </xdr:from>
    <xdr:to>
      <xdr:col>72</xdr:col>
      <xdr:colOff>38100</xdr:colOff>
      <xdr:row>79</xdr:row>
      <xdr:rowOff>43920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48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60447</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2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97885</xdr:rowOff>
    </xdr:from>
    <xdr:to>
      <xdr:col>67</xdr:col>
      <xdr:colOff>101600</xdr:colOff>
      <xdr:row>79</xdr:row>
      <xdr:rowOff>28035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4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44562</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24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31868</xdr:rowOff>
    </xdr:from>
    <xdr:to>
      <xdr:col>85</xdr:col>
      <xdr:colOff>127000</xdr:colOff>
      <xdr:row>97</xdr:row>
      <xdr:rowOff>39723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662518"/>
          <a:ext cx="838200" cy="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39723</xdr:rowOff>
    </xdr:from>
    <xdr:to>
      <xdr:col>81</xdr:col>
      <xdr:colOff>50800</xdr:colOff>
      <xdr:row>97</xdr:row>
      <xdr:rowOff>59837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670373"/>
          <a:ext cx="889000" cy="2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59837</xdr:rowOff>
    </xdr:from>
    <xdr:to>
      <xdr:col>76</xdr:col>
      <xdr:colOff>114300</xdr:colOff>
      <xdr:row>97</xdr:row>
      <xdr:rowOff>87295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690487"/>
          <a:ext cx="889000" cy="2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79871</xdr:rowOff>
    </xdr:from>
    <xdr:to>
      <xdr:col>71</xdr:col>
      <xdr:colOff>177800</xdr:colOff>
      <xdr:row>97</xdr:row>
      <xdr:rowOff>87295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710521"/>
          <a:ext cx="889000" cy="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151661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152518</xdr:rowOff>
    </xdr:from>
    <xdr:to>
      <xdr:col>85</xdr:col>
      <xdr:colOff>177800</xdr:colOff>
      <xdr:row>97</xdr:row>
      <xdr:rowOff>82668</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6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3945</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463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160373</xdr:rowOff>
    </xdr:from>
    <xdr:to>
      <xdr:col>81</xdr:col>
      <xdr:colOff>101600</xdr:colOff>
      <xdr:row>97</xdr:row>
      <xdr:rowOff>90523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61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107050</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39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9037</xdr:rowOff>
    </xdr:from>
    <xdr:to>
      <xdr:col>76</xdr:col>
      <xdr:colOff>165100</xdr:colOff>
      <xdr:row>97</xdr:row>
      <xdr:rowOff>110637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63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127164</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414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36495</xdr:rowOff>
    </xdr:from>
    <xdr:to>
      <xdr:col>72</xdr:col>
      <xdr:colOff>38100</xdr:colOff>
      <xdr:row>97</xdr:row>
      <xdr:rowOff>138095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6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154622</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44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29071</xdr:rowOff>
    </xdr:from>
    <xdr:to>
      <xdr:col>67</xdr:col>
      <xdr:colOff>101600</xdr:colOff>
      <xdr:row>97</xdr:row>
      <xdr:rowOff>130671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65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147198</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43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人口が８１３人（</a:t>
          </a:r>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国調）と少ないため、全体として類似団体平均よりも相対的に高くなっている。</a:t>
          </a:r>
        </a:p>
        <a:p>
          <a:r>
            <a:rPr kumimoji="1" lang="ja-JP" altLang="en-US" sz="1300">
              <a:latin typeface="ＭＳ Ｐゴシック" panose="020B0600070205080204" pitchFamily="50" charset="-128"/>
              <a:ea typeface="ＭＳ Ｐゴシック" panose="020B0600070205080204" pitchFamily="50" charset="-128"/>
            </a:rPr>
            <a:t>類似団体よりも際立って高いのが住民一人当たりの議会費及び農林水産業費であるが、議会費については、同じ類似団体でも議員定数率（議員定数／人口）が高いためである。農林水産業費については、バイオマスボイラー棟及びライスセンターの建設に伴い増加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岡山県新庄村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当村歳入の多くを普通交付税が占めており、国の動向に左右されやすい財政状況であることから、中長期的な見通しのもとに、決算剰余金を中心に積み立てるとともに、最低水準の取崩しに努めていく必要がある。</a:t>
          </a:r>
        </a:p>
        <a:p>
          <a:r>
            <a:rPr kumimoji="1" lang="ja-JP" altLang="en-US" sz="1400">
              <a:latin typeface="ＭＳ ゴシック" pitchFamily="49" charset="-128"/>
              <a:ea typeface="ＭＳ ゴシック" pitchFamily="49" charset="-128"/>
            </a:rPr>
            <a:t>　実質収支については、上昇傾向にあるが、実質単年度収支については、令和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年度については財政調整基金の取崩しを行っているため▲</a:t>
          </a:r>
          <a:r>
            <a:rPr kumimoji="1" lang="en-US" altLang="ja-JP" sz="1400">
              <a:latin typeface="ＭＳ ゴシック" pitchFamily="49" charset="-128"/>
              <a:ea typeface="ＭＳ ゴシック" pitchFamily="49" charset="-128"/>
            </a:rPr>
            <a:t>4.37</a:t>
          </a:r>
          <a:r>
            <a:rPr kumimoji="1" lang="ja-JP" altLang="en-US" sz="1400">
              <a:latin typeface="ＭＳ ゴシック" pitchFamily="49" charset="-128"/>
              <a:ea typeface="ＭＳ ゴシック" pitchFamily="49" charset="-128"/>
            </a:rPr>
            <a:t>となっている。　　　</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岡山県新庄村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一般会計については、標準財政規模比の分母である標準財政規模が前年より</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％増加したが、分子である収支については前年より</a:t>
          </a:r>
          <a:r>
            <a:rPr kumimoji="1" lang="en-US" altLang="ja-JP" sz="1400">
              <a:latin typeface="ＭＳ ゴシック" pitchFamily="49" charset="-128"/>
              <a:ea typeface="ＭＳ ゴシック" pitchFamily="49" charset="-128"/>
            </a:rPr>
            <a:t>15.1</a:t>
          </a:r>
          <a:r>
            <a:rPr kumimoji="1" lang="ja-JP" altLang="en-US" sz="1400">
              <a:latin typeface="ＭＳ ゴシック" pitchFamily="49" charset="-128"/>
              <a:ea typeface="ＭＳ ゴシック" pitchFamily="49" charset="-128"/>
            </a:rPr>
            <a:t>％増加したことにより、黒字額についても増加している。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岡山県新庄村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主に臨時財政対策債や過疎対策事業債等の増加があるものの、償還終了のものもあるため前年度と同数値になっているのに対し、「公営企業債の元利償還金に対する繰入金」については、前年度より増加している。</a:t>
          </a:r>
        </a:p>
        <a:p>
          <a:r>
            <a:rPr kumimoji="1" lang="ja-JP" altLang="en-US" sz="1400">
              <a:latin typeface="ＭＳ ゴシック" pitchFamily="49" charset="-128"/>
              <a:ea typeface="ＭＳ ゴシック" pitchFamily="49" charset="-128"/>
            </a:rPr>
            <a:t>　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）については、辺地対策事業債が前年度比</a:t>
          </a:r>
          <a:r>
            <a:rPr kumimoji="1" lang="en-US" altLang="ja-JP" sz="1400">
              <a:latin typeface="ＭＳ ゴシック" pitchFamily="49" charset="-128"/>
              <a:ea typeface="ＭＳ ゴシック" pitchFamily="49" charset="-128"/>
            </a:rPr>
            <a:t>23,099</a:t>
          </a:r>
          <a:r>
            <a:rPr kumimoji="1" lang="ja-JP" altLang="en-US" sz="1400">
              <a:latin typeface="ＭＳ ゴシック" pitchFamily="49" charset="-128"/>
              <a:ea typeface="ＭＳ ゴシック" pitchFamily="49" charset="-128"/>
            </a:rPr>
            <a:t>千円増加しており、その結果、実質公債比率の分子は減少している。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岡山県新庄村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将来負担比率については、役場新庁舎建設等に伴う地方債の借入もあり、現在高は増加している。</a:t>
          </a:r>
        </a:p>
        <a:p>
          <a:r>
            <a:rPr kumimoji="1" lang="ja-JP" altLang="en-US" sz="1400">
              <a:latin typeface="ＭＳ ゴシック" pitchFamily="49" charset="-128"/>
              <a:ea typeface="ＭＳ ゴシック" pitchFamily="49" charset="-128"/>
            </a:rPr>
            <a:t>　今後も財政が圧迫されないよう、健全化に努めていく。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岡山県新庄村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取崩しを行ったため減少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、その他特定目的基金のうち庁舎整備基金について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、庁舎整備事業の建設工事のため取崩しを行ったため減少している。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森林環境保全基金については、新規積立を行ったため増加している。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今後、不測の事態に備えて、財政調整基金への積立を行っていく。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庁舎整備基金：村庁舎整備事業に必要な経費の財源確保を図る。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庁舎整備基金：新庁舎整備事業の工事着手に伴い、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百万円の取崩したことにより減少。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庁舎整備基金：令和６年度末にて廃止予定。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百万円の取崩しを行ったため減少。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経済不況等による大幅な減収減によって収入が不足したり、災害の発生による多額の経費の支出が必要になるなどの不測の事態に備え、今後も積み立てを行う。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前年度と同額になっている。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地方債残高は今後増えていく見込みのため、不測の事態に備え積立を行っていく。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2393006</v>
      </c>
      <c r="BO4" s="371"/>
      <c r="BP4" s="371"/>
      <c r="BQ4" s="371"/>
      <c r="BR4" s="371"/>
      <c r="BS4" s="371"/>
      <c r="BT4" s="371"/>
      <c r="BU4" s="372"/>
      <c r="BV4" s="370">
        <v>2477787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19.5</v>
      </c>
      <c r="CU4" s="377"/>
      <c r="CV4" s="377"/>
      <c r="CW4" s="377"/>
      <c r="CX4" s="377"/>
      <c r="CY4" s="377"/>
      <c r="CZ4" s="377"/>
      <c r="DA4" s="378"/>
      <c r="DB4" s="376">
        <v>17.2</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2190117</v>
      </c>
      <c r="BO5" s="408"/>
      <c r="BP5" s="408"/>
      <c r="BQ5" s="408"/>
      <c r="BR5" s="408"/>
      <c r="BS5" s="408"/>
      <c r="BT5" s="408"/>
      <c r="BU5" s="409"/>
      <c r="BV5" s="407">
        <v>2307776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89.4</v>
      </c>
      <c r="CU5" s="405"/>
      <c r="CV5" s="405"/>
      <c r="CW5" s="405"/>
      <c r="CX5" s="405"/>
      <c r="CY5" s="405"/>
      <c r="CZ5" s="405"/>
      <c r="DA5" s="406"/>
      <c r="DB5" s="404">
        <v>83.4</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202889</v>
      </c>
      <c r="BO6" s="408"/>
      <c r="BP6" s="408"/>
      <c r="BQ6" s="408"/>
      <c r="BR6" s="408"/>
      <c r="BS6" s="408"/>
      <c r="BT6" s="408"/>
      <c r="BU6" s="409"/>
      <c r="BV6" s="407">
        <v>170011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89.7</v>
      </c>
      <c r="CU6" s="445"/>
      <c r="CV6" s="445"/>
      <c r="CW6" s="445"/>
      <c r="CX6" s="445"/>
      <c r="CY6" s="445"/>
      <c r="CZ6" s="445"/>
      <c r="DA6" s="446"/>
      <c r="DB6" s="444">
        <v>84.1</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8185</v>
      </c>
      <c r="BO7" s="408"/>
      <c r="BP7" s="408"/>
      <c r="BQ7" s="408"/>
      <c r="BR7" s="408"/>
      <c r="BS7" s="408"/>
      <c r="BT7" s="408"/>
      <c r="BU7" s="409"/>
      <c r="BV7" s="407">
        <v>873</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998436</v>
      </c>
      <c r="CU7" s="408"/>
      <c r="CV7" s="408"/>
      <c r="CW7" s="408"/>
      <c r="CX7" s="408"/>
      <c r="CY7" s="408"/>
      <c r="CZ7" s="408"/>
      <c r="DA7" s="409"/>
      <c r="DB7" s="407">
        <v>982745</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194704</v>
      </c>
      <c r="BO8" s="408"/>
      <c r="BP8" s="408"/>
      <c r="BQ8" s="408"/>
      <c r="BR8" s="408"/>
      <c r="BS8" s="408"/>
      <c r="BT8" s="408"/>
      <c r="BU8" s="409"/>
      <c r="BV8" s="407">
        <v>169138</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0.18</v>
      </c>
      <c r="CU8" s="448"/>
      <c r="CV8" s="448"/>
      <c r="CW8" s="448"/>
      <c r="CX8" s="448"/>
      <c r="CY8" s="448"/>
      <c r="CZ8" s="448"/>
      <c r="DA8" s="449"/>
      <c r="DB8" s="447">
        <v>0.19</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813</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25566</v>
      </c>
      <c r="BO9" s="408"/>
      <c r="BP9" s="408"/>
      <c r="BQ9" s="408"/>
      <c r="BR9" s="408"/>
      <c r="BS9" s="408"/>
      <c r="BT9" s="408"/>
      <c r="BU9" s="409"/>
      <c r="BV9" s="407">
        <v>64709</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11.2</v>
      </c>
      <c r="CU9" s="405"/>
      <c r="CV9" s="405"/>
      <c r="CW9" s="405"/>
      <c r="CX9" s="405"/>
      <c r="CY9" s="405"/>
      <c r="CZ9" s="405"/>
      <c r="DA9" s="406"/>
      <c r="DB9" s="404">
        <v>11.9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866</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823</v>
      </c>
      <c r="BO10" s="408"/>
      <c r="BP10" s="408"/>
      <c r="BQ10" s="408"/>
      <c r="BR10" s="408"/>
      <c r="BS10" s="408"/>
      <c r="BT10" s="408"/>
      <c r="BU10" s="409"/>
      <c r="BV10" s="407">
        <v>620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832</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70000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814</v>
      </c>
      <c r="S13" s="492"/>
      <c r="T13" s="492"/>
      <c r="U13" s="492"/>
      <c r="V13" s="493"/>
      <c r="W13" s="423" t="s">
        <v>131</v>
      </c>
      <c r="X13" s="424"/>
      <c r="Y13" s="424"/>
      <c r="Z13" s="424"/>
      <c r="AA13" s="424"/>
      <c r="AB13" s="414"/>
      <c r="AC13" s="458">
        <v>115</v>
      </c>
      <c r="AD13" s="459"/>
      <c r="AE13" s="459"/>
      <c r="AF13" s="459"/>
      <c r="AG13" s="501"/>
      <c r="AH13" s="458">
        <v>145</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-43611</v>
      </c>
      <c r="BO13" s="408"/>
      <c r="BP13" s="408"/>
      <c r="BQ13" s="408"/>
      <c r="BR13" s="408"/>
      <c r="BS13" s="408"/>
      <c r="BT13" s="408"/>
      <c r="BU13" s="409"/>
      <c r="BV13" s="407">
        <v>65329</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6.7</v>
      </c>
      <c r="CU13" s="405"/>
      <c r="CV13" s="405"/>
      <c r="CW13" s="405"/>
      <c r="CX13" s="405"/>
      <c r="CY13" s="405"/>
      <c r="CZ13" s="405"/>
      <c r="DA13" s="406"/>
      <c r="DB13" s="404">
        <v>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847</v>
      </c>
      <c r="S14" s="492"/>
      <c r="T14" s="492"/>
      <c r="U14" s="492"/>
      <c r="V14" s="493"/>
      <c r="W14" s="397"/>
      <c r="X14" s="398"/>
      <c r="Y14" s="398"/>
      <c r="Z14" s="398"/>
      <c r="AA14" s="398"/>
      <c r="AB14" s="387"/>
      <c r="AC14" s="494">
        <v>26.4</v>
      </c>
      <c r="AD14" s="495"/>
      <c r="AE14" s="495"/>
      <c r="AF14" s="495"/>
      <c r="AG14" s="496"/>
      <c r="AH14" s="494">
        <v>32.5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838</v>
      </c>
      <c r="S15" s="492"/>
      <c r="T15" s="492"/>
      <c r="U15" s="492"/>
      <c r="V15" s="493"/>
      <c r="W15" s="423" t="s">
        <v>137</v>
      </c>
      <c r="X15" s="424"/>
      <c r="Y15" s="424"/>
      <c r="Z15" s="424"/>
      <c r="AA15" s="424"/>
      <c r="AB15" s="414"/>
      <c r="AC15" s="458">
        <v>69</v>
      </c>
      <c r="AD15" s="459"/>
      <c r="AE15" s="459"/>
      <c r="AF15" s="459"/>
      <c r="AG15" s="501"/>
      <c r="AH15" s="458">
        <v>64</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173385</v>
      </c>
      <c r="BO15" s="371"/>
      <c r="BP15" s="371"/>
      <c r="BQ15" s="371"/>
      <c r="BR15" s="371"/>
      <c r="BS15" s="371"/>
      <c r="BT15" s="371"/>
      <c r="BU15" s="372"/>
      <c r="BV15" s="370">
        <v>173631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15.8</v>
      </c>
      <c r="AD16" s="495"/>
      <c r="AE16" s="495"/>
      <c r="AF16" s="495"/>
      <c r="AG16" s="496"/>
      <c r="AH16" s="494">
        <v>14.3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950894</v>
      </c>
      <c r="BO16" s="408"/>
      <c r="BP16" s="408"/>
      <c r="BQ16" s="408"/>
      <c r="BR16" s="408"/>
      <c r="BS16" s="408"/>
      <c r="BT16" s="408"/>
      <c r="BU16" s="409"/>
      <c r="BV16" s="407">
        <v>934199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252</v>
      </c>
      <c r="AD17" s="459"/>
      <c r="AE17" s="459"/>
      <c r="AF17" s="459"/>
      <c r="AG17" s="501"/>
      <c r="AH17" s="458">
        <v>237</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216984</v>
      </c>
      <c r="BO17" s="408"/>
      <c r="BP17" s="408"/>
      <c r="BQ17" s="408"/>
      <c r="BR17" s="408"/>
      <c r="BS17" s="408"/>
      <c r="BT17" s="408"/>
      <c r="BU17" s="409"/>
      <c r="BV17" s="407">
        <v>217773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67.11</v>
      </c>
      <c r="M18" s="531"/>
      <c r="N18" s="531"/>
      <c r="O18" s="531"/>
      <c r="P18" s="531"/>
      <c r="Q18" s="531"/>
      <c r="R18" s="532"/>
      <c r="S18" s="532"/>
      <c r="T18" s="532"/>
      <c r="U18" s="532"/>
      <c r="V18" s="533"/>
      <c r="W18" s="425"/>
      <c r="X18" s="426"/>
      <c r="Y18" s="426"/>
      <c r="Z18" s="426"/>
      <c r="AA18" s="426"/>
      <c r="AB18" s="417"/>
      <c r="AC18" s="534">
        <v>57.8</v>
      </c>
      <c r="AD18" s="535"/>
      <c r="AE18" s="535"/>
      <c r="AF18" s="535"/>
      <c r="AG18" s="536"/>
      <c r="AH18" s="534">
        <v>53.1</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923959</v>
      </c>
      <c r="BO18" s="408"/>
      <c r="BP18" s="408"/>
      <c r="BQ18" s="408"/>
      <c r="BR18" s="408"/>
      <c r="BS18" s="408"/>
      <c r="BT18" s="408"/>
      <c r="BU18" s="409"/>
      <c r="BV18" s="407">
        <v>856586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1384398</v>
      </c>
      <c r="BO19" s="408"/>
      <c r="BP19" s="408"/>
      <c r="BQ19" s="408"/>
      <c r="BR19" s="408"/>
      <c r="BS19" s="408"/>
      <c r="BT19" s="408"/>
      <c r="BU19" s="409"/>
      <c r="BV19" s="407">
        <v>1297242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331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2099940</v>
      </c>
      <c r="BO22" s="371"/>
      <c r="BP22" s="371"/>
      <c r="BQ22" s="371"/>
      <c r="BR22" s="371"/>
      <c r="BS22" s="371"/>
      <c r="BT22" s="371"/>
      <c r="BU22" s="372"/>
      <c r="BV22" s="370">
        <v>1832766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2086089</v>
      </c>
      <c r="BO23" s="408"/>
      <c r="BP23" s="408"/>
      <c r="BQ23" s="408"/>
      <c r="BR23" s="408"/>
      <c r="BS23" s="408"/>
      <c r="BT23" s="408"/>
      <c r="BU23" s="409"/>
      <c r="BV23" s="407">
        <v>1827664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6300</v>
      </c>
      <c r="R24" s="459"/>
      <c r="S24" s="459"/>
      <c r="T24" s="459"/>
      <c r="U24" s="459"/>
      <c r="V24" s="501"/>
      <c r="W24" s="553"/>
      <c r="X24" s="554"/>
      <c r="Y24" s="555"/>
      <c r="Z24" s="457" t="s">
        <v>162</v>
      </c>
      <c r="AA24" s="437"/>
      <c r="AB24" s="437"/>
      <c r="AC24" s="437"/>
      <c r="AD24" s="437"/>
      <c r="AE24" s="437"/>
      <c r="AF24" s="437"/>
      <c r="AG24" s="438"/>
      <c r="AH24" s="458">
        <v>28</v>
      </c>
      <c r="AI24" s="459"/>
      <c r="AJ24" s="459"/>
      <c r="AK24" s="459"/>
      <c r="AL24" s="501"/>
      <c r="AM24" s="458">
        <v>78148</v>
      </c>
      <c r="AN24" s="459"/>
      <c r="AO24" s="459"/>
      <c r="AP24" s="459"/>
      <c r="AQ24" s="459"/>
      <c r="AR24" s="501"/>
      <c r="AS24" s="458">
        <v>2791</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1638194</v>
      </c>
      <c r="BO24" s="408"/>
      <c r="BP24" s="408"/>
      <c r="BQ24" s="408"/>
      <c r="BR24" s="408"/>
      <c r="BS24" s="408"/>
      <c r="BT24" s="408"/>
      <c r="BU24" s="409"/>
      <c r="BV24" s="407">
        <v>1317636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5500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219200</v>
      </c>
      <c r="BO25" s="371"/>
      <c r="BP25" s="371"/>
      <c r="BQ25" s="371"/>
      <c r="BR25" s="371"/>
      <c r="BS25" s="371"/>
      <c r="BT25" s="371"/>
      <c r="BU25" s="372"/>
      <c r="BV25" s="370">
        <v>33600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4800</v>
      </c>
      <c r="R26" s="459"/>
      <c r="S26" s="459"/>
      <c r="T26" s="459"/>
      <c r="U26" s="459"/>
      <c r="V26" s="501"/>
      <c r="W26" s="553"/>
      <c r="X26" s="554"/>
      <c r="Y26" s="555"/>
      <c r="Z26" s="457" t="s">
        <v>168</v>
      </c>
      <c r="AA26" s="559"/>
      <c r="AB26" s="559"/>
      <c r="AC26" s="559"/>
      <c r="AD26" s="559"/>
      <c r="AE26" s="559"/>
      <c r="AF26" s="559"/>
      <c r="AG26" s="560"/>
      <c r="AH26" s="458">
        <v>1</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171</v>
      </c>
      <c r="F27" s="437"/>
      <c r="G27" s="437"/>
      <c r="H27" s="437"/>
      <c r="I27" s="437"/>
      <c r="J27" s="437"/>
      <c r="K27" s="438"/>
      <c r="L27" s="458">
        <v>1</v>
      </c>
      <c r="M27" s="459"/>
      <c r="N27" s="459"/>
      <c r="O27" s="459"/>
      <c r="P27" s="501"/>
      <c r="Q27" s="458">
        <v>2600</v>
      </c>
      <c r="R27" s="459"/>
      <c r="S27" s="459"/>
      <c r="T27" s="459"/>
      <c r="U27" s="459"/>
      <c r="V27" s="501"/>
      <c r="W27" s="553"/>
      <c r="X27" s="554"/>
      <c r="Y27" s="555"/>
      <c r="Z27" s="457" t="s">
        <v>172</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28155</v>
      </c>
      <c r="BO27" s="527"/>
      <c r="BP27" s="527"/>
      <c r="BQ27" s="527"/>
      <c r="BR27" s="527"/>
      <c r="BS27" s="527"/>
      <c r="BT27" s="527"/>
      <c r="BU27" s="528"/>
      <c r="BV27" s="526">
        <v>28154</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2100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652429</v>
      </c>
      <c r="BO28" s="371"/>
      <c r="BP28" s="371"/>
      <c r="BQ28" s="371"/>
      <c r="BR28" s="371"/>
      <c r="BS28" s="371"/>
      <c r="BT28" s="371"/>
      <c r="BU28" s="372"/>
      <c r="BV28" s="370">
        <v>721606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6</v>
      </c>
      <c r="M29" s="459"/>
      <c r="N29" s="459"/>
      <c r="O29" s="459"/>
      <c r="P29" s="501"/>
      <c r="Q29" s="458">
        <v>1900</v>
      </c>
      <c r="R29" s="459"/>
      <c r="S29" s="459"/>
      <c r="T29" s="459"/>
      <c r="U29" s="459"/>
      <c r="V29" s="501"/>
      <c r="W29" s="556"/>
      <c r="X29" s="557"/>
      <c r="Y29" s="558"/>
      <c r="Z29" s="457" t="s">
        <v>178</v>
      </c>
      <c r="AA29" s="437"/>
      <c r="AB29" s="437"/>
      <c r="AC29" s="437"/>
      <c r="AD29" s="437"/>
      <c r="AE29" s="437"/>
      <c r="AF29" s="437"/>
      <c r="AG29" s="438"/>
      <c r="AH29" s="458">
        <v>28</v>
      </c>
      <c r="AI29" s="459"/>
      <c r="AJ29" s="459"/>
      <c r="AK29" s="459"/>
      <c r="AL29" s="501"/>
      <c r="AM29" s="458">
        <v>78148</v>
      </c>
      <c r="AN29" s="459"/>
      <c r="AO29" s="459"/>
      <c r="AP29" s="459"/>
      <c r="AQ29" s="459"/>
      <c r="AR29" s="501"/>
      <c r="AS29" s="458">
        <v>2791</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39746</v>
      </c>
      <c r="BO29" s="408"/>
      <c r="BP29" s="408"/>
      <c r="BQ29" s="408"/>
      <c r="BR29" s="408"/>
      <c r="BS29" s="408"/>
      <c r="BT29" s="408"/>
      <c r="BU29" s="409"/>
      <c r="BV29" s="407">
        <v>39745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94.4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901914</v>
      </c>
      <c r="BO30" s="527"/>
      <c r="BP30" s="527"/>
      <c r="BQ30" s="527"/>
      <c r="BR30" s="527"/>
      <c r="BS30" s="527"/>
      <c r="BT30" s="527"/>
      <c r="BU30" s="528"/>
      <c r="BV30" s="526">
        <v>973338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新庄村国民健康保険事業特別会計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IF('各会計、関係団体の財政状況及び健全化判断比率'!B33="","",'各会計、関係団体の財政状況及び健全化判断比率'!B33)</f>
        <v>新庄村簡易水道事業特別会計</v>
      </c>
      <c r="AP34" s="598"/>
      <c r="AQ34" s="598"/>
      <c r="AR34" s="598"/>
      <c r="AS34" s="598"/>
      <c r="AT34" s="598"/>
      <c r="AU34" s="598"/>
      <c r="AV34" s="598"/>
      <c r="AW34" s="598"/>
      <c r="AX34" s="598"/>
      <c r="AY34" s="598"/>
      <c r="AZ34" s="598"/>
      <c r="BA34" s="598"/>
      <c r="BB34" s="598"/>
      <c r="BC34" s="598"/>
      <c r="BD34" s="181"/>
      <c r="BE34" s="597">
        <f>IF(BG34="","",MAX(C34:D43,U34:V43,AM34:AN43)+1)</f>
        <v>10</v>
      </c>
      <c r="BF34" s="597"/>
      <c r="BG34" s="598" t="str">
        <f>IF('各会計、関係団体の財政状況及び健全化判断比率'!B35="","",'各会計、関係団体の財政状況及び健全化判断比率'!B35)</f>
        <v>新庄村宅地造成事業特別会計</v>
      </c>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岡山県後期高齢者医療広域連合一般会計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メルヘン・プラザ</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新庄村土地取得特別会計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新庄村介護保険特別会計（保険事業勘定）</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IF('各会計、関係団体の財政状況及び健全化判断比率'!B34="","",'各会計、関係団体の財政状況及び健全化判断比率'!B34)</f>
        <v>新庄村下水道事業特別会計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岡山県後期高齢者医療広域連合後期高齢者医療特別会計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新庄村国民健康保険歯科診療施設特別会計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岡山県市町村総合事務組合一般会計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新庄村国民健康保険診療所特別会計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岡山県市町村総合事務組合貸付金特別会計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7</v>
      </c>
      <c r="V38" s="597"/>
      <c r="W38" s="598" t="str">
        <f>IF('各会計、関係団体の財政状況及び健全化判断比率'!B32="","",'各会計、関係団体の財政状況及び健全化判断比率'!B32)</f>
        <v>新庄村後期高齢者医療特別会計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15</v>
      </c>
      <c r="BX38" s="597"/>
      <c r="BY38" s="598" t="str">
        <f>IF('各会計、関係団体の財政状況及び健全化判断比率'!B72="","",'各会計、関係団体の財政状況及び健全化判断比率'!B72)</f>
        <v>岡山県市町村総合事務組合拠出金事業特別会計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16</v>
      </c>
      <c r="BX39" s="597"/>
      <c r="BY39" s="598" t="str">
        <f>IF('各会計、関係団体の財政状況及び健全化判断比率'!B73="","",'各会計、関係団体の財政状況及び健全化判断比率'!B73)</f>
        <v>岡山県市町村税整理組合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HS11n4u47is2mWgL1StNy65qwG28/azf2t8xYZkp7ev9OF+Lmui1yvhWQQ7rBFCznpeyMaERXh241AMmbXN87Q==" saltValue="eLy8DUyTKQ0snfFdqfNxv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187942</v>
      </c>
      <c r="S5" s="613"/>
      <c r="T5" s="613"/>
      <c r="U5" s="613"/>
      <c r="V5" s="613"/>
      <c r="W5" s="613"/>
      <c r="X5" s="613"/>
      <c r="Y5" s="614"/>
      <c r="Z5" s="615">
        <v>7.9</v>
      </c>
      <c r="AA5" s="615"/>
      <c r="AB5" s="615"/>
      <c r="AC5" s="615"/>
      <c r="AD5" s="616">
        <v>187942</v>
      </c>
      <c r="AE5" s="616"/>
      <c r="AF5" s="616"/>
      <c r="AG5" s="616"/>
      <c r="AH5" s="616"/>
      <c r="AI5" s="616"/>
      <c r="AJ5" s="616"/>
      <c r="AK5" s="616"/>
      <c r="AL5" s="617">
        <v>18.3</v>
      </c>
      <c r="AM5" s="618"/>
      <c r="AN5" s="618"/>
      <c r="AO5" s="619"/>
      <c r="AP5" s="609" t="s">
        <v>217</v>
      </c>
      <c r="AQ5" s="610"/>
      <c r="AR5" s="610"/>
      <c r="AS5" s="610"/>
      <c r="AT5" s="610"/>
      <c r="AU5" s="610"/>
      <c r="AV5" s="610"/>
      <c r="AW5" s="610"/>
      <c r="AX5" s="610"/>
      <c r="AY5" s="610"/>
      <c r="AZ5" s="610"/>
      <c r="BA5" s="610"/>
      <c r="BB5" s="610"/>
      <c r="BC5" s="610"/>
      <c r="BD5" s="610"/>
      <c r="BE5" s="610"/>
      <c r="BF5" s="611"/>
      <c r="BG5" s="623">
        <v>187942</v>
      </c>
      <c r="BH5" s="624"/>
      <c r="BI5" s="624"/>
      <c r="BJ5" s="624"/>
      <c r="BK5" s="624"/>
      <c r="BL5" s="624"/>
      <c r="BM5" s="624"/>
      <c r="BN5" s="625"/>
      <c r="BO5" s="626">
        <v>100</v>
      </c>
      <c r="BP5" s="626"/>
      <c r="BQ5" s="626"/>
      <c r="BR5" s="626"/>
      <c r="BS5" s="627">
        <v>19274</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23697</v>
      </c>
      <c r="S6" s="624"/>
      <c r="T6" s="624"/>
      <c r="U6" s="624"/>
      <c r="V6" s="624"/>
      <c r="W6" s="624"/>
      <c r="X6" s="624"/>
      <c r="Y6" s="625"/>
      <c r="Z6" s="626">
        <v>1</v>
      </c>
      <c r="AA6" s="626"/>
      <c r="AB6" s="626"/>
      <c r="AC6" s="626"/>
      <c r="AD6" s="627">
        <v>23697</v>
      </c>
      <c r="AE6" s="627"/>
      <c r="AF6" s="627"/>
      <c r="AG6" s="627"/>
      <c r="AH6" s="627"/>
      <c r="AI6" s="627"/>
      <c r="AJ6" s="627"/>
      <c r="AK6" s="627"/>
      <c r="AL6" s="628">
        <v>2.2999999999999998</v>
      </c>
      <c r="AM6" s="629"/>
      <c r="AN6" s="629"/>
      <c r="AO6" s="630"/>
      <c r="AP6" s="620" t="s">
        <v>222</v>
      </c>
      <c r="AQ6" s="621"/>
      <c r="AR6" s="621"/>
      <c r="AS6" s="621"/>
      <c r="AT6" s="621"/>
      <c r="AU6" s="621"/>
      <c r="AV6" s="621"/>
      <c r="AW6" s="621"/>
      <c r="AX6" s="621"/>
      <c r="AY6" s="621"/>
      <c r="AZ6" s="621"/>
      <c r="BA6" s="621"/>
      <c r="BB6" s="621"/>
      <c r="BC6" s="621"/>
      <c r="BD6" s="621"/>
      <c r="BE6" s="621"/>
      <c r="BF6" s="622"/>
      <c r="BG6" s="623">
        <v>187942</v>
      </c>
      <c r="BH6" s="624"/>
      <c r="BI6" s="624"/>
      <c r="BJ6" s="624"/>
      <c r="BK6" s="624"/>
      <c r="BL6" s="624"/>
      <c r="BM6" s="624"/>
      <c r="BN6" s="625"/>
      <c r="BO6" s="626">
        <v>100</v>
      </c>
      <c r="BP6" s="626"/>
      <c r="BQ6" s="626"/>
      <c r="BR6" s="626"/>
      <c r="BS6" s="627">
        <v>19274</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40175</v>
      </c>
      <c r="CS6" s="624"/>
      <c r="CT6" s="624"/>
      <c r="CU6" s="624"/>
      <c r="CV6" s="624"/>
      <c r="CW6" s="624"/>
      <c r="CX6" s="624"/>
      <c r="CY6" s="625"/>
      <c r="CZ6" s="617">
        <v>1.8</v>
      </c>
      <c r="DA6" s="618"/>
      <c r="DB6" s="618"/>
      <c r="DC6" s="634"/>
      <c r="DD6" s="632" t="s">
        <v>122</v>
      </c>
      <c r="DE6" s="624"/>
      <c r="DF6" s="624"/>
      <c r="DG6" s="624"/>
      <c r="DH6" s="624"/>
      <c r="DI6" s="624"/>
      <c r="DJ6" s="624"/>
      <c r="DK6" s="624"/>
      <c r="DL6" s="624"/>
      <c r="DM6" s="624"/>
      <c r="DN6" s="624"/>
      <c r="DO6" s="624"/>
      <c r="DP6" s="625"/>
      <c r="DQ6" s="632">
        <v>40175</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28</v>
      </c>
      <c r="S7" s="624"/>
      <c r="T7" s="624"/>
      <c r="U7" s="624"/>
      <c r="V7" s="624"/>
      <c r="W7" s="624"/>
      <c r="X7" s="624"/>
      <c r="Y7" s="625"/>
      <c r="Z7" s="626">
        <v>0</v>
      </c>
      <c r="AA7" s="626"/>
      <c r="AB7" s="626"/>
      <c r="AC7" s="626"/>
      <c r="AD7" s="627">
        <v>28</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28452</v>
      </c>
      <c r="BH7" s="624"/>
      <c r="BI7" s="624"/>
      <c r="BJ7" s="624"/>
      <c r="BK7" s="624"/>
      <c r="BL7" s="624"/>
      <c r="BM7" s="624"/>
      <c r="BN7" s="625"/>
      <c r="BO7" s="626">
        <v>15.1</v>
      </c>
      <c r="BP7" s="626"/>
      <c r="BQ7" s="626"/>
      <c r="BR7" s="626"/>
      <c r="BS7" s="627">
        <v>200</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430221</v>
      </c>
      <c r="CS7" s="624"/>
      <c r="CT7" s="624"/>
      <c r="CU7" s="624"/>
      <c r="CV7" s="624"/>
      <c r="CW7" s="624"/>
      <c r="CX7" s="624"/>
      <c r="CY7" s="625"/>
      <c r="CZ7" s="626">
        <v>19.600000000000001</v>
      </c>
      <c r="DA7" s="626"/>
      <c r="DB7" s="626"/>
      <c r="DC7" s="626"/>
      <c r="DD7" s="632">
        <v>112483</v>
      </c>
      <c r="DE7" s="624"/>
      <c r="DF7" s="624"/>
      <c r="DG7" s="624"/>
      <c r="DH7" s="624"/>
      <c r="DI7" s="624"/>
      <c r="DJ7" s="624"/>
      <c r="DK7" s="624"/>
      <c r="DL7" s="624"/>
      <c r="DM7" s="624"/>
      <c r="DN7" s="624"/>
      <c r="DO7" s="624"/>
      <c r="DP7" s="625"/>
      <c r="DQ7" s="632">
        <v>255390</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476</v>
      </c>
      <c r="S8" s="624"/>
      <c r="T8" s="624"/>
      <c r="U8" s="624"/>
      <c r="V8" s="624"/>
      <c r="W8" s="624"/>
      <c r="X8" s="624"/>
      <c r="Y8" s="625"/>
      <c r="Z8" s="626">
        <v>0</v>
      </c>
      <c r="AA8" s="626"/>
      <c r="AB8" s="626"/>
      <c r="AC8" s="626"/>
      <c r="AD8" s="627">
        <v>476</v>
      </c>
      <c r="AE8" s="627"/>
      <c r="AF8" s="627"/>
      <c r="AG8" s="627"/>
      <c r="AH8" s="627"/>
      <c r="AI8" s="627"/>
      <c r="AJ8" s="627"/>
      <c r="AK8" s="627"/>
      <c r="AL8" s="628">
        <v>0</v>
      </c>
      <c r="AM8" s="629"/>
      <c r="AN8" s="629"/>
      <c r="AO8" s="630"/>
      <c r="AP8" s="620" t="s">
        <v>228</v>
      </c>
      <c r="AQ8" s="621"/>
      <c r="AR8" s="621"/>
      <c r="AS8" s="621"/>
      <c r="AT8" s="621"/>
      <c r="AU8" s="621"/>
      <c r="AV8" s="621"/>
      <c r="AW8" s="621"/>
      <c r="AX8" s="621"/>
      <c r="AY8" s="621"/>
      <c r="AZ8" s="621"/>
      <c r="BA8" s="621"/>
      <c r="BB8" s="621"/>
      <c r="BC8" s="621"/>
      <c r="BD8" s="621"/>
      <c r="BE8" s="621"/>
      <c r="BF8" s="622"/>
      <c r="BG8" s="623">
        <v>2008</v>
      </c>
      <c r="BH8" s="624"/>
      <c r="BI8" s="624"/>
      <c r="BJ8" s="624"/>
      <c r="BK8" s="624"/>
      <c r="BL8" s="624"/>
      <c r="BM8" s="624"/>
      <c r="BN8" s="625"/>
      <c r="BO8" s="626">
        <v>1.1000000000000001</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324565</v>
      </c>
      <c r="CS8" s="624"/>
      <c r="CT8" s="624"/>
      <c r="CU8" s="624"/>
      <c r="CV8" s="624"/>
      <c r="CW8" s="624"/>
      <c r="CX8" s="624"/>
      <c r="CY8" s="625"/>
      <c r="CZ8" s="626">
        <v>14.8</v>
      </c>
      <c r="DA8" s="626"/>
      <c r="DB8" s="626"/>
      <c r="DC8" s="626"/>
      <c r="DD8" s="632">
        <v>949</v>
      </c>
      <c r="DE8" s="624"/>
      <c r="DF8" s="624"/>
      <c r="DG8" s="624"/>
      <c r="DH8" s="624"/>
      <c r="DI8" s="624"/>
      <c r="DJ8" s="624"/>
      <c r="DK8" s="624"/>
      <c r="DL8" s="624"/>
      <c r="DM8" s="624"/>
      <c r="DN8" s="624"/>
      <c r="DO8" s="624"/>
      <c r="DP8" s="625"/>
      <c r="DQ8" s="632">
        <v>248493</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526</v>
      </c>
      <c r="S9" s="624"/>
      <c r="T9" s="624"/>
      <c r="U9" s="624"/>
      <c r="V9" s="624"/>
      <c r="W9" s="624"/>
      <c r="X9" s="624"/>
      <c r="Y9" s="625"/>
      <c r="Z9" s="626">
        <v>0</v>
      </c>
      <c r="AA9" s="626"/>
      <c r="AB9" s="626"/>
      <c r="AC9" s="626"/>
      <c r="AD9" s="627">
        <v>526</v>
      </c>
      <c r="AE9" s="627"/>
      <c r="AF9" s="627"/>
      <c r="AG9" s="627"/>
      <c r="AH9" s="627"/>
      <c r="AI9" s="627"/>
      <c r="AJ9" s="627"/>
      <c r="AK9" s="627"/>
      <c r="AL9" s="628">
        <v>0.1</v>
      </c>
      <c r="AM9" s="629"/>
      <c r="AN9" s="629"/>
      <c r="AO9" s="630"/>
      <c r="AP9" s="620" t="s">
        <v>231</v>
      </c>
      <c r="AQ9" s="621"/>
      <c r="AR9" s="621"/>
      <c r="AS9" s="621"/>
      <c r="AT9" s="621"/>
      <c r="AU9" s="621"/>
      <c r="AV9" s="621"/>
      <c r="AW9" s="621"/>
      <c r="AX9" s="621"/>
      <c r="AY9" s="621"/>
      <c r="AZ9" s="621"/>
      <c r="BA9" s="621"/>
      <c r="BB9" s="621"/>
      <c r="BC9" s="621"/>
      <c r="BD9" s="621"/>
      <c r="BE9" s="621"/>
      <c r="BF9" s="622"/>
      <c r="BG9" s="623">
        <v>23724</v>
      </c>
      <c r="BH9" s="624"/>
      <c r="BI9" s="624"/>
      <c r="BJ9" s="624"/>
      <c r="BK9" s="624"/>
      <c r="BL9" s="624"/>
      <c r="BM9" s="624"/>
      <c r="BN9" s="625"/>
      <c r="BO9" s="626">
        <v>12.6</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116015</v>
      </c>
      <c r="CS9" s="624"/>
      <c r="CT9" s="624"/>
      <c r="CU9" s="624"/>
      <c r="CV9" s="624"/>
      <c r="CW9" s="624"/>
      <c r="CX9" s="624"/>
      <c r="CY9" s="625"/>
      <c r="CZ9" s="626">
        <v>5.3</v>
      </c>
      <c r="DA9" s="626"/>
      <c r="DB9" s="626"/>
      <c r="DC9" s="626"/>
      <c r="DD9" s="632" t="s">
        <v>122</v>
      </c>
      <c r="DE9" s="624"/>
      <c r="DF9" s="624"/>
      <c r="DG9" s="624"/>
      <c r="DH9" s="624"/>
      <c r="DI9" s="624"/>
      <c r="DJ9" s="624"/>
      <c r="DK9" s="624"/>
      <c r="DL9" s="624"/>
      <c r="DM9" s="624"/>
      <c r="DN9" s="624"/>
      <c r="DO9" s="624"/>
      <c r="DP9" s="625"/>
      <c r="DQ9" s="632">
        <v>107614</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2020</v>
      </c>
      <c r="BH10" s="624"/>
      <c r="BI10" s="624"/>
      <c r="BJ10" s="624"/>
      <c r="BK10" s="624"/>
      <c r="BL10" s="624"/>
      <c r="BM10" s="624"/>
      <c r="BN10" s="625"/>
      <c r="BO10" s="626">
        <v>1.1000000000000001</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18565</v>
      </c>
      <c r="S11" s="624"/>
      <c r="T11" s="624"/>
      <c r="U11" s="624"/>
      <c r="V11" s="624"/>
      <c r="W11" s="624"/>
      <c r="X11" s="624"/>
      <c r="Y11" s="625"/>
      <c r="Z11" s="628">
        <v>0.8</v>
      </c>
      <c r="AA11" s="629"/>
      <c r="AB11" s="629"/>
      <c r="AC11" s="635"/>
      <c r="AD11" s="632">
        <v>18565</v>
      </c>
      <c r="AE11" s="624"/>
      <c r="AF11" s="624"/>
      <c r="AG11" s="624"/>
      <c r="AH11" s="624"/>
      <c r="AI11" s="624"/>
      <c r="AJ11" s="624"/>
      <c r="AK11" s="625"/>
      <c r="AL11" s="628">
        <v>1.8</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700</v>
      </c>
      <c r="BH11" s="624"/>
      <c r="BI11" s="624"/>
      <c r="BJ11" s="624"/>
      <c r="BK11" s="624"/>
      <c r="BL11" s="624"/>
      <c r="BM11" s="624"/>
      <c r="BN11" s="625"/>
      <c r="BO11" s="626">
        <v>0.4</v>
      </c>
      <c r="BP11" s="626"/>
      <c r="BQ11" s="626"/>
      <c r="BR11" s="626"/>
      <c r="BS11" s="627">
        <v>200</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679411</v>
      </c>
      <c r="CS11" s="624"/>
      <c r="CT11" s="624"/>
      <c r="CU11" s="624"/>
      <c r="CV11" s="624"/>
      <c r="CW11" s="624"/>
      <c r="CX11" s="624"/>
      <c r="CY11" s="625"/>
      <c r="CZ11" s="626">
        <v>31</v>
      </c>
      <c r="DA11" s="626"/>
      <c r="DB11" s="626"/>
      <c r="DC11" s="626"/>
      <c r="DD11" s="632">
        <v>521220</v>
      </c>
      <c r="DE11" s="624"/>
      <c r="DF11" s="624"/>
      <c r="DG11" s="624"/>
      <c r="DH11" s="624"/>
      <c r="DI11" s="624"/>
      <c r="DJ11" s="624"/>
      <c r="DK11" s="624"/>
      <c r="DL11" s="624"/>
      <c r="DM11" s="624"/>
      <c r="DN11" s="624"/>
      <c r="DO11" s="624"/>
      <c r="DP11" s="625"/>
      <c r="DQ11" s="632">
        <v>98874</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153200</v>
      </c>
      <c r="BH12" s="624"/>
      <c r="BI12" s="624"/>
      <c r="BJ12" s="624"/>
      <c r="BK12" s="624"/>
      <c r="BL12" s="624"/>
      <c r="BM12" s="624"/>
      <c r="BN12" s="625"/>
      <c r="BO12" s="626">
        <v>81.5</v>
      </c>
      <c r="BP12" s="626"/>
      <c r="BQ12" s="626"/>
      <c r="BR12" s="626"/>
      <c r="BS12" s="627">
        <v>19074</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41314</v>
      </c>
      <c r="CS12" s="624"/>
      <c r="CT12" s="624"/>
      <c r="CU12" s="624"/>
      <c r="CV12" s="624"/>
      <c r="CW12" s="624"/>
      <c r="CX12" s="624"/>
      <c r="CY12" s="625"/>
      <c r="CZ12" s="626">
        <v>1.9</v>
      </c>
      <c r="DA12" s="626"/>
      <c r="DB12" s="626"/>
      <c r="DC12" s="626"/>
      <c r="DD12" s="632">
        <v>6421</v>
      </c>
      <c r="DE12" s="624"/>
      <c r="DF12" s="624"/>
      <c r="DG12" s="624"/>
      <c r="DH12" s="624"/>
      <c r="DI12" s="624"/>
      <c r="DJ12" s="624"/>
      <c r="DK12" s="624"/>
      <c r="DL12" s="624"/>
      <c r="DM12" s="624"/>
      <c r="DN12" s="624"/>
      <c r="DO12" s="624"/>
      <c r="DP12" s="625"/>
      <c r="DQ12" s="632">
        <v>33275</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152467</v>
      </c>
      <c r="BH13" s="624"/>
      <c r="BI13" s="624"/>
      <c r="BJ13" s="624"/>
      <c r="BK13" s="624"/>
      <c r="BL13" s="624"/>
      <c r="BM13" s="624"/>
      <c r="BN13" s="625"/>
      <c r="BO13" s="626">
        <v>81.099999999999994</v>
      </c>
      <c r="BP13" s="626"/>
      <c r="BQ13" s="626"/>
      <c r="BR13" s="626"/>
      <c r="BS13" s="627">
        <v>19074</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173676</v>
      </c>
      <c r="CS13" s="624"/>
      <c r="CT13" s="624"/>
      <c r="CU13" s="624"/>
      <c r="CV13" s="624"/>
      <c r="CW13" s="624"/>
      <c r="CX13" s="624"/>
      <c r="CY13" s="625"/>
      <c r="CZ13" s="626">
        <v>7.9</v>
      </c>
      <c r="DA13" s="626"/>
      <c r="DB13" s="626"/>
      <c r="DC13" s="626"/>
      <c r="DD13" s="632">
        <v>96198</v>
      </c>
      <c r="DE13" s="624"/>
      <c r="DF13" s="624"/>
      <c r="DG13" s="624"/>
      <c r="DH13" s="624"/>
      <c r="DI13" s="624"/>
      <c r="DJ13" s="624"/>
      <c r="DK13" s="624"/>
      <c r="DL13" s="624"/>
      <c r="DM13" s="624"/>
      <c r="DN13" s="624"/>
      <c r="DO13" s="624"/>
      <c r="DP13" s="625"/>
      <c r="DQ13" s="632">
        <v>82483</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128</v>
      </c>
      <c r="S14" s="624"/>
      <c r="T14" s="624"/>
      <c r="U14" s="624"/>
      <c r="V14" s="624"/>
      <c r="W14" s="624"/>
      <c r="X14" s="624"/>
      <c r="Y14" s="625"/>
      <c r="Z14" s="626">
        <v>0</v>
      </c>
      <c r="AA14" s="626"/>
      <c r="AB14" s="626"/>
      <c r="AC14" s="626"/>
      <c r="AD14" s="627">
        <v>128</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4525</v>
      </c>
      <c r="BH14" s="624"/>
      <c r="BI14" s="624"/>
      <c r="BJ14" s="624"/>
      <c r="BK14" s="624"/>
      <c r="BL14" s="624"/>
      <c r="BM14" s="624"/>
      <c r="BN14" s="625"/>
      <c r="BO14" s="626">
        <v>2.4</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55056</v>
      </c>
      <c r="CS14" s="624"/>
      <c r="CT14" s="624"/>
      <c r="CU14" s="624"/>
      <c r="CV14" s="624"/>
      <c r="CW14" s="624"/>
      <c r="CX14" s="624"/>
      <c r="CY14" s="625"/>
      <c r="CZ14" s="626">
        <v>2.5</v>
      </c>
      <c r="DA14" s="626"/>
      <c r="DB14" s="626"/>
      <c r="DC14" s="626"/>
      <c r="DD14" s="632" t="s">
        <v>122</v>
      </c>
      <c r="DE14" s="624"/>
      <c r="DF14" s="624"/>
      <c r="DG14" s="624"/>
      <c r="DH14" s="624"/>
      <c r="DI14" s="624"/>
      <c r="DJ14" s="624"/>
      <c r="DK14" s="624"/>
      <c r="DL14" s="624"/>
      <c r="DM14" s="624"/>
      <c r="DN14" s="624"/>
      <c r="DO14" s="624"/>
      <c r="DP14" s="625"/>
      <c r="DQ14" s="632">
        <v>55056</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1765</v>
      </c>
      <c r="BH15" s="624"/>
      <c r="BI15" s="624"/>
      <c r="BJ15" s="624"/>
      <c r="BK15" s="624"/>
      <c r="BL15" s="624"/>
      <c r="BM15" s="624"/>
      <c r="BN15" s="625"/>
      <c r="BO15" s="626">
        <v>0.9</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173094</v>
      </c>
      <c r="CS15" s="624"/>
      <c r="CT15" s="624"/>
      <c r="CU15" s="624"/>
      <c r="CV15" s="624"/>
      <c r="CW15" s="624"/>
      <c r="CX15" s="624"/>
      <c r="CY15" s="625"/>
      <c r="CZ15" s="626">
        <v>7.9</v>
      </c>
      <c r="DA15" s="626"/>
      <c r="DB15" s="626"/>
      <c r="DC15" s="626"/>
      <c r="DD15" s="632">
        <v>58328</v>
      </c>
      <c r="DE15" s="624"/>
      <c r="DF15" s="624"/>
      <c r="DG15" s="624"/>
      <c r="DH15" s="624"/>
      <c r="DI15" s="624"/>
      <c r="DJ15" s="624"/>
      <c r="DK15" s="624"/>
      <c r="DL15" s="624"/>
      <c r="DM15" s="624"/>
      <c r="DN15" s="624"/>
      <c r="DO15" s="624"/>
      <c r="DP15" s="625"/>
      <c r="DQ15" s="632">
        <v>104148</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1566</v>
      </c>
      <c r="S16" s="624"/>
      <c r="T16" s="624"/>
      <c r="U16" s="624"/>
      <c r="V16" s="624"/>
      <c r="W16" s="624"/>
      <c r="X16" s="624"/>
      <c r="Y16" s="625"/>
      <c r="Z16" s="626">
        <v>0.1</v>
      </c>
      <c r="AA16" s="626"/>
      <c r="AB16" s="626"/>
      <c r="AC16" s="626"/>
      <c r="AD16" s="627">
        <v>1566</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1335</v>
      </c>
      <c r="CS16" s="624"/>
      <c r="CT16" s="624"/>
      <c r="CU16" s="624"/>
      <c r="CV16" s="624"/>
      <c r="CW16" s="624"/>
      <c r="CX16" s="624"/>
      <c r="CY16" s="625"/>
      <c r="CZ16" s="626">
        <v>0.1</v>
      </c>
      <c r="DA16" s="626"/>
      <c r="DB16" s="626"/>
      <c r="DC16" s="626"/>
      <c r="DD16" s="632" t="s">
        <v>122</v>
      </c>
      <c r="DE16" s="624"/>
      <c r="DF16" s="624"/>
      <c r="DG16" s="624"/>
      <c r="DH16" s="624"/>
      <c r="DI16" s="624"/>
      <c r="DJ16" s="624"/>
      <c r="DK16" s="624"/>
      <c r="DL16" s="624"/>
      <c r="DM16" s="624"/>
      <c r="DN16" s="624"/>
      <c r="DO16" s="624"/>
      <c r="DP16" s="625"/>
      <c r="DQ16" s="632">
        <v>746</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1426</v>
      </c>
      <c r="S17" s="624"/>
      <c r="T17" s="624"/>
      <c r="U17" s="624"/>
      <c r="V17" s="624"/>
      <c r="W17" s="624"/>
      <c r="X17" s="624"/>
      <c r="Y17" s="625"/>
      <c r="Z17" s="626">
        <v>0.1</v>
      </c>
      <c r="AA17" s="626"/>
      <c r="AB17" s="626"/>
      <c r="AC17" s="626"/>
      <c r="AD17" s="627">
        <v>1426</v>
      </c>
      <c r="AE17" s="627"/>
      <c r="AF17" s="627"/>
      <c r="AG17" s="627"/>
      <c r="AH17" s="627"/>
      <c r="AI17" s="627"/>
      <c r="AJ17" s="627"/>
      <c r="AK17" s="627"/>
      <c r="AL17" s="628">
        <v>0.1</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155255</v>
      </c>
      <c r="CS17" s="624"/>
      <c r="CT17" s="624"/>
      <c r="CU17" s="624"/>
      <c r="CV17" s="624"/>
      <c r="CW17" s="624"/>
      <c r="CX17" s="624"/>
      <c r="CY17" s="625"/>
      <c r="CZ17" s="626">
        <v>7.1</v>
      </c>
      <c r="DA17" s="626"/>
      <c r="DB17" s="626"/>
      <c r="DC17" s="626"/>
      <c r="DD17" s="632" t="s">
        <v>122</v>
      </c>
      <c r="DE17" s="624"/>
      <c r="DF17" s="624"/>
      <c r="DG17" s="624"/>
      <c r="DH17" s="624"/>
      <c r="DI17" s="624"/>
      <c r="DJ17" s="624"/>
      <c r="DK17" s="624"/>
      <c r="DL17" s="624"/>
      <c r="DM17" s="624"/>
      <c r="DN17" s="624"/>
      <c r="DO17" s="624"/>
      <c r="DP17" s="625"/>
      <c r="DQ17" s="632">
        <v>155255</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114</v>
      </c>
      <c r="S18" s="624"/>
      <c r="T18" s="624"/>
      <c r="U18" s="624"/>
      <c r="V18" s="624"/>
      <c r="W18" s="624"/>
      <c r="X18" s="624"/>
      <c r="Y18" s="625"/>
      <c r="Z18" s="626">
        <v>0</v>
      </c>
      <c r="AA18" s="626"/>
      <c r="AB18" s="626"/>
      <c r="AC18" s="626"/>
      <c r="AD18" s="627">
        <v>114</v>
      </c>
      <c r="AE18" s="627"/>
      <c r="AF18" s="627"/>
      <c r="AG18" s="627"/>
      <c r="AH18" s="627"/>
      <c r="AI18" s="627"/>
      <c r="AJ18" s="627"/>
      <c r="AK18" s="627"/>
      <c r="AL18" s="628">
        <v>0</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114</v>
      </c>
      <c r="S19" s="624"/>
      <c r="T19" s="624"/>
      <c r="U19" s="624"/>
      <c r="V19" s="624"/>
      <c r="W19" s="624"/>
      <c r="X19" s="624"/>
      <c r="Y19" s="625"/>
      <c r="Z19" s="626">
        <v>0</v>
      </c>
      <c r="AA19" s="626"/>
      <c r="AB19" s="626"/>
      <c r="AC19" s="626"/>
      <c r="AD19" s="627">
        <v>114</v>
      </c>
      <c r="AE19" s="627"/>
      <c r="AF19" s="627"/>
      <c r="AG19" s="627"/>
      <c r="AH19" s="627"/>
      <c r="AI19" s="627"/>
      <c r="AJ19" s="627"/>
      <c r="AK19" s="627"/>
      <c r="AL19" s="628">
        <v>0</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2190117</v>
      </c>
      <c r="CS20" s="624"/>
      <c r="CT20" s="624"/>
      <c r="CU20" s="624"/>
      <c r="CV20" s="624"/>
      <c r="CW20" s="624"/>
      <c r="CX20" s="624"/>
      <c r="CY20" s="625"/>
      <c r="CZ20" s="626">
        <v>100</v>
      </c>
      <c r="DA20" s="626"/>
      <c r="DB20" s="626"/>
      <c r="DC20" s="626"/>
      <c r="DD20" s="632">
        <v>795599</v>
      </c>
      <c r="DE20" s="624"/>
      <c r="DF20" s="624"/>
      <c r="DG20" s="624"/>
      <c r="DH20" s="624"/>
      <c r="DI20" s="624"/>
      <c r="DJ20" s="624"/>
      <c r="DK20" s="624"/>
      <c r="DL20" s="624"/>
      <c r="DM20" s="624"/>
      <c r="DN20" s="624"/>
      <c r="DO20" s="624"/>
      <c r="DP20" s="625"/>
      <c r="DQ20" s="632">
        <v>1181509</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884365</v>
      </c>
      <c r="S21" s="624"/>
      <c r="T21" s="624"/>
      <c r="U21" s="624"/>
      <c r="V21" s="624"/>
      <c r="W21" s="624"/>
      <c r="X21" s="624"/>
      <c r="Y21" s="625"/>
      <c r="Z21" s="626">
        <v>37</v>
      </c>
      <c r="AA21" s="626"/>
      <c r="AB21" s="626"/>
      <c r="AC21" s="626"/>
      <c r="AD21" s="627">
        <v>777509</v>
      </c>
      <c r="AE21" s="627"/>
      <c r="AF21" s="627"/>
      <c r="AG21" s="627"/>
      <c r="AH21" s="627"/>
      <c r="AI21" s="627"/>
      <c r="AJ21" s="627"/>
      <c r="AK21" s="627"/>
      <c r="AL21" s="628">
        <v>75.5</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777509</v>
      </c>
      <c r="S22" s="624"/>
      <c r="T22" s="624"/>
      <c r="U22" s="624"/>
      <c r="V22" s="624"/>
      <c r="W22" s="624"/>
      <c r="X22" s="624"/>
      <c r="Y22" s="625"/>
      <c r="Z22" s="626">
        <v>32.5</v>
      </c>
      <c r="AA22" s="626"/>
      <c r="AB22" s="626"/>
      <c r="AC22" s="626"/>
      <c r="AD22" s="627">
        <v>777509</v>
      </c>
      <c r="AE22" s="627"/>
      <c r="AF22" s="627"/>
      <c r="AG22" s="627"/>
      <c r="AH22" s="627"/>
      <c r="AI22" s="627"/>
      <c r="AJ22" s="627"/>
      <c r="AK22" s="627"/>
      <c r="AL22" s="628">
        <v>75.5</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106856</v>
      </c>
      <c r="S23" s="624"/>
      <c r="T23" s="624"/>
      <c r="U23" s="624"/>
      <c r="V23" s="624"/>
      <c r="W23" s="624"/>
      <c r="X23" s="624"/>
      <c r="Y23" s="625"/>
      <c r="Z23" s="626">
        <v>4.5</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544102</v>
      </c>
      <c r="CS24" s="613"/>
      <c r="CT24" s="613"/>
      <c r="CU24" s="613"/>
      <c r="CV24" s="613"/>
      <c r="CW24" s="613"/>
      <c r="CX24" s="613"/>
      <c r="CY24" s="614"/>
      <c r="CZ24" s="617">
        <v>24.8</v>
      </c>
      <c r="DA24" s="618"/>
      <c r="DB24" s="618"/>
      <c r="DC24" s="634"/>
      <c r="DD24" s="655">
        <v>497198</v>
      </c>
      <c r="DE24" s="613"/>
      <c r="DF24" s="613"/>
      <c r="DG24" s="613"/>
      <c r="DH24" s="613"/>
      <c r="DI24" s="613"/>
      <c r="DJ24" s="613"/>
      <c r="DK24" s="614"/>
      <c r="DL24" s="655">
        <v>488283</v>
      </c>
      <c r="DM24" s="613"/>
      <c r="DN24" s="613"/>
      <c r="DO24" s="613"/>
      <c r="DP24" s="613"/>
      <c r="DQ24" s="613"/>
      <c r="DR24" s="613"/>
      <c r="DS24" s="613"/>
      <c r="DT24" s="613"/>
      <c r="DU24" s="613"/>
      <c r="DV24" s="614"/>
      <c r="DW24" s="617">
        <v>47.2</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1118833</v>
      </c>
      <c r="S25" s="624"/>
      <c r="T25" s="624"/>
      <c r="U25" s="624"/>
      <c r="V25" s="624"/>
      <c r="W25" s="624"/>
      <c r="X25" s="624"/>
      <c r="Y25" s="625"/>
      <c r="Z25" s="626">
        <v>46.8</v>
      </c>
      <c r="AA25" s="626"/>
      <c r="AB25" s="626"/>
      <c r="AC25" s="626"/>
      <c r="AD25" s="627">
        <v>1011977</v>
      </c>
      <c r="AE25" s="627"/>
      <c r="AF25" s="627"/>
      <c r="AG25" s="627"/>
      <c r="AH25" s="627"/>
      <c r="AI25" s="627"/>
      <c r="AJ25" s="627"/>
      <c r="AK25" s="627"/>
      <c r="AL25" s="628">
        <v>98.3</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336929</v>
      </c>
      <c r="CS25" s="656"/>
      <c r="CT25" s="656"/>
      <c r="CU25" s="656"/>
      <c r="CV25" s="656"/>
      <c r="CW25" s="656"/>
      <c r="CX25" s="656"/>
      <c r="CY25" s="657"/>
      <c r="CZ25" s="628">
        <v>15.4</v>
      </c>
      <c r="DA25" s="653"/>
      <c r="DB25" s="653"/>
      <c r="DC25" s="658"/>
      <c r="DD25" s="632">
        <v>325398</v>
      </c>
      <c r="DE25" s="656"/>
      <c r="DF25" s="656"/>
      <c r="DG25" s="656"/>
      <c r="DH25" s="656"/>
      <c r="DI25" s="656"/>
      <c r="DJ25" s="656"/>
      <c r="DK25" s="657"/>
      <c r="DL25" s="632">
        <v>316483</v>
      </c>
      <c r="DM25" s="656"/>
      <c r="DN25" s="656"/>
      <c r="DO25" s="656"/>
      <c r="DP25" s="656"/>
      <c r="DQ25" s="656"/>
      <c r="DR25" s="656"/>
      <c r="DS25" s="656"/>
      <c r="DT25" s="656"/>
      <c r="DU25" s="656"/>
      <c r="DV25" s="657"/>
      <c r="DW25" s="628">
        <v>30.6</v>
      </c>
      <c r="DX25" s="653"/>
      <c r="DY25" s="653"/>
      <c r="DZ25" s="653"/>
      <c r="EA25" s="653"/>
      <c r="EB25" s="653"/>
      <c r="EC25" s="654"/>
    </row>
    <row r="26" spans="2:133" ht="11.25" customHeight="1" x14ac:dyDescent="0.15">
      <c r="B26" s="620" t="s">
        <v>284</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204543</v>
      </c>
      <c r="CS26" s="624"/>
      <c r="CT26" s="624"/>
      <c r="CU26" s="624"/>
      <c r="CV26" s="624"/>
      <c r="CW26" s="624"/>
      <c r="CX26" s="624"/>
      <c r="CY26" s="625"/>
      <c r="CZ26" s="628">
        <v>9.3000000000000007</v>
      </c>
      <c r="DA26" s="653"/>
      <c r="DB26" s="653"/>
      <c r="DC26" s="658"/>
      <c r="DD26" s="632">
        <v>193050</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287</v>
      </c>
      <c r="C27" s="621"/>
      <c r="D27" s="621"/>
      <c r="E27" s="621"/>
      <c r="F27" s="621"/>
      <c r="G27" s="621"/>
      <c r="H27" s="621"/>
      <c r="I27" s="621"/>
      <c r="J27" s="621"/>
      <c r="K27" s="621"/>
      <c r="L27" s="621"/>
      <c r="M27" s="621"/>
      <c r="N27" s="621"/>
      <c r="O27" s="621"/>
      <c r="P27" s="621"/>
      <c r="Q27" s="622"/>
      <c r="R27" s="623">
        <v>1158</v>
      </c>
      <c r="S27" s="624"/>
      <c r="T27" s="624"/>
      <c r="U27" s="624"/>
      <c r="V27" s="624"/>
      <c r="W27" s="624"/>
      <c r="X27" s="624"/>
      <c r="Y27" s="625"/>
      <c r="Z27" s="626">
        <v>0</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187942</v>
      </c>
      <c r="BH27" s="624"/>
      <c r="BI27" s="624"/>
      <c r="BJ27" s="624"/>
      <c r="BK27" s="624"/>
      <c r="BL27" s="624"/>
      <c r="BM27" s="624"/>
      <c r="BN27" s="625"/>
      <c r="BO27" s="626">
        <v>100</v>
      </c>
      <c r="BP27" s="626"/>
      <c r="BQ27" s="626"/>
      <c r="BR27" s="626"/>
      <c r="BS27" s="627">
        <v>19274</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51918</v>
      </c>
      <c r="CS27" s="656"/>
      <c r="CT27" s="656"/>
      <c r="CU27" s="656"/>
      <c r="CV27" s="656"/>
      <c r="CW27" s="656"/>
      <c r="CX27" s="656"/>
      <c r="CY27" s="657"/>
      <c r="CZ27" s="628">
        <v>2.4</v>
      </c>
      <c r="DA27" s="653"/>
      <c r="DB27" s="653"/>
      <c r="DC27" s="658"/>
      <c r="DD27" s="632">
        <v>16545</v>
      </c>
      <c r="DE27" s="656"/>
      <c r="DF27" s="656"/>
      <c r="DG27" s="656"/>
      <c r="DH27" s="656"/>
      <c r="DI27" s="656"/>
      <c r="DJ27" s="656"/>
      <c r="DK27" s="657"/>
      <c r="DL27" s="632">
        <v>16545</v>
      </c>
      <c r="DM27" s="656"/>
      <c r="DN27" s="656"/>
      <c r="DO27" s="656"/>
      <c r="DP27" s="656"/>
      <c r="DQ27" s="656"/>
      <c r="DR27" s="656"/>
      <c r="DS27" s="656"/>
      <c r="DT27" s="656"/>
      <c r="DU27" s="656"/>
      <c r="DV27" s="657"/>
      <c r="DW27" s="628">
        <v>1.6</v>
      </c>
      <c r="DX27" s="653"/>
      <c r="DY27" s="653"/>
      <c r="DZ27" s="653"/>
      <c r="EA27" s="653"/>
      <c r="EB27" s="653"/>
      <c r="EC27" s="654"/>
    </row>
    <row r="28" spans="2:133" ht="11.25" customHeight="1" x14ac:dyDescent="0.15">
      <c r="B28" s="620" t="s">
        <v>290</v>
      </c>
      <c r="C28" s="621"/>
      <c r="D28" s="621"/>
      <c r="E28" s="621"/>
      <c r="F28" s="621"/>
      <c r="G28" s="621"/>
      <c r="H28" s="621"/>
      <c r="I28" s="621"/>
      <c r="J28" s="621"/>
      <c r="K28" s="621"/>
      <c r="L28" s="621"/>
      <c r="M28" s="621"/>
      <c r="N28" s="621"/>
      <c r="O28" s="621"/>
      <c r="P28" s="621"/>
      <c r="Q28" s="622"/>
      <c r="R28" s="623">
        <v>23683</v>
      </c>
      <c r="S28" s="624"/>
      <c r="T28" s="624"/>
      <c r="U28" s="624"/>
      <c r="V28" s="624"/>
      <c r="W28" s="624"/>
      <c r="X28" s="624"/>
      <c r="Y28" s="625"/>
      <c r="Z28" s="626">
        <v>1</v>
      </c>
      <c r="AA28" s="626"/>
      <c r="AB28" s="626"/>
      <c r="AC28" s="626"/>
      <c r="AD28" s="627">
        <v>449</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155255</v>
      </c>
      <c r="CS28" s="624"/>
      <c r="CT28" s="624"/>
      <c r="CU28" s="624"/>
      <c r="CV28" s="624"/>
      <c r="CW28" s="624"/>
      <c r="CX28" s="624"/>
      <c r="CY28" s="625"/>
      <c r="CZ28" s="628">
        <v>7.1</v>
      </c>
      <c r="DA28" s="653"/>
      <c r="DB28" s="653"/>
      <c r="DC28" s="658"/>
      <c r="DD28" s="632">
        <v>155255</v>
      </c>
      <c r="DE28" s="624"/>
      <c r="DF28" s="624"/>
      <c r="DG28" s="624"/>
      <c r="DH28" s="624"/>
      <c r="DI28" s="624"/>
      <c r="DJ28" s="624"/>
      <c r="DK28" s="625"/>
      <c r="DL28" s="632">
        <v>155255</v>
      </c>
      <c r="DM28" s="624"/>
      <c r="DN28" s="624"/>
      <c r="DO28" s="624"/>
      <c r="DP28" s="624"/>
      <c r="DQ28" s="624"/>
      <c r="DR28" s="624"/>
      <c r="DS28" s="624"/>
      <c r="DT28" s="624"/>
      <c r="DU28" s="624"/>
      <c r="DV28" s="625"/>
      <c r="DW28" s="628">
        <v>15</v>
      </c>
      <c r="DX28" s="653"/>
      <c r="DY28" s="653"/>
      <c r="DZ28" s="653"/>
      <c r="EA28" s="653"/>
      <c r="EB28" s="653"/>
      <c r="EC28" s="654"/>
    </row>
    <row r="29" spans="2:133" ht="11.25" customHeight="1" x14ac:dyDescent="0.15">
      <c r="B29" s="620" t="s">
        <v>292</v>
      </c>
      <c r="C29" s="621"/>
      <c r="D29" s="621"/>
      <c r="E29" s="621"/>
      <c r="F29" s="621"/>
      <c r="G29" s="621"/>
      <c r="H29" s="621"/>
      <c r="I29" s="621"/>
      <c r="J29" s="621"/>
      <c r="K29" s="621"/>
      <c r="L29" s="621"/>
      <c r="M29" s="621"/>
      <c r="N29" s="621"/>
      <c r="O29" s="621"/>
      <c r="P29" s="621"/>
      <c r="Q29" s="622"/>
      <c r="R29" s="623">
        <v>709</v>
      </c>
      <c r="S29" s="624"/>
      <c r="T29" s="624"/>
      <c r="U29" s="624"/>
      <c r="V29" s="624"/>
      <c r="W29" s="624"/>
      <c r="X29" s="624"/>
      <c r="Y29" s="625"/>
      <c r="Z29" s="626">
        <v>0</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155255</v>
      </c>
      <c r="CS29" s="656"/>
      <c r="CT29" s="656"/>
      <c r="CU29" s="656"/>
      <c r="CV29" s="656"/>
      <c r="CW29" s="656"/>
      <c r="CX29" s="656"/>
      <c r="CY29" s="657"/>
      <c r="CZ29" s="628">
        <v>7.1</v>
      </c>
      <c r="DA29" s="653"/>
      <c r="DB29" s="653"/>
      <c r="DC29" s="658"/>
      <c r="DD29" s="632">
        <v>155255</v>
      </c>
      <c r="DE29" s="656"/>
      <c r="DF29" s="656"/>
      <c r="DG29" s="656"/>
      <c r="DH29" s="656"/>
      <c r="DI29" s="656"/>
      <c r="DJ29" s="656"/>
      <c r="DK29" s="657"/>
      <c r="DL29" s="632">
        <v>155255</v>
      </c>
      <c r="DM29" s="656"/>
      <c r="DN29" s="656"/>
      <c r="DO29" s="656"/>
      <c r="DP29" s="656"/>
      <c r="DQ29" s="656"/>
      <c r="DR29" s="656"/>
      <c r="DS29" s="656"/>
      <c r="DT29" s="656"/>
      <c r="DU29" s="656"/>
      <c r="DV29" s="657"/>
      <c r="DW29" s="628">
        <v>15</v>
      </c>
      <c r="DX29" s="653"/>
      <c r="DY29" s="653"/>
      <c r="DZ29" s="653"/>
      <c r="EA29" s="653"/>
      <c r="EB29" s="653"/>
      <c r="EC29" s="654"/>
    </row>
    <row r="30" spans="2:133" ht="11.25" customHeight="1" x14ac:dyDescent="0.15">
      <c r="B30" s="620" t="s">
        <v>294</v>
      </c>
      <c r="C30" s="621"/>
      <c r="D30" s="621"/>
      <c r="E30" s="621"/>
      <c r="F30" s="621"/>
      <c r="G30" s="621"/>
      <c r="H30" s="621"/>
      <c r="I30" s="621"/>
      <c r="J30" s="621"/>
      <c r="K30" s="621"/>
      <c r="L30" s="621"/>
      <c r="M30" s="621"/>
      <c r="N30" s="621"/>
      <c r="O30" s="621"/>
      <c r="P30" s="621"/>
      <c r="Q30" s="622"/>
      <c r="R30" s="623">
        <v>304506</v>
      </c>
      <c r="S30" s="624"/>
      <c r="T30" s="624"/>
      <c r="U30" s="624"/>
      <c r="V30" s="624"/>
      <c r="W30" s="624"/>
      <c r="X30" s="624"/>
      <c r="Y30" s="625"/>
      <c r="Z30" s="626">
        <v>12.7</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146869</v>
      </c>
      <c r="CS30" s="624"/>
      <c r="CT30" s="624"/>
      <c r="CU30" s="624"/>
      <c r="CV30" s="624"/>
      <c r="CW30" s="624"/>
      <c r="CX30" s="624"/>
      <c r="CY30" s="625"/>
      <c r="CZ30" s="628">
        <v>6.7</v>
      </c>
      <c r="DA30" s="653"/>
      <c r="DB30" s="653"/>
      <c r="DC30" s="658"/>
      <c r="DD30" s="632">
        <v>146869</v>
      </c>
      <c r="DE30" s="624"/>
      <c r="DF30" s="624"/>
      <c r="DG30" s="624"/>
      <c r="DH30" s="624"/>
      <c r="DI30" s="624"/>
      <c r="DJ30" s="624"/>
      <c r="DK30" s="625"/>
      <c r="DL30" s="632">
        <v>146869</v>
      </c>
      <c r="DM30" s="624"/>
      <c r="DN30" s="624"/>
      <c r="DO30" s="624"/>
      <c r="DP30" s="624"/>
      <c r="DQ30" s="624"/>
      <c r="DR30" s="624"/>
      <c r="DS30" s="624"/>
      <c r="DT30" s="624"/>
      <c r="DU30" s="624"/>
      <c r="DV30" s="625"/>
      <c r="DW30" s="628">
        <v>14.2</v>
      </c>
      <c r="DX30" s="653"/>
      <c r="DY30" s="653"/>
      <c r="DZ30" s="653"/>
      <c r="EA30" s="653"/>
      <c r="EB30" s="653"/>
      <c r="EC30" s="654"/>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99.5</v>
      </c>
      <c r="BH31" s="667"/>
      <c r="BI31" s="667"/>
      <c r="BJ31" s="667"/>
      <c r="BK31" s="667"/>
      <c r="BL31" s="667"/>
      <c r="BM31" s="618">
        <v>95.4</v>
      </c>
      <c r="BN31" s="667"/>
      <c r="BO31" s="667"/>
      <c r="BP31" s="667"/>
      <c r="BQ31" s="668"/>
      <c r="BR31" s="670">
        <v>99.5</v>
      </c>
      <c r="BS31" s="667"/>
      <c r="BT31" s="667"/>
      <c r="BU31" s="667"/>
      <c r="BV31" s="667"/>
      <c r="BW31" s="667"/>
      <c r="BX31" s="618">
        <v>95.6</v>
      </c>
      <c r="BY31" s="667"/>
      <c r="BZ31" s="667"/>
      <c r="CA31" s="667"/>
      <c r="CB31" s="668"/>
      <c r="CD31" s="663"/>
      <c r="CE31" s="664"/>
      <c r="CF31" s="620" t="s">
        <v>301</v>
      </c>
      <c r="CG31" s="621"/>
      <c r="CH31" s="621"/>
      <c r="CI31" s="621"/>
      <c r="CJ31" s="621"/>
      <c r="CK31" s="621"/>
      <c r="CL31" s="621"/>
      <c r="CM31" s="621"/>
      <c r="CN31" s="621"/>
      <c r="CO31" s="621"/>
      <c r="CP31" s="621"/>
      <c r="CQ31" s="622"/>
      <c r="CR31" s="623">
        <v>8386</v>
      </c>
      <c r="CS31" s="656"/>
      <c r="CT31" s="656"/>
      <c r="CU31" s="656"/>
      <c r="CV31" s="656"/>
      <c r="CW31" s="656"/>
      <c r="CX31" s="656"/>
      <c r="CY31" s="657"/>
      <c r="CZ31" s="628">
        <v>0.4</v>
      </c>
      <c r="DA31" s="653"/>
      <c r="DB31" s="653"/>
      <c r="DC31" s="658"/>
      <c r="DD31" s="632">
        <v>8386</v>
      </c>
      <c r="DE31" s="656"/>
      <c r="DF31" s="656"/>
      <c r="DG31" s="656"/>
      <c r="DH31" s="656"/>
      <c r="DI31" s="656"/>
      <c r="DJ31" s="656"/>
      <c r="DK31" s="657"/>
      <c r="DL31" s="632">
        <v>8386</v>
      </c>
      <c r="DM31" s="656"/>
      <c r="DN31" s="656"/>
      <c r="DO31" s="656"/>
      <c r="DP31" s="656"/>
      <c r="DQ31" s="656"/>
      <c r="DR31" s="656"/>
      <c r="DS31" s="656"/>
      <c r="DT31" s="656"/>
      <c r="DU31" s="656"/>
      <c r="DV31" s="657"/>
      <c r="DW31" s="628">
        <v>0.8</v>
      </c>
      <c r="DX31" s="653"/>
      <c r="DY31" s="653"/>
      <c r="DZ31" s="653"/>
      <c r="EA31" s="653"/>
      <c r="EB31" s="653"/>
      <c r="EC31" s="654"/>
    </row>
    <row r="32" spans="2:133" ht="11.25" customHeight="1" x14ac:dyDescent="0.15">
      <c r="B32" s="620" t="s">
        <v>302</v>
      </c>
      <c r="C32" s="621"/>
      <c r="D32" s="621"/>
      <c r="E32" s="621"/>
      <c r="F32" s="621"/>
      <c r="G32" s="621"/>
      <c r="H32" s="621"/>
      <c r="I32" s="621"/>
      <c r="J32" s="621"/>
      <c r="K32" s="621"/>
      <c r="L32" s="621"/>
      <c r="M32" s="621"/>
      <c r="N32" s="621"/>
      <c r="O32" s="621"/>
      <c r="P32" s="621"/>
      <c r="Q32" s="622"/>
      <c r="R32" s="623">
        <v>80435</v>
      </c>
      <c r="S32" s="624"/>
      <c r="T32" s="624"/>
      <c r="U32" s="624"/>
      <c r="V32" s="624"/>
      <c r="W32" s="624"/>
      <c r="X32" s="624"/>
      <c r="Y32" s="625"/>
      <c r="Z32" s="626">
        <v>3.4</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99.8</v>
      </c>
      <c r="BH32" s="656"/>
      <c r="BI32" s="656"/>
      <c r="BJ32" s="656"/>
      <c r="BK32" s="656"/>
      <c r="BL32" s="656"/>
      <c r="BM32" s="629">
        <v>92.6</v>
      </c>
      <c r="BN32" s="656"/>
      <c r="BO32" s="656"/>
      <c r="BP32" s="656"/>
      <c r="BQ32" s="669"/>
      <c r="BR32" s="680">
        <v>99.6</v>
      </c>
      <c r="BS32" s="656"/>
      <c r="BT32" s="656"/>
      <c r="BU32" s="656"/>
      <c r="BV32" s="656"/>
      <c r="BW32" s="656"/>
      <c r="BX32" s="629">
        <v>93.2</v>
      </c>
      <c r="BY32" s="656"/>
      <c r="BZ32" s="656"/>
      <c r="CA32" s="656"/>
      <c r="CB32" s="669"/>
      <c r="CD32" s="665"/>
      <c r="CE32" s="666"/>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306</v>
      </c>
      <c r="C33" s="621"/>
      <c r="D33" s="621"/>
      <c r="E33" s="621"/>
      <c r="F33" s="621"/>
      <c r="G33" s="621"/>
      <c r="H33" s="621"/>
      <c r="I33" s="621"/>
      <c r="J33" s="621"/>
      <c r="K33" s="621"/>
      <c r="L33" s="621"/>
      <c r="M33" s="621"/>
      <c r="N33" s="621"/>
      <c r="O33" s="621"/>
      <c r="P33" s="621"/>
      <c r="Q33" s="622"/>
      <c r="R33" s="623">
        <v>21390</v>
      </c>
      <c r="S33" s="624"/>
      <c r="T33" s="624"/>
      <c r="U33" s="624"/>
      <c r="V33" s="624"/>
      <c r="W33" s="624"/>
      <c r="X33" s="624"/>
      <c r="Y33" s="625"/>
      <c r="Z33" s="626">
        <v>0.9</v>
      </c>
      <c r="AA33" s="626"/>
      <c r="AB33" s="626"/>
      <c r="AC33" s="626"/>
      <c r="AD33" s="627">
        <v>17266</v>
      </c>
      <c r="AE33" s="627"/>
      <c r="AF33" s="627"/>
      <c r="AG33" s="627"/>
      <c r="AH33" s="627"/>
      <c r="AI33" s="627"/>
      <c r="AJ33" s="627"/>
      <c r="AK33" s="627"/>
      <c r="AL33" s="628">
        <v>1.7</v>
      </c>
      <c r="AM33" s="629"/>
      <c r="AN33" s="629"/>
      <c r="AO33" s="630"/>
      <c r="AP33" s="675"/>
      <c r="AQ33" s="676"/>
      <c r="AR33" s="676"/>
      <c r="AS33" s="676"/>
      <c r="AT33" s="679"/>
      <c r="AU33" s="219"/>
      <c r="AV33" s="219"/>
      <c r="AW33" s="219"/>
      <c r="AX33" s="644" t="s">
        <v>307</v>
      </c>
      <c r="AY33" s="645"/>
      <c r="AZ33" s="645"/>
      <c r="BA33" s="645"/>
      <c r="BB33" s="645"/>
      <c r="BC33" s="645"/>
      <c r="BD33" s="645"/>
      <c r="BE33" s="645"/>
      <c r="BF33" s="646"/>
      <c r="BG33" s="681">
        <v>99.6</v>
      </c>
      <c r="BH33" s="682"/>
      <c r="BI33" s="682"/>
      <c r="BJ33" s="682"/>
      <c r="BK33" s="682"/>
      <c r="BL33" s="682"/>
      <c r="BM33" s="683">
        <v>97.7</v>
      </c>
      <c r="BN33" s="682"/>
      <c r="BO33" s="682"/>
      <c r="BP33" s="682"/>
      <c r="BQ33" s="684"/>
      <c r="BR33" s="681">
        <v>99.6</v>
      </c>
      <c r="BS33" s="682"/>
      <c r="BT33" s="682"/>
      <c r="BU33" s="682"/>
      <c r="BV33" s="682"/>
      <c r="BW33" s="682"/>
      <c r="BX33" s="683">
        <v>97.8</v>
      </c>
      <c r="BY33" s="682"/>
      <c r="BZ33" s="682"/>
      <c r="CA33" s="682"/>
      <c r="CB33" s="684"/>
      <c r="CD33" s="620" t="s">
        <v>308</v>
      </c>
      <c r="CE33" s="621"/>
      <c r="CF33" s="621"/>
      <c r="CG33" s="621"/>
      <c r="CH33" s="621"/>
      <c r="CI33" s="621"/>
      <c r="CJ33" s="621"/>
      <c r="CK33" s="621"/>
      <c r="CL33" s="621"/>
      <c r="CM33" s="621"/>
      <c r="CN33" s="621"/>
      <c r="CO33" s="621"/>
      <c r="CP33" s="621"/>
      <c r="CQ33" s="622"/>
      <c r="CR33" s="623">
        <v>849081</v>
      </c>
      <c r="CS33" s="656"/>
      <c r="CT33" s="656"/>
      <c r="CU33" s="656"/>
      <c r="CV33" s="656"/>
      <c r="CW33" s="656"/>
      <c r="CX33" s="656"/>
      <c r="CY33" s="657"/>
      <c r="CZ33" s="628">
        <v>38.799999999999997</v>
      </c>
      <c r="DA33" s="653"/>
      <c r="DB33" s="653"/>
      <c r="DC33" s="658"/>
      <c r="DD33" s="632">
        <v>620149</v>
      </c>
      <c r="DE33" s="656"/>
      <c r="DF33" s="656"/>
      <c r="DG33" s="656"/>
      <c r="DH33" s="656"/>
      <c r="DI33" s="656"/>
      <c r="DJ33" s="656"/>
      <c r="DK33" s="657"/>
      <c r="DL33" s="632">
        <v>435676</v>
      </c>
      <c r="DM33" s="656"/>
      <c r="DN33" s="656"/>
      <c r="DO33" s="656"/>
      <c r="DP33" s="656"/>
      <c r="DQ33" s="656"/>
      <c r="DR33" s="656"/>
      <c r="DS33" s="656"/>
      <c r="DT33" s="656"/>
      <c r="DU33" s="656"/>
      <c r="DV33" s="657"/>
      <c r="DW33" s="628">
        <v>42.1</v>
      </c>
      <c r="DX33" s="653"/>
      <c r="DY33" s="653"/>
      <c r="DZ33" s="653"/>
      <c r="EA33" s="653"/>
      <c r="EB33" s="653"/>
      <c r="EC33" s="654"/>
    </row>
    <row r="34" spans="2:133" ht="11.25" customHeight="1" x14ac:dyDescent="0.15">
      <c r="B34" s="620" t="s">
        <v>309</v>
      </c>
      <c r="C34" s="621"/>
      <c r="D34" s="621"/>
      <c r="E34" s="621"/>
      <c r="F34" s="621"/>
      <c r="G34" s="621"/>
      <c r="H34" s="621"/>
      <c r="I34" s="621"/>
      <c r="J34" s="621"/>
      <c r="K34" s="621"/>
      <c r="L34" s="621"/>
      <c r="M34" s="621"/>
      <c r="N34" s="621"/>
      <c r="O34" s="621"/>
      <c r="P34" s="621"/>
      <c r="Q34" s="622"/>
      <c r="R34" s="623">
        <v>19916</v>
      </c>
      <c r="S34" s="624"/>
      <c r="T34" s="624"/>
      <c r="U34" s="624"/>
      <c r="V34" s="624"/>
      <c r="W34" s="624"/>
      <c r="X34" s="624"/>
      <c r="Y34" s="625"/>
      <c r="Z34" s="626">
        <v>0.8</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327361</v>
      </c>
      <c r="CS34" s="624"/>
      <c r="CT34" s="624"/>
      <c r="CU34" s="624"/>
      <c r="CV34" s="624"/>
      <c r="CW34" s="624"/>
      <c r="CX34" s="624"/>
      <c r="CY34" s="625"/>
      <c r="CZ34" s="628">
        <v>14.9</v>
      </c>
      <c r="DA34" s="653"/>
      <c r="DB34" s="653"/>
      <c r="DC34" s="658"/>
      <c r="DD34" s="632">
        <v>216586</v>
      </c>
      <c r="DE34" s="624"/>
      <c r="DF34" s="624"/>
      <c r="DG34" s="624"/>
      <c r="DH34" s="624"/>
      <c r="DI34" s="624"/>
      <c r="DJ34" s="624"/>
      <c r="DK34" s="625"/>
      <c r="DL34" s="632">
        <v>152387</v>
      </c>
      <c r="DM34" s="624"/>
      <c r="DN34" s="624"/>
      <c r="DO34" s="624"/>
      <c r="DP34" s="624"/>
      <c r="DQ34" s="624"/>
      <c r="DR34" s="624"/>
      <c r="DS34" s="624"/>
      <c r="DT34" s="624"/>
      <c r="DU34" s="624"/>
      <c r="DV34" s="625"/>
      <c r="DW34" s="628">
        <v>14.7</v>
      </c>
      <c r="DX34" s="653"/>
      <c r="DY34" s="653"/>
      <c r="DZ34" s="653"/>
      <c r="EA34" s="653"/>
      <c r="EB34" s="653"/>
      <c r="EC34" s="654"/>
    </row>
    <row r="35" spans="2:133" ht="11.25" customHeight="1" x14ac:dyDescent="0.15">
      <c r="B35" s="620" t="s">
        <v>311</v>
      </c>
      <c r="C35" s="621"/>
      <c r="D35" s="621"/>
      <c r="E35" s="621"/>
      <c r="F35" s="621"/>
      <c r="G35" s="621"/>
      <c r="H35" s="621"/>
      <c r="I35" s="621"/>
      <c r="J35" s="621"/>
      <c r="K35" s="621"/>
      <c r="L35" s="621"/>
      <c r="M35" s="621"/>
      <c r="N35" s="621"/>
      <c r="O35" s="621"/>
      <c r="P35" s="621"/>
      <c r="Q35" s="622"/>
      <c r="R35" s="623">
        <v>171302</v>
      </c>
      <c r="S35" s="624"/>
      <c r="T35" s="624"/>
      <c r="U35" s="624"/>
      <c r="V35" s="624"/>
      <c r="W35" s="624"/>
      <c r="X35" s="624"/>
      <c r="Y35" s="625"/>
      <c r="Z35" s="626">
        <v>7.2</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29869</v>
      </c>
      <c r="CS35" s="656"/>
      <c r="CT35" s="656"/>
      <c r="CU35" s="656"/>
      <c r="CV35" s="656"/>
      <c r="CW35" s="656"/>
      <c r="CX35" s="656"/>
      <c r="CY35" s="657"/>
      <c r="CZ35" s="628">
        <v>1.4</v>
      </c>
      <c r="DA35" s="653"/>
      <c r="DB35" s="653"/>
      <c r="DC35" s="658"/>
      <c r="DD35" s="632">
        <v>15401</v>
      </c>
      <c r="DE35" s="656"/>
      <c r="DF35" s="656"/>
      <c r="DG35" s="656"/>
      <c r="DH35" s="656"/>
      <c r="DI35" s="656"/>
      <c r="DJ35" s="656"/>
      <c r="DK35" s="657"/>
      <c r="DL35" s="632">
        <v>13574</v>
      </c>
      <c r="DM35" s="656"/>
      <c r="DN35" s="656"/>
      <c r="DO35" s="656"/>
      <c r="DP35" s="656"/>
      <c r="DQ35" s="656"/>
      <c r="DR35" s="656"/>
      <c r="DS35" s="656"/>
      <c r="DT35" s="656"/>
      <c r="DU35" s="656"/>
      <c r="DV35" s="657"/>
      <c r="DW35" s="628">
        <v>1.3</v>
      </c>
      <c r="DX35" s="653"/>
      <c r="DY35" s="653"/>
      <c r="DZ35" s="653"/>
      <c r="EA35" s="653"/>
      <c r="EB35" s="653"/>
      <c r="EC35" s="654"/>
    </row>
    <row r="36" spans="2:133" ht="11.25" customHeight="1" x14ac:dyDescent="0.15">
      <c r="B36" s="620" t="s">
        <v>315</v>
      </c>
      <c r="C36" s="621"/>
      <c r="D36" s="621"/>
      <c r="E36" s="621"/>
      <c r="F36" s="621"/>
      <c r="G36" s="621"/>
      <c r="H36" s="621"/>
      <c r="I36" s="621"/>
      <c r="J36" s="621"/>
      <c r="K36" s="621"/>
      <c r="L36" s="621"/>
      <c r="M36" s="621"/>
      <c r="N36" s="621"/>
      <c r="O36" s="621"/>
      <c r="P36" s="621"/>
      <c r="Q36" s="622"/>
      <c r="R36" s="623">
        <v>170010</v>
      </c>
      <c r="S36" s="624"/>
      <c r="T36" s="624"/>
      <c r="U36" s="624"/>
      <c r="V36" s="624"/>
      <c r="W36" s="624"/>
      <c r="X36" s="624"/>
      <c r="Y36" s="625"/>
      <c r="Z36" s="626">
        <v>7.1</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124115</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7404</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404265</v>
      </c>
      <c r="CS36" s="624"/>
      <c r="CT36" s="624"/>
      <c r="CU36" s="624"/>
      <c r="CV36" s="624"/>
      <c r="CW36" s="624"/>
      <c r="CX36" s="624"/>
      <c r="CY36" s="625"/>
      <c r="CZ36" s="628">
        <v>18.5</v>
      </c>
      <c r="DA36" s="653"/>
      <c r="DB36" s="653"/>
      <c r="DC36" s="658"/>
      <c r="DD36" s="632">
        <v>330667</v>
      </c>
      <c r="DE36" s="624"/>
      <c r="DF36" s="624"/>
      <c r="DG36" s="624"/>
      <c r="DH36" s="624"/>
      <c r="DI36" s="624"/>
      <c r="DJ36" s="624"/>
      <c r="DK36" s="625"/>
      <c r="DL36" s="632">
        <v>245661</v>
      </c>
      <c r="DM36" s="624"/>
      <c r="DN36" s="624"/>
      <c r="DO36" s="624"/>
      <c r="DP36" s="624"/>
      <c r="DQ36" s="624"/>
      <c r="DR36" s="624"/>
      <c r="DS36" s="624"/>
      <c r="DT36" s="624"/>
      <c r="DU36" s="624"/>
      <c r="DV36" s="625"/>
      <c r="DW36" s="628">
        <v>23.8</v>
      </c>
      <c r="DX36" s="653"/>
      <c r="DY36" s="653"/>
      <c r="DZ36" s="653"/>
      <c r="EA36" s="653"/>
      <c r="EB36" s="653"/>
      <c r="EC36" s="654"/>
    </row>
    <row r="37" spans="2:133" ht="11.25" customHeight="1" x14ac:dyDescent="0.15">
      <c r="B37" s="620" t="s">
        <v>319</v>
      </c>
      <c r="C37" s="621"/>
      <c r="D37" s="621"/>
      <c r="E37" s="621"/>
      <c r="F37" s="621"/>
      <c r="G37" s="621"/>
      <c r="H37" s="621"/>
      <c r="I37" s="621"/>
      <c r="J37" s="621"/>
      <c r="K37" s="621"/>
      <c r="L37" s="621"/>
      <c r="M37" s="621"/>
      <c r="N37" s="621"/>
      <c r="O37" s="621"/>
      <c r="P37" s="621"/>
      <c r="Q37" s="622"/>
      <c r="R37" s="623">
        <v>67021</v>
      </c>
      <c r="S37" s="624"/>
      <c r="T37" s="624"/>
      <c r="U37" s="624"/>
      <c r="V37" s="624"/>
      <c r="W37" s="624"/>
      <c r="X37" s="624"/>
      <c r="Y37" s="625"/>
      <c r="Z37" s="626">
        <v>2.8</v>
      </c>
      <c r="AA37" s="626"/>
      <c r="AB37" s="626"/>
      <c r="AC37" s="626"/>
      <c r="AD37" s="627">
        <v>8</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35985</v>
      </c>
      <c r="BA37" s="624"/>
      <c r="BB37" s="624"/>
      <c r="BC37" s="624"/>
      <c r="BD37" s="656"/>
      <c r="BE37" s="656"/>
      <c r="BF37" s="669"/>
      <c r="BG37" s="620" t="s">
        <v>321</v>
      </c>
      <c r="BH37" s="621"/>
      <c r="BI37" s="621"/>
      <c r="BJ37" s="621"/>
      <c r="BK37" s="621"/>
      <c r="BL37" s="621"/>
      <c r="BM37" s="621"/>
      <c r="BN37" s="621"/>
      <c r="BO37" s="621"/>
      <c r="BP37" s="621"/>
      <c r="BQ37" s="621"/>
      <c r="BR37" s="621"/>
      <c r="BS37" s="621"/>
      <c r="BT37" s="621"/>
      <c r="BU37" s="622"/>
      <c r="BV37" s="623">
        <v>7403</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2654</v>
      </c>
      <c r="CS37" s="656"/>
      <c r="CT37" s="656"/>
      <c r="CU37" s="656"/>
      <c r="CV37" s="656"/>
      <c r="CW37" s="656"/>
      <c r="CX37" s="656"/>
      <c r="CY37" s="657"/>
      <c r="CZ37" s="628">
        <v>0.1</v>
      </c>
      <c r="DA37" s="653"/>
      <c r="DB37" s="653"/>
      <c r="DC37" s="658"/>
      <c r="DD37" s="632">
        <v>2654</v>
      </c>
      <c r="DE37" s="656"/>
      <c r="DF37" s="656"/>
      <c r="DG37" s="656"/>
      <c r="DH37" s="656"/>
      <c r="DI37" s="656"/>
      <c r="DJ37" s="656"/>
      <c r="DK37" s="657"/>
      <c r="DL37" s="632">
        <v>2654</v>
      </c>
      <c r="DM37" s="656"/>
      <c r="DN37" s="656"/>
      <c r="DO37" s="656"/>
      <c r="DP37" s="656"/>
      <c r="DQ37" s="656"/>
      <c r="DR37" s="656"/>
      <c r="DS37" s="656"/>
      <c r="DT37" s="656"/>
      <c r="DU37" s="656"/>
      <c r="DV37" s="657"/>
      <c r="DW37" s="628">
        <v>0.3</v>
      </c>
      <c r="DX37" s="653"/>
      <c r="DY37" s="653"/>
      <c r="DZ37" s="653"/>
      <c r="EA37" s="653"/>
      <c r="EB37" s="653"/>
      <c r="EC37" s="654"/>
    </row>
    <row r="38" spans="2:133" ht="11.25" customHeight="1" x14ac:dyDescent="0.15">
      <c r="B38" s="620" t="s">
        <v>323</v>
      </c>
      <c r="C38" s="621"/>
      <c r="D38" s="621"/>
      <c r="E38" s="621"/>
      <c r="F38" s="621"/>
      <c r="G38" s="621"/>
      <c r="H38" s="621"/>
      <c r="I38" s="621"/>
      <c r="J38" s="621"/>
      <c r="K38" s="621"/>
      <c r="L38" s="621"/>
      <c r="M38" s="621"/>
      <c r="N38" s="621"/>
      <c r="O38" s="621"/>
      <c r="P38" s="621"/>
      <c r="Q38" s="622"/>
      <c r="R38" s="623">
        <v>414043</v>
      </c>
      <c r="S38" s="624"/>
      <c r="T38" s="624"/>
      <c r="U38" s="624"/>
      <c r="V38" s="624"/>
      <c r="W38" s="624"/>
      <c r="X38" s="624"/>
      <c r="Y38" s="625"/>
      <c r="Z38" s="626">
        <v>17.3</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31246</v>
      </c>
      <c r="BA38" s="624"/>
      <c r="BB38" s="624"/>
      <c r="BC38" s="624"/>
      <c r="BD38" s="656"/>
      <c r="BE38" s="656"/>
      <c r="BF38" s="669"/>
      <c r="BG38" s="620" t="s">
        <v>325</v>
      </c>
      <c r="BH38" s="621"/>
      <c r="BI38" s="621"/>
      <c r="BJ38" s="621"/>
      <c r="BK38" s="621"/>
      <c r="BL38" s="621"/>
      <c r="BM38" s="621"/>
      <c r="BN38" s="621"/>
      <c r="BO38" s="621"/>
      <c r="BP38" s="621"/>
      <c r="BQ38" s="621"/>
      <c r="BR38" s="621"/>
      <c r="BS38" s="621"/>
      <c r="BT38" s="621"/>
      <c r="BU38" s="622"/>
      <c r="BV38" s="623">
        <v>107</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56884</v>
      </c>
      <c r="CS38" s="624"/>
      <c r="CT38" s="624"/>
      <c r="CU38" s="624"/>
      <c r="CV38" s="624"/>
      <c r="CW38" s="624"/>
      <c r="CX38" s="624"/>
      <c r="CY38" s="625"/>
      <c r="CZ38" s="628">
        <v>2.6</v>
      </c>
      <c r="DA38" s="653"/>
      <c r="DB38" s="653"/>
      <c r="DC38" s="658"/>
      <c r="DD38" s="632">
        <v>47727</v>
      </c>
      <c r="DE38" s="624"/>
      <c r="DF38" s="624"/>
      <c r="DG38" s="624"/>
      <c r="DH38" s="624"/>
      <c r="DI38" s="624"/>
      <c r="DJ38" s="624"/>
      <c r="DK38" s="625"/>
      <c r="DL38" s="632">
        <v>24054</v>
      </c>
      <c r="DM38" s="624"/>
      <c r="DN38" s="624"/>
      <c r="DO38" s="624"/>
      <c r="DP38" s="624"/>
      <c r="DQ38" s="624"/>
      <c r="DR38" s="624"/>
      <c r="DS38" s="624"/>
      <c r="DT38" s="624"/>
      <c r="DU38" s="624"/>
      <c r="DV38" s="625"/>
      <c r="DW38" s="628">
        <v>2.2999999999999998</v>
      </c>
      <c r="DX38" s="653"/>
      <c r="DY38" s="653"/>
      <c r="DZ38" s="653"/>
      <c r="EA38" s="653"/>
      <c r="EB38" s="653"/>
      <c r="EC38" s="654"/>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t="s">
        <v>122</v>
      </c>
      <c r="BA39" s="624"/>
      <c r="BB39" s="624"/>
      <c r="BC39" s="624"/>
      <c r="BD39" s="656"/>
      <c r="BE39" s="656"/>
      <c r="BF39" s="669"/>
      <c r="BG39" s="620" t="s">
        <v>329</v>
      </c>
      <c r="BH39" s="621"/>
      <c r="BI39" s="621"/>
      <c r="BJ39" s="621"/>
      <c r="BK39" s="621"/>
      <c r="BL39" s="621"/>
      <c r="BM39" s="621"/>
      <c r="BN39" s="621"/>
      <c r="BO39" s="621"/>
      <c r="BP39" s="621"/>
      <c r="BQ39" s="621"/>
      <c r="BR39" s="621"/>
      <c r="BS39" s="621"/>
      <c r="BT39" s="621"/>
      <c r="BU39" s="622"/>
      <c r="BV39" s="623">
        <v>155</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30702</v>
      </c>
      <c r="CS39" s="656"/>
      <c r="CT39" s="656"/>
      <c r="CU39" s="656"/>
      <c r="CV39" s="656"/>
      <c r="CW39" s="656"/>
      <c r="CX39" s="656"/>
      <c r="CY39" s="657"/>
      <c r="CZ39" s="628">
        <v>1.4</v>
      </c>
      <c r="DA39" s="653"/>
      <c r="DB39" s="653"/>
      <c r="DC39" s="658"/>
      <c r="DD39" s="632">
        <v>9768</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15">
      <c r="B40" s="620" t="s">
        <v>331</v>
      </c>
      <c r="C40" s="621"/>
      <c r="D40" s="621"/>
      <c r="E40" s="621"/>
      <c r="F40" s="621"/>
      <c r="G40" s="621"/>
      <c r="H40" s="621"/>
      <c r="I40" s="621"/>
      <c r="J40" s="621"/>
      <c r="K40" s="621"/>
      <c r="L40" s="621"/>
      <c r="M40" s="621"/>
      <c r="N40" s="621"/>
      <c r="O40" s="621"/>
      <c r="P40" s="621"/>
      <c r="Q40" s="622"/>
      <c r="R40" s="623">
        <v>3943</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6"/>
      <c r="BE40" s="656"/>
      <c r="BF40" s="669"/>
      <c r="BG40" s="673" t="s">
        <v>333</v>
      </c>
      <c r="BH40" s="674"/>
      <c r="BI40" s="674"/>
      <c r="BJ40" s="674"/>
      <c r="BK40" s="674"/>
      <c r="BL40" s="223"/>
      <c r="BM40" s="621" t="s">
        <v>334</v>
      </c>
      <c r="BN40" s="621"/>
      <c r="BO40" s="621"/>
      <c r="BP40" s="621"/>
      <c r="BQ40" s="621"/>
      <c r="BR40" s="621"/>
      <c r="BS40" s="621"/>
      <c r="BT40" s="621"/>
      <c r="BU40" s="622"/>
      <c r="BV40" s="623">
        <v>82</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t="s">
        <v>122</v>
      </c>
      <c r="CS40" s="624"/>
      <c r="CT40" s="624"/>
      <c r="CU40" s="624"/>
      <c r="CV40" s="624"/>
      <c r="CW40" s="624"/>
      <c r="CX40" s="624"/>
      <c r="CY40" s="625"/>
      <c r="CZ40" s="628" t="s">
        <v>122</v>
      </c>
      <c r="DA40" s="653"/>
      <c r="DB40" s="653"/>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336</v>
      </c>
      <c r="C41" s="645"/>
      <c r="D41" s="645"/>
      <c r="E41" s="645"/>
      <c r="F41" s="645"/>
      <c r="G41" s="645"/>
      <c r="H41" s="645"/>
      <c r="I41" s="645"/>
      <c r="J41" s="645"/>
      <c r="K41" s="645"/>
      <c r="L41" s="645"/>
      <c r="M41" s="645"/>
      <c r="N41" s="645"/>
      <c r="O41" s="645"/>
      <c r="P41" s="645"/>
      <c r="Q41" s="646"/>
      <c r="R41" s="695">
        <v>2393006</v>
      </c>
      <c r="S41" s="696"/>
      <c r="T41" s="696"/>
      <c r="U41" s="696"/>
      <c r="V41" s="696"/>
      <c r="W41" s="696"/>
      <c r="X41" s="696"/>
      <c r="Y41" s="700"/>
      <c r="Z41" s="701">
        <v>100</v>
      </c>
      <c r="AA41" s="701"/>
      <c r="AB41" s="701"/>
      <c r="AC41" s="701"/>
      <c r="AD41" s="702">
        <v>1029700</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24367</v>
      </c>
      <c r="BA41" s="624"/>
      <c r="BB41" s="624"/>
      <c r="BC41" s="624"/>
      <c r="BD41" s="656"/>
      <c r="BE41" s="656"/>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32517</v>
      </c>
      <c r="BA42" s="696"/>
      <c r="BB42" s="696"/>
      <c r="BC42" s="696"/>
      <c r="BD42" s="682"/>
      <c r="BE42" s="682"/>
      <c r="BF42" s="684"/>
      <c r="BG42" s="675"/>
      <c r="BH42" s="676"/>
      <c r="BI42" s="676"/>
      <c r="BJ42" s="676"/>
      <c r="BK42" s="676"/>
      <c r="BL42" s="224"/>
      <c r="BM42" s="645" t="s">
        <v>341</v>
      </c>
      <c r="BN42" s="645"/>
      <c r="BO42" s="645"/>
      <c r="BP42" s="645"/>
      <c r="BQ42" s="645"/>
      <c r="BR42" s="645"/>
      <c r="BS42" s="645"/>
      <c r="BT42" s="645"/>
      <c r="BU42" s="646"/>
      <c r="BV42" s="695">
        <v>384</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796934</v>
      </c>
      <c r="CS42" s="656"/>
      <c r="CT42" s="656"/>
      <c r="CU42" s="656"/>
      <c r="CV42" s="656"/>
      <c r="CW42" s="656"/>
      <c r="CX42" s="656"/>
      <c r="CY42" s="657"/>
      <c r="CZ42" s="628">
        <v>36.4</v>
      </c>
      <c r="DA42" s="653"/>
      <c r="DB42" s="653"/>
      <c r="DC42" s="658"/>
      <c r="DD42" s="632">
        <v>64162</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9056</v>
      </c>
      <c r="CS43" s="656"/>
      <c r="CT43" s="656"/>
      <c r="CU43" s="656"/>
      <c r="CV43" s="656"/>
      <c r="CW43" s="656"/>
      <c r="CX43" s="656"/>
      <c r="CY43" s="657"/>
      <c r="CZ43" s="628">
        <v>0.4</v>
      </c>
      <c r="DA43" s="653"/>
      <c r="DB43" s="653"/>
      <c r="DC43" s="658"/>
      <c r="DD43" s="632">
        <v>9056</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795599</v>
      </c>
      <c r="CS44" s="624"/>
      <c r="CT44" s="624"/>
      <c r="CU44" s="624"/>
      <c r="CV44" s="624"/>
      <c r="CW44" s="624"/>
      <c r="CX44" s="624"/>
      <c r="CY44" s="625"/>
      <c r="CZ44" s="628">
        <v>36.299999999999997</v>
      </c>
      <c r="DA44" s="629"/>
      <c r="DB44" s="629"/>
      <c r="DC44" s="635"/>
      <c r="DD44" s="632">
        <v>63416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580079</v>
      </c>
      <c r="CS45" s="656"/>
      <c r="CT45" s="656"/>
      <c r="CU45" s="656"/>
      <c r="CV45" s="656"/>
      <c r="CW45" s="656"/>
      <c r="CX45" s="656"/>
      <c r="CY45" s="657"/>
      <c r="CZ45" s="628">
        <v>26.5</v>
      </c>
      <c r="DA45" s="653"/>
      <c r="DB45" s="653"/>
      <c r="DC45" s="658"/>
      <c r="DD45" s="632">
        <v>21297</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349</v>
      </c>
      <c r="CG46" s="621"/>
      <c r="CH46" s="621"/>
      <c r="CI46" s="621"/>
      <c r="CJ46" s="621"/>
      <c r="CK46" s="621"/>
      <c r="CL46" s="621"/>
      <c r="CM46" s="621"/>
      <c r="CN46" s="621"/>
      <c r="CO46" s="621"/>
      <c r="CP46" s="621"/>
      <c r="CQ46" s="622"/>
      <c r="CR46" s="623">
        <v>214416</v>
      </c>
      <c r="CS46" s="624"/>
      <c r="CT46" s="624"/>
      <c r="CU46" s="624"/>
      <c r="CV46" s="624"/>
      <c r="CW46" s="624"/>
      <c r="CX46" s="624"/>
      <c r="CY46" s="625"/>
      <c r="CZ46" s="628">
        <v>9.8000000000000007</v>
      </c>
      <c r="DA46" s="629"/>
      <c r="DB46" s="629"/>
      <c r="DC46" s="635"/>
      <c r="DD46" s="632">
        <v>41015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350</v>
      </c>
      <c r="CG47" s="621"/>
      <c r="CH47" s="621"/>
      <c r="CI47" s="621"/>
      <c r="CJ47" s="621"/>
      <c r="CK47" s="621"/>
      <c r="CL47" s="621"/>
      <c r="CM47" s="621"/>
      <c r="CN47" s="621"/>
      <c r="CO47" s="621"/>
      <c r="CP47" s="621"/>
      <c r="CQ47" s="622"/>
      <c r="CR47" s="623">
        <v>1335</v>
      </c>
      <c r="CS47" s="656"/>
      <c r="CT47" s="656"/>
      <c r="CU47" s="656"/>
      <c r="CV47" s="656"/>
      <c r="CW47" s="656"/>
      <c r="CX47" s="656"/>
      <c r="CY47" s="657"/>
      <c r="CZ47" s="628">
        <v>0.1</v>
      </c>
      <c r="DA47" s="653"/>
      <c r="DB47" s="653"/>
      <c r="DC47" s="658"/>
      <c r="DD47" s="632">
        <v>746</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2190117</v>
      </c>
      <c r="CS49" s="682"/>
      <c r="CT49" s="682"/>
      <c r="CU49" s="682"/>
      <c r="CV49" s="682"/>
      <c r="CW49" s="682"/>
      <c r="CX49" s="682"/>
      <c r="CY49" s="711"/>
      <c r="CZ49" s="703">
        <v>100</v>
      </c>
      <c r="DA49" s="712"/>
      <c r="DB49" s="712"/>
      <c r="DC49" s="713"/>
      <c r="DD49" s="714">
        <v>1181509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c13un9PY9uqE0AQKvmZ9DiqFwCr1HuVVM46AnMZcPNc0CA3YiT3OAGx22UFtYyK8cMhaJdYknsjn7BxQ3fal/Q==" saltValue="osA3MXmiInTFoWdf02CHn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2393</v>
      </c>
      <c r="R7" s="753"/>
      <c r="S7" s="753"/>
      <c r="T7" s="753"/>
      <c r="U7" s="753"/>
      <c r="V7" s="753">
        <v>2190</v>
      </c>
      <c r="W7" s="753"/>
      <c r="X7" s="753"/>
      <c r="Y7" s="753"/>
      <c r="Z7" s="753"/>
      <c r="AA7" s="753">
        <v>203</v>
      </c>
      <c r="AB7" s="753"/>
      <c r="AC7" s="753"/>
      <c r="AD7" s="753"/>
      <c r="AE7" s="754"/>
      <c r="AF7" s="755">
        <v>195</v>
      </c>
      <c r="AG7" s="756"/>
      <c r="AH7" s="756"/>
      <c r="AI7" s="756"/>
      <c r="AJ7" s="757"/>
      <c r="AK7" s="758">
        <v>171</v>
      </c>
      <c r="AL7" s="759"/>
      <c r="AM7" s="759"/>
      <c r="AN7" s="759"/>
      <c r="AO7" s="759"/>
      <c r="AP7" s="759">
        <v>2100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555</v>
      </c>
      <c r="BT7" s="747"/>
      <c r="BU7" s="747"/>
      <c r="BV7" s="747"/>
      <c r="BW7" s="747"/>
      <c r="BX7" s="747"/>
      <c r="BY7" s="747"/>
      <c r="BZ7" s="747"/>
      <c r="CA7" s="747"/>
      <c r="CB7" s="747"/>
      <c r="CC7" s="747"/>
      <c r="CD7" s="747"/>
      <c r="CE7" s="747"/>
      <c r="CF7" s="747"/>
      <c r="CG7" s="762"/>
      <c r="CH7" s="743">
        <v>20</v>
      </c>
      <c r="CI7" s="744"/>
      <c r="CJ7" s="744"/>
      <c r="CK7" s="744"/>
      <c r="CL7" s="745"/>
      <c r="CM7" s="743">
        <v>123</v>
      </c>
      <c r="CN7" s="744"/>
      <c r="CO7" s="744"/>
      <c r="CP7" s="744"/>
      <c r="CQ7" s="745"/>
      <c r="CR7" s="743">
        <v>13</v>
      </c>
      <c r="CS7" s="744"/>
      <c r="CT7" s="744"/>
      <c r="CU7" s="744"/>
      <c r="CV7" s="745"/>
      <c r="CW7" s="743" t="s">
        <v>556</v>
      </c>
      <c r="CX7" s="744"/>
      <c r="CY7" s="744"/>
      <c r="CZ7" s="744"/>
      <c r="DA7" s="745"/>
      <c r="DB7" s="743" t="s">
        <v>556</v>
      </c>
      <c r="DC7" s="744"/>
      <c r="DD7" s="744"/>
      <c r="DE7" s="744"/>
      <c r="DF7" s="745"/>
      <c r="DG7" s="743" t="s">
        <v>556</v>
      </c>
      <c r="DH7" s="744"/>
      <c r="DI7" s="744"/>
      <c r="DJ7" s="744"/>
      <c r="DK7" s="745"/>
      <c r="DL7" s="743" t="s">
        <v>556</v>
      </c>
      <c r="DM7" s="744"/>
      <c r="DN7" s="744"/>
      <c r="DO7" s="744"/>
      <c r="DP7" s="745"/>
      <c r="DQ7" s="743" t="s">
        <v>556</v>
      </c>
      <c r="DR7" s="744"/>
      <c r="DS7" s="744"/>
      <c r="DT7" s="744"/>
      <c r="DU7" s="745"/>
      <c r="DV7" s="746"/>
      <c r="DW7" s="747"/>
      <c r="DX7" s="747"/>
      <c r="DY7" s="747"/>
      <c r="DZ7" s="748"/>
      <c r="EA7" s="234"/>
    </row>
    <row r="8" spans="1:131" s="235" customFormat="1" ht="26.25" customHeight="1" x14ac:dyDescent="0.15">
      <c r="A8" s="238">
        <v>2</v>
      </c>
      <c r="B8" s="780" t="s">
        <v>376</v>
      </c>
      <c r="C8" s="781"/>
      <c r="D8" s="781"/>
      <c r="E8" s="781"/>
      <c r="F8" s="781"/>
      <c r="G8" s="781"/>
      <c r="H8" s="781"/>
      <c r="I8" s="781"/>
      <c r="J8" s="781"/>
      <c r="K8" s="781"/>
      <c r="L8" s="781"/>
      <c r="M8" s="781"/>
      <c r="N8" s="781"/>
      <c r="O8" s="781"/>
      <c r="P8" s="782"/>
      <c r="Q8" s="783">
        <v>0</v>
      </c>
      <c r="R8" s="784"/>
      <c r="S8" s="784"/>
      <c r="T8" s="784"/>
      <c r="U8" s="784"/>
      <c r="V8" s="784">
        <v>0</v>
      </c>
      <c r="W8" s="784"/>
      <c r="X8" s="784"/>
      <c r="Y8" s="784"/>
      <c r="Z8" s="784"/>
      <c r="AA8" s="784">
        <v>0</v>
      </c>
      <c r="AB8" s="784"/>
      <c r="AC8" s="784"/>
      <c r="AD8" s="784"/>
      <c r="AE8" s="785"/>
      <c r="AF8" s="786">
        <v>0</v>
      </c>
      <c r="AG8" s="787"/>
      <c r="AH8" s="787"/>
      <c r="AI8" s="787"/>
      <c r="AJ8" s="788"/>
      <c r="AK8" s="769" t="s">
        <v>556</v>
      </c>
      <c r="AL8" s="770"/>
      <c r="AM8" s="770"/>
      <c r="AN8" s="770"/>
      <c r="AO8" s="770"/>
      <c r="AP8" s="770" t="s">
        <v>556</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378</v>
      </c>
      <c r="B23" s="789" t="s">
        <v>379</v>
      </c>
      <c r="C23" s="790"/>
      <c r="D23" s="790"/>
      <c r="E23" s="790"/>
      <c r="F23" s="790"/>
      <c r="G23" s="790"/>
      <c r="H23" s="790"/>
      <c r="I23" s="790"/>
      <c r="J23" s="790"/>
      <c r="K23" s="790"/>
      <c r="L23" s="790"/>
      <c r="M23" s="790"/>
      <c r="N23" s="790"/>
      <c r="O23" s="790"/>
      <c r="P23" s="791"/>
      <c r="Q23" s="792">
        <v>2393</v>
      </c>
      <c r="R23" s="793"/>
      <c r="S23" s="793"/>
      <c r="T23" s="793"/>
      <c r="U23" s="793"/>
      <c r="V23" s="793">
        <v>2190</v>
      </c>
      <c r="W23" s="793"/>
      <c r="X23" s="793"/>
      <c r="Y23" s="793"/>
      <c r="Z23" s="793"/>
      <c r="AA23" s="793">
        <v>203</v>
      </c>
      <c r="AB23" s="793"/>
      <c r="AC23" s="793"/>
      <c r="AD23" s="793"/>
      <c r="AE23" s="794"/>
      <c r="AF23" s="795">
        <v>195</v>
      </c>
      <c r="AG23" s="793"/>
      <c r="AH23" s="793"/>
      <c r="AI23" s="793"/>
      <c r="AJ23" s="796"/>
      <c r="AK23" s="797"/>
      <c r="AL23" s="798"/>
      <c r="AM23" s="798"/>
      <c r="AN23" s="798"/>
      <c r="AO23" s="798"/>
      <c r="AP23" s="793">
        <v>2100</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390</v>
      </c>
      <c r="C28" s="750"/>
      <c r="D28" s="750"/>
      <c r="E28" s="750"/>
      <c r="F28" s="750"/>
      <c r="G28" s="750"/>
      <c r="H28" s="750"/>
      <c r="I28" s="750"/>
      <c r="J28" s="750"/>
      <c r="K28" s="750"/>
      <c r="L28" s="750"/>
      <c r="M28" s="750"/>
      <c r="N28" s="750"/>
      <c r="O28" s="750"/>
      <c r="P28" s="751"/>
      <c r="Q28" s="822">
        <v>95</v>
      </c>
      <c r="R28" s="823"/>
      <c r="S28" s="823"/>
      <c r="T28" s="823"/>
      <c r="U28" s="823"/>
      <c r="V28" s="823">
        <v>88</v>
      </c>
      <c r="W28" s="823"/>
      <c r="X28" s="823"/>
      <c r="Y28" s="823"/>
      <c r="Z28" s="823"/>
      <c r="AA28" s="823">
        <v>7</v>
      </c>
      <c r="AB28" s="823"/>
      <c r="AC28" s="823"/>
      <c r="AD28" s="823"/>
      <c r="AE28" s="824"/>
      <c r="AF28" s="825">
        <v>7</v>
      </c>
      <c r="AG28" s="823"/>
      <c r="AH28" s="823"/>
      <c r="AI28" s="823"/>
      <c r="AJ28" s="826"/>
      <c r="AK28" s="827">
        <v>11</v>
      </c>
      <c r="AL28" s="828"/>
      <c r="AM28" s="828"/>
      <c r="AN28" s="828"/>
      <c r="AO28" s="828"/>
      <c r="AP28" s="828" t="s">
        <v>556</v>
      </c>
      <c r="AQ28" s="828"/>
      <c r="AR28" s="828"/>
      <c r="AS28" s="828"/>
      <c r="AT28" s="828"/>
      <c r="AU28" s="828" t="s">
        <v>556</v>
      </c>
      <c r="AV28" s="828"/>
      <c r="AW28" s="828"/>
      <c r="AX28" s="828"/>
      <c r="AY28" s="828"/>
      <c r="AZ28" s="829" t="s">
        <v>556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391</v>
      </c>
      <c r="C29" s="781"/>
      <c r="D29" s="781"/>
      <c r="E29" s="781"/>
      <c r="F29" s="781"/>
      <c r="G29" s="781"/>
      <c r="H29" s="781"/>
      <c r="I29" s="781"/>
      <c r="J29" s="781"/>
      <c r="K29" s="781"/>
      <c r="L29" s="781"/>
      <c r="M29" s="781"/>
      <c r="N29" s="781"/>
      <c r="O29" s="781"/>
      <c r="P29" s="782"/>
      <c r="Q29" s="783">
        <v>195</v>
      </c>
      <c r="R29" s="784"/>
      <c r="S29" s="784"/>
      <c r="T29" s="784"/>
      <c r="U29" s="784"/>
      <c r="V29" s="784">
        <v>171</v>
      </c>
      <c r="W29" s="784"/>
      <c r="X29" s="784"/>
      <c r="Y29" s="784"/>
      <c r="Z29" s="784"/>
      <c r="AA29" s="784">
        <v>24</v>
      </c>
      <c r="AB29" s="784"/>
      <c r="AC29" s="784"/>
      <c r="AD29" s="784"/>
      <c r="AE29" s="785"/>
      <c r="AF29" s="786">
        <v>24</v>
      </c>
      <c r="AG29" s="787"/>
      <c r="AH29" s="787"/>
      <c r="AI29" s="787"/>
      <c r="AJ29" s="788"/>
      <c r="AK29" s="834">
        <v>26</v>
      </c>
      <c r="AL29" s="830"/>
      <c r="AM29" s="830"/>
      <c r="AN29" s="830"/>
      <c r="AO29" s="830"/>
      <c r="AP29" s="830" t="s">
        <v>556</v>
      </c>
      <c r="AQ29" s="830"/>
      <c r="AR29" s="830"/>
      <c r="AS29" s="830"/>
      <c r="AT29" s="830"/>
      <c r="AU29" s="830" t="s">
        <v>556</v>
      </c>
      <c r="AV29" s="830"/>
      <c r="AW29" s="830"/>
      <c r="AX29" s="830"/>
      <c r="AY29" s="830"/>
      <c r="AZ29" s="831" t="s">
        <v>556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392</v>
      </c>
      <c r="C30" s="781"/>
      <c r="D30" s="781"/>
      <c r="E30" s="781"/>
      <c r="F30" s="781"/>
      <c r="G30" s="781"/>
      <c r="H30" s="781"/>
      <c r="I30" s="781"/>
      <c r="J30" s="781"/>
      <c r="K30" s="781"/>
      <c r="L30" s="781"/>
      <c r="M30" s="781"/>
      <c r="N30" s="781"/>
      <c r="O30" s="781"/>
      <c r="P30" s="782"/>
      <c r="Q30" s="783">
        <v>39</v>
      </c>
      <c r="R30" s="784"/>
      <c r="S30" s="784"/>
      <c r="T30" s="784"/>
      <c r="U30" s="784"/>
      <c r="V30" s="784">
        <v>34</v>
      </c>
      <c r="W30" s="784"/>
      <c r="X30" s="784"/>
      <c r="Y30" s="784"/>
      <c r="Z30" s="784"/>
      <c r="AA30" s="784">
        <v>5</v>
      </c>
      <c r="AB30" s="784"/>
      <c r="AC30" s="784"/>
      <c r="AD30" s="784"/>
      <c r="AE30" s="785"/>
      <c r="AF30" s="786">
        <v>5</v>
      </c>
      <c r="AG30" s="787"/>
      <c r="AH30" s="787"/>
      <c r="AI30" s="787"/>
      <c r="AJ30" s="788"/>
      <c r="AK30" s="834">
        <v>9</v>
      </c>
      <c r="AL30" s="830"/>
      <c r="AM30" s="830"/>
      <c r="AN30" s="830"/>
      <c r="AO30" s="830"/>
      <c r="AP30" s="830" t="s">
        <v>556</v>
      </c>
      <c r="AQ30" s="830"/>
      <c r="AR30" s="830"/>
      <c r="AS30" s="830"/>
      <c r="AT30" s="830"/>
      <c r="AU30" s="830" t="s">
        <v>556</v>
      </c>
      <c r="AV30" s="830"/>
      <c r="AW30" s="830"/>
      <c r="AX30" s="830"/>
      <c r="AY30" s="830"/>
      <c r="AZ30" s="831" t="s">
        <v>556</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393</v>
      </c>
      <c r="C31" s="781"/>
      <c r="D31" s="781"/>
      <c r="E31" s="781"/>
      <c r="F31" s="781"/>
      <c r="G31" s="781"/>
      <c r="H31" s="781"/>
      <c r="I31" s="781"/>
      <c r="J31" s="781"/>
      <c r="K31" s="781"/>
      <c r="L31" s="781"/>
      <c r="M31" s="781"/>
      <c r="N31" s="781"/>
      <c r="O31" s="781"/>
      <c r="P31" s="782"/>
      <c r="Q31" s="783">
        <v>110</v>
      </c>
      <c r="R31" s="784"/>
      <c r="S31" s="784"/>
      <c r="T31" s="784"/>
      <c r="U31" s="784"/>
      <c r="V31" s="784">
        <v>97</v>
      </c>
      <c r="W31" s="784"/>
      <c r="X31" s="784"/>
      <c r="Y31" s="784"/>
      <c r="Z31" s="784"/>
      <c r="AA31" s="784">
        <v>13</v>
      </c>
      <c r="AB31" s="784"/>
      <c r="AC31" s="784"/>
      <c r="AD31" s="784"/>
      <c r="AE31" s="785"/>
      <c r="AF31" s="786">
        <v>13</v>
      </c>
      <c r="AG31" s="787"/>
      <c r="AH31" s="787"/>
      <c r="AI31" s="787"/>
      <c r="AJ31" s="788"/>
      <c r="AK31" s="834">
        <v>5</v>
      </c>
      <c r="AL31" s="830"/>
      <c r="AM31" s="830"/>
      <c r="AN31" s="830"/>
      <c r="AO31" s="830"/>
      <c r="AP31" s="830" t="s">
        <v>556</v>
      </c>
      <c r="AQ31" s="830"/>
      <c r="AR31" s="830"/>
      <c r="AS31" s="830"/>
      <c r="AT31" s="830"/>
      <c r="AU31" s="830" t="s">
        <v>556</v>
      </c>
      <c r="AV31" s="830"/>
      <c r="AW31" s="830"/>
      <c r="AX31" s="830"/>
      <c r="AY31" s="830"/>
      <c r="AZ31" s="831" t="s">
        <v>556</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18</v>
      </c>
      <c r="R32" s="784"/>
      <c r="S32" s="784"/>
      <c r="T32" s="784"/>
      <c r="U32" s="784"/>
      <c r="V32" s="784">
        <v>16</v>
      </c>
      <c r="W32" s="784"/>
      <c r="X32" s="784"/>
      <c r="Y32" s="784"/>
      <c r="Z32" s="784"/>
      <c r="AA32" s="784">
        <v>3</v>
      </c>
      <c r="AB32" s="784"/>
      <c r="AC32" s="784"/>
      <c r="AD32" s="784"/>
      <c r="AE32" s="785"/>
      <c r="AF32" s="786">
        <v>3</v>
      </c>
      <c r="AG32" s="787"/>
      <c r="AH32" s="787"/>
      <c r="AI32" s="787"/>
      <c r="AJ32" s="788"/>
      <c r="AK32" s="834">
        <v>6</v>
      </c>
      <c r="AL32" s="830"/>
      <c r="AM32" s="830"/>
      <c r="AN32" s="830"/>
      <c r="AO32" s="830"/>
      <c r="AP32" s="830" t="s">
        <v>556</v>
      </c>
      <c r="AQ32" s="830"/>
      <c r="AR32" s="830"/>
      <c r="AS32" s="830"/>
      <c r="AT32" s="830"/>
      <c r="AU32" s="830" t="s">
        <v>556</v>
      </c>
      <c r="AV32" s="830"/>
      <c r="AW32" s="830"/>
      <c r="AX32" s="830"/>
      <c r="AY32" s="830"/>
      <c r="AZ32" s="831" t="s">
        <v>556</v>
      </c>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47</v>
      </c>
      <c r="R33" s="784"/>
      <c r="S33" s="784"/>
      <c r="T33" s="784"/>
      <c r="U33" s="784"/>
      <c r="V33" s="784">
        <v>43</v>
      </c>
      <c r="W33" s="784"/>
      <c r="X33" s="784"/>
      <c r="Y33" s="784"/>
      <c r="Z33" s="784"/>
      <c r="AA33" s="784">
        <v>4</v>
      </c>
      <c r="AB33" s="784"/>
      <c r="AC33" s="784"/>
      <c r="AD33" s="784"/>
      <c r="AE33" s="785"/>
      <c r="AF33" s="786">
        <v>3</v>
      </c>
      <c r="AG33" s="787"/>
      <c r="AH33" s="787"/>
      <c r="AI33" s="787"/>
      <c r="AJ33" s="788"/>
      <c r="AK33" s="834">
        <v>31</v>
      </c>
      <c r="AL33" s="830"/>
      <c r="AM33" s="830"/>
      <c r="AN33" s="830"/>
      <c r="AO33" s="830"/>
      <c r="AP33" s="830">
        <v>193</v>
      </c>
      <c r="AQ33" s="830"/>
      <c r="AR33" s="830"/>
      <c r="AS33" s="830"/>
      <c r="AT33" s="830"/>
      <c r="AU33" s="830">
        <v>162</v>
      </c>
      <c r="AV33" s="830"/>
      <c r="AW33" s="830"/>
      <c r="AX33" s="830"/>
      <c r="AY33" s="830"/>
      <c r="AZ33" s="831" t="s">
        <v>556</v>
      </c>
      <c r="BA33" s="831"/>
      <c r="BB33" s="831"/>
      <c r="BC33" s="831"/>
      <c r="BD33" s="831"/>
      <c r="BE33" s="832" t="s">
        <v>396</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397</v>
      </c>
      <c r="C34" s="781"/>
      <c r="D34" s="781"/>
      <c r="E34" s="781"/>
      <c r="F34" s="781"/>
      <c r="G34" s="781"/>
      <c r="H34" s="781"/>
      <c r="I34" s="781"/>
      <c r="J34" s="781"/>
      <c r="K34" s="781"/>
      <c r="L34" s="781"/>
      <c r="M34" s="781"/>
      <c r="N34" s="781"/>
      <c r="O34" s="781"/>
      <c r="P34" s="782"/>
      <c r="Q34" s="783">
        <v>60</v>
      </c>
      <c r="R34" s="784"/>
      <c r="S34" s="784"/>
      <c r="T34" s="784"/>
      <c r="U34" s="784"/>
      <c r="V34" s="784">
        <v>58</v>
      </c>
      <c r="W34" s="784"/>
      <c r="X34" s="784"/>
      <c r="Y34" s="784"/>
      <c r="Z34" s="784"/>
      <c r="AA34" s="784">
        <v>2</v>
      </c>
      <c r="AB34" s="784"/>
      <c r="AC34" s="784"/>
      <c r="AD34" s="784"/>
      <c r="AE34" s="785"/>
      <c r="AF34" s="786" t="s">
        <v>122</v>
      </c>
      <c r="AG34" s="787"/>
      <c r="AH34" s="787"/>
      <c r="AI34" s="787"/>
      <c r="AJ34" s="788"/>
      <c r="AK34" s="834">
        <v>36</v>
      </c>
      <c r="AL34" s="830"/>
      <c r="AM34" s="830"/>
      <c r="AN34" s="830"/>
      <c r="AO34" s="830"/>
      <c r="AP34" s="830">
        <v>249</v>
      </c>
      <c r="AQ34" s="830"/>
      <c r="AR34" s="830"/>
      <c r="AS34" s="830"/>
      <c r="AT34" s="830"/>
      <c r="AU34" s="830">
        <v>242</v>
      </c>
      <c r="AV34" s="830"/>
      <c r="AW34" s="830"/>
      <c r="AX34" s="830"/>
      <c r="AY34" s="830"/>
      <c r="AZ34" s="831" t="s">
        <v>556</v>
      </c>
      <c r="BA34" s="831"/>
      <c r="BB34" s="831"/>
      <c r="BC34" s="831"/>
      <c r="BD34" s="831"/>
      <c r="BE34" s="832" t="s">
        <v>396</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398</v>
      </c>
      <c r="C35" s="781"/>
      <c r="D35" s="781"/>
      <c r="E35" s="781"/>
      <c r="F35" s="781"/>
      <c r="G35" s="781"/>
      <c r="H35" s="781"/>
      <c r="I35" s="781"/>
      <c r="J35" s="781"/>
      <c r="K35" s="781"/>
      <c r="L35" s="781"/>
      <c r="M35" s="781"/>
      <c r="N35" s="781"/>
      <c r="O35" s="781"/>
      <c r="P35" s="782"/>
      <c r="Q35" s="783">
        <v>0</v>
      </c>
      <c r="R35" s="784"/>
      <c r="S35" s="784"/>
      <c r="T35" s="784"/>
      <c r="U35" s="784"/>
      <c r="V35" s="784">
        <v>0</v>
      </c>
      <c r="W35" s="784"/>
      <c r="X35" s="784"/>
      <c r="Y35" s="784"/>
      <c r="Z35" s="784"/>
      <c r="AA35" s="784">
        <v>0</v>
      </c>
      <c r="AB35" s="784"/>
      <c r="AC35" s="784"/>
      <c r="AD35" s="784"/>
      <c r="AE35" s="785"/>
      <c r="AF35" s="786">
        <v>0</v>
      </c>
      <c r="AG35" s="787"/>
      <c r="AH35" s="787"/>
      <c r="AI35" s="787"/>
      <c r="AJ35" s="788"/>
      <c r="AK35" s="834" t="s">
        <v>556</v>
      </c>
      <c r="AL35" s="830"/>
      <c r="AM35" s="830"/>
      <c r="AN35" s="830"/>
      <c r="AO35" s="830"/>
      <c r="AP35" s="830" t="s">
        <v>556</v>
      </c>
      <c r="AQ35" s="830"/>
      <c r="AR35" s="830"/>
      <c r="AS35" s="830"/>
      <c r="AT35" s="830"/>
      <c r="AU35" s="830" t="s">
        <v>556</v>
      </c>
      <c r="AV35" s="830"/>
      <c r="AW35" s="830"/>
      <c r="AX35" s="830"/>
      <c r="AY35" s="830"/>
      <c r="AZ35" s="831" t="s">
        <v>556</v>
      </c>
      <c r="BA35" s="831"/>
      <c r="BB35" s="831"/>
      <c r="BC35" s="831"/>
      <c r="BD35" s="831"/>
      <c r="BE35" s="832" t="s">
        <v>399</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378</v>
      </c>
      <c r="B63" s="789" t="s">
        <v>401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55</v>
      </c>
      <c r="AG63" s="844"/>
      <c r="AH63" s="844"/>
      <c r="AI63" s="844"/>
      <c r="AJ63" s="845"/>
      <c r="AK63" s="846"/>
      <c r="AL63" s="841"/>
      <c r="AM63" s="841"/>
      <c r="AN63" s="841"/>
      <c r="AO63" s="841"/>
      <c r="AP63" s="844">
        <v>442</v>
      </c>
      <c r="AQ63" s="844"/>
      <c r="AR63" s="844"/>
      <c r="AS63" s="844"/>
      <c r="AT63" s="844"/>
      <c r="AU63" s="844">
        <v>405</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403</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404</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557</v>
      </c>
      <c r="C68" s="870"/>
      <c r="D68" s="870"/>
      <c r="E68" s="870"/>
      <c r="F68" s="870"/>
      <c r="G68" s="870"/>
      <c r="H68" s="870"/>
      <c r="I68" s="870"/>
      <c r="J68" s="870"/>
      <c r="K68" s="870"/>
      <c r="L68" s="870"/>
      <c r="M68" s="870"/>
      <c r="N68" s="870"/>
      <c r="O68" s="870"/>
      <c r="P68" s="871"/>
      <c r="Q68" s="872">
        <v>911</v>
      </c>
      <c r="R68" s="866"/>
      <c r="S68" s="866"/>
      <c r="T68" s="866"/>
      <c r="U68" s="866"/>
      <c r="V68" s="866">
        <v>909</v>
      </c>
      <c r="W68" s="866"/>
      <c r="X68" s="866"/>
      <c r="Y68" s="866"/>
      <c r="Z68" s="866"/>
      <c r="AA68" s="866">
        <v>2</v>
      </c>
      <c r="AB68" s="866"/>
      <c r="AC68" s="866"/>
      <c r="AD68" s="866"/>
      <c r="AE68" s="866"/>
      <c r="AF68" s="866">
        <v>2</v>
      </c>
      <c r="AG68" s="866"/>
      <c r="AH68" s="866"/>
      <c r="AI68" s="866"/>
      <c r="AJ68" s="866"/>
      <c r="AK68" s="866" t="s">
        <v>556</v>
      </c>
      <c r="AL68" s="866"/>
      <c r="AM68" s="866"/>
      <c r="AN68" s="866"/>
      <c r="AO68" s="866"/>
      <c r="AP68" s="866" t="s">
        <v>556</v>
      </c>
      <c r="AQ68" s="866"/>
      <c r="AR68" s="866"/>
      <c r="AS68" s="866"/>
      <c r="AT68" s="866"/>
      <c r="AU68" s="866" t="s">
        <v>556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558</v>
      </c>
      <c r="C69" s="874"/>
      <c r="D69" s="874"/>
      <c r="E69" s="874"/>
      <c r="F69" s="874"/>
      <c r="G69" s="874"/>
      <c r="H69" s="874"/>
      <c r="I69" s="874"/>
      <c r="J69" s="874"/>
      <c r="K69" s="874"/>
      <c r="L69" s="874"/>
      <c r="M69" s="874"/>
      <c r="N69" s="874"/>
      <c r="O69" s="874"/>
      <c r="P69" s="875"/>
      <c r="Q69" s="876">
        <v>303798</v>
      </c>
      <c r="R69" s="830"/>
      <c r="S69" s="830"/>
      <c r="T69" s="830"/>
      <c r="U69" s="830"/>
      <c r="V69" s="830">
        <v>300652</v>
      </c>
      <c r="W69" s="830"/>
      <c r="X69" s="830"/>
      <c r="Y69" s="830"/>
      <c r="Z69" s="830"/>
      <c r="AA69" s="830">
        <v>3146</v>
      </c>
      <c r="AB69" s="830"/>
      <c r="AC69" s="830"/>
      <c r="AD69" s="830"/>
      <c r="AE69" s="830"/>
      <c r="AF69" s="830">
        <v>3146</v>
      </c>
      <c r="AG69" s="830"/>
      <c r="AH69" s="830"/>
      <c r="AI69" s="830"/>
      <c r="AJ69" s="830"/>
      <c r="AK69" s="830">
        <v>5678</v>
      </c>
      <c r="AL69" s="830"/>
      <c r="AM69" s="830"/>
      <c r="AN69" s="830"/>
      <c r="AO69" s="830"/>
      <c r="AP69" s="830" t="s">
        <v>556</v>
      </c>
      <c r="AQ69" s="830"/>
      <c r="AR69" s="830"/>
      <c r="AS69" s="830"/>
      <c r="AT69" s="830"/>
      <c r="AU69" s="830" t="s">
        <v>556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559</v>
      </c>
      <c r="C70" s="874"/>
      <c r="D70" s="874"/>
      <c r="E70" s="874"/>
      <c r="F70" s="874"/>
      <c r="G70" s="874"/>
      <c r="H70" s="874"/>
      <c r="I70" s="874"/>
      <c r="J70" s="874"/>
      <c r="K70" s="874"/>
      <c r="L70" s="874"/>
      <c r="M70" s="874"/>
      <c r="N70" s="874"/>
      <c r="O70" s="874"/>
      <c r="P70" s="875"/>
      <c r="Q70" s="876">
        <v>5106</v>
      </c>
      <c r="R70" s="830"/>
      <c r="S70" s="830"/>
      <c r="T70" s="830"/>
      <c r="U70" s="830"/>
      <c r="V70" s="830">
        <v>4768</v>
      </c>
      <c r="W70" s="830"/>
      <c r="X70" s="830"/>
      <c r="Y70" s="830"/>
      <c r="Z70" s="830"/>
      <c r="AA70" s="830">
        <v>338</v>
      </c>
      <c r="AB70" s="830"/>
      <c r="AC70" s="830"/>
      <c r="AD70" s="830"/>
      <c r="AE70" s="830"/>
      <c r="AF70" s="830">
        <v>338</v>
      </c>
      <c r="AG70" s="830"/>
      <c r="AH70" s="830"/>
      <c r="AI70" s="830"/>
      <c r="AJ70" s="830"/>
      <c r="AK70" s="830">
        <v>240</v>
      </c>
      <c r="AL70" s="830"/>
      <c r="AM70" s="830"/>
      <c r="AN70" s="830"/>
      <c r="AO70" s="830"/>
      <c r="AP70" s="830" t="s">
        <v>556</v>
      </c>
      <c r="AQ70" s="830"/>
      <c r="AR70" s="830"/>
      <c r="AS70" s="830"/>
      <c r="AT70" s="830"/>
      <c r="AU70" s="830" t="s">
        <v>556</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560</v>
      </c>
      <c r="C71" s="874"/>
      <c r="D71" s="874"/>
      <c r="E71" s="874"/>
      <c r="F71" s="874"/>
      <c r="G71" s="874"/>
      <c r="H71" s="874"/>
      <c r="I71" s="874"/>
      <c r="J71" s="874"/>
      <c r="K71" s="874"/>
      <c r="L71" s="874"/>
      <c r="M71" s="874"/>
      <c r="N71" s="874"/>
      <c r="O71" s="874"/>
      <c r="P71" s="875"/>
      <c r="Q71" s="876">
        <v>940</v>
      </c>
      <c r="R71" s="830"/>
      <c r="S71" s="830"/>
      <c r="T71" s="830"/>
      <c r="U71" s="830"/>
      <c r="V71" s="830">
        <v>691</v>
      </c>
      <c r="W71" s="830"/>
      <c r="X71" s="830"/>
      <c r="Y71" s="830"/>
      <c r="Z71" s="830"/>
      <c r="AA71" s="830">
        <v>249</v>
      </c>
      <c r="AB71" s="830"/>
      <c r="AC71" s="830"/>
      <c r="AD71" s="830"/>
      <c r="AE71" s="830"/>
      <c r="AF71" s="830">
        <v>249</v>
      </c>
      <c r="AG71" s="830"/>
      <c r="AH71" s="830"/>
      <c r="AI71" s="830"/>
      <c r="AJ71" s="830"/>
      <c r="AK71" s="830" t="s">
        <v>556</v>
      </c>
      <c r="AL71" s="830"/>
      <c r="AM71" s="830"/>
      <c r="AN71" s="830"/>
      <c r="AO71" s="830"/>
      <c r="AP71" s="830" t="s">
        <v>556</v>
      </c>
      <c r="AQ71" s="830"/>
      <c r="AR71" s="830"/>
      <c r="AS71" s="830"/>
      <c r="AT71" s="830"/>
      <c r="AU71" s="830" t="s">
        <v>556</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561</v>
      </c>
      <c r="C72" s="874"/>
      <c r="D72" s="874"/>
      <c r="E72" s="874"/>
      <c r="F72" s="874"/>
      <c r="G72" s="874"/>
      <c r="H72" s="874"/>
      <c r="I72" s="874"/>
      <c r="J72" s="874"/>
      <c r="K72" s="874"/>
      <c r="L72" s="874"/>
      <c r="M72" s="874"/>
      <c r="N72" s="874"/>
      <c r="O72" s="874"/>
      <c r="P72" s="875"/>
      <c r="Q72" s="876">
        <v>245</v>
      </c>
      <c r="R72" s="830"/>
      <c r="S72" s="830"/>
      <c r="T72" s="830"/>
      <c r="U72" s="830"/>
      <c r="V72" s="830">
        <v>236</v>
      </c>
      <c r="W72" s="830"/>
      <c r="X72" s="830"/>
      <c r="Y72" s="830"/>
      <c r="Z72" s="830"/>
      <c r="AA72" s="830">
        <v>9</v>
      </c>
      <c r="AB72" s="830"/>
      <c r="AC72" s="830"/>
      <c r="AD72" s="830"/>
      <c r="AE72" s="830"/>
      <c r="AF72" s="830">
        <v>9</v>
      </c>
      <c r="AG72" s="830"/>
      <c r="AH72" s="830"/>
      <c r="AI72" s="830"/>
      <c r="AJ72" s="830"/>
      <c r="AK72" s="830">
        <v>238</v>
      </c>
      <c r="AL72" s="830"/>
      <c r="AM72" s="830"/>
      <c r="AN72" s="830"/>
      <c r="AO72" s="830"/>
      <c r="AP72" s="830" t="s">
        <v>556</v>
      </c>
      <c r="AQ72" s="830"/>
      <c r="AR72" s="830"/>
      <c r="AS72" s="830"/>
      <c r="AT72" s="830"/>
      <c r="AU72" s="830" t="s">
        <v>556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562</v>
      </c>
      <c r="C73" s="874"/>
      <c r="D73" s="874"/>
      <c r="E73" s="874"/>
      <c r="F73" s="874"/>
      <c r="G73" s="874"/>
      <c r="H73" s="874"/>
      <c r="I73" s="874"/>
      <c r="J73" s="874"/>
      <c r="K73" s="874"/>
      <c r="L73" s="874"/>
      <c r="M73" s="874"/>
      <c r="N73" s="874"/>
      <c r="O73" s="874"/>
      <c r="P73" s="875"/>
      <c r="Q73" s="876">
        <v>85</v>
      </c>
      <c r="R73" s="830"/>
      <c r="S73" s="830"/>
      <c r="T73" s="830"/>
      <c r="U73" s="830"/>
      <c r="V73" s="830">
        <v>72</v>
      </c>
      <c r="W73" s="830"/>
      <c r="X73" s="830"/>
      <c r="Y73" s="830"/>
      <c r="Z73" s="830"/>
      <c r="AA73" s="830">
        <v>13</v>
      </c>
      <c r="AB73" s="830"/>
      <c r="AC73" s="830"/>
      <c r="AD73" s="830"/>
      <c r="AE73" s="830"/>
      <c r="AF73" s="830">
        <v>13</v>
      </c>
      <c r="AG73" s="830"/>
      <c r="AH73" s="830"/>
      <c r="AI73" s="830"/>
      <c r="AJ73" s="830"/>
      <c r="AK73" s="830">
        <v>15</v>
      </c>
      <c r="AL73" s="830"/>
      <c r="AM73" s="830"/>
      <c r="AN73" s="830"/>
      <c r="AO73" s="830"/>
      <c r="AP73" s="830" t="s">
        <v>556</v>
      </c>
      <c r="AQ73" s="830"/>
      <c r="AR73" s="830"/>
      <c r="AS73" s="830"/>
      <c r="AT73" s="830"/>
      <c r="AU73" s="830" t="s">
        <v>556</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378</v>
      </c>
      <c r="B88" s="789" t="s">
        <v>405</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3757</v>
      </c>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406</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13</v>
      </c>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407</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408</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411</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412</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414</v>
      </c>
      <c r="AB109" s="893"/>
      <c r="AC109" s="893"/>
      <c r="AD109" s="893"/>
      <c r="AE109" s="894"/>
      <c r="AF109" s="892" t="s">
        <v>415</v>
      </c>
      <c r="AG109" s="893"/>
      <c r="AH109" s="893"/>
      <c r="AI109" s="893"/>
      <c r="AJ109" s="894"/>
      <c r="AK109" s="892" t="s">
        <v>295</v>
      </c>
      <c r="AL109" s="893"/>
      <c r="AM109" s="893"/>
      <c r="AN109" s="893"/>
      <c r="AO109" s="894"/>
      <c r="AP109" s="892" t="s">
        <v>416</v>
      </c>
      <c r="AQ109" s="893"/>
      <c r="AR109" s="893"/>
      <c r="AS109" s="893"/>
      <c r="AT109" s="895"/>
      <c r="AU109" s="912" t="s">
        <v>413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414</v>
      </c>
      <c r="BR109" s="893"/>
      <c r="BS109" s="893"/>
      <c r="BT109" s="893"/>
      <c r="BU109" s="894"/>
      <c r="BV109" s="892" t="s">
        <v>415</v>
      </c>
      <c r="BW109" s="893"/>
      <c r="BX109" s="893"/>
      <c r="BY109" s="893"/>
      <c r="BZ109" s="894"/>
      <c r="CA109" s="892" t="s">
        <v>295</v>
      </c>
      <c r="CB109" s="893"/>
      <c r="CC109" s="893"/>
      <c r="CD109" s="893"/>
      <c r="CE109" s="894"/>
      <c r="CF109" s="913" t="s">
        <v>416</v>
      </c>
      <c r="CG109" s="913"/>
      <c r="CH109" s="913"/>
      <c r="CI109" s="913"/>
      <c r="CJ109" s="913"/>
      <c r="CK109" s="892" t="s">
        <v>417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414</v>
      </c>
      <c r="DH109" s="893"/>
      <c r="DI109" s="893"/>
      <c r="DJ109" s="893"/>
      <c r="DK109" s="894"/>
      <c r="DL109" s="892" t="s">
        <v>415</v>
      </c>
      <c r="DM109" s="893"/>
      <c r="DN109" s="893"/>
      <c r="DO109" s="893"/>
      <c r="DP109" s="894"/>
      <c r="DQ109" s="892" t="s">
        <v>295</v>
      </c>
      <c r="DR109" s="893"/>
      <c r="DS109" s="893"/>
      <c r="DT109" s="893"/>
      <c r="DU109" s="894"/>
      <c r="DV109" s="892" t="s">
        <v>416</v>
      </c>
      <c r="DW109" s="893"/>
      <c r="DX109" s="893"/>
      <c r="DY109" s="893"/>
      <c r="DZ109" s="895"/>
    </row>
    <row r="110" spans="1:131" s="230" customFormat="1" ht="26.25" customHeight="1" x14ac:dyDescent="0.15">
      <c r="A110" s="896" t="s">
        <v>418</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150089</v>
      </c>
      <c r="AB110" s="900"/>
      <c r="AC110" s="900"/>
      <c r="AD110" s="900"/>
      <c r="AE110" s="901"/>
      <c r="AF110" s="902">
        <v>154561</v>
      </c>
      <c r="AG110" s="900"/>
      <c r="AH110" s="900"/>
      <c r="AI110" s="900"/>
      <c r="AJ110" s="901"/>
      <c r="AK110" s="902">
        <v>155255</v>
      </c>
      <c r="AL110" s="900"/>
      <c r="AM110" s="900"/>
      <c r="AN110" s="900"/>
      <c r="AO110" s="901"/>
      <c r="AP110" s="903">
        <v>18</v>
      </c>
      <c r="AQ110" s="904"/>
      <c r="AR110" s="904"/>
      <c r="AS110" s="904"/>
      <c r="AT110" s="905"/>
      <c r="AU110" s="906" t="s">
        <v>69</v>
      </c>
      <c r="AV110" s="907"/>
      <c r="AW110" s="907"/>
      <c r="AX110" s="907"/>
      <c r="AY110" s="907"/>
      <c r="AZ110" s="929" t="s">
        <v>419</v>
      </c>
      <c r="BA110" s="897"/>
      <c r="BB110" s="897"/>
      <c r="BC110" s="897"/>
      <c r="BD110" s="897"/>
      <c r="BE110" s="897"/>
      <c r="BF110" s="897"/>
      <c r="BG110" s="897"/>
      <c r="BH110" s="897"/>
      <c r="BI110" s="897"/>
      <c r="BJ110" s="897"/>
      <c r="BK110" s="897"/>
      <c r="BL110" s="897"/>
      <c r="BM110" s="897"/>
      <c r="BN110" s="897"/>
      <c r="BO110" s="897"/>
      <c r="BP110" s="898"/>
      <c r="BQ110" s="930">
        <v>1326717</v>
      </c>
      <c r="BR110" s="931"/>
      <c r="BS110" s="931"/>
      <c r="BT110" s="931"/>
      <c r="BU110" s="931"/>
      <c r="BV110" s="931">
        <v>1832766</v>
      </c>
      <c r="BW110" s="931"/>
      <c r="BX110" s="931"/>
      <c r="BY110" s="931"/>
      <c r="BZ110" s="931"/>
      <c r="CA110" s="931">
        <v>2099940</v>
      </c>
      <c r="CB110" s="931"/>
      <c r="CC110" s="931"/>
      <c r="CD110" s="931"/>
      <c r="CE110" s="931"/>
      <c r="CF110" s="944">
        <v>243.4</v>
      </c>
      <c r="CG110" s="945"/>
      <c r="CH110" s="945"/>
      <c r="CI110" s="945"/>
      <c r="CJ110" s="945"/>
      <c r="CK110" s="946" t="s">
        <v>420</v>
      </c>
      <c r="CL110" s="947"/>
      <c r="CM110" s="929" t="s">
        <v>421</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422</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423</v>
      </c>
      <c r="BA111" s="923"/>
      <c r="BB111" s="923"/>
      <c r="BC111" s="923"/>
      <c r="BD111" s="923"/>
      <c r="BE111" s="923"/>
      <c r="BF111" s="923"/>
      <c r="BG111" s="923"/>
      <c r="BH111" s="923"/>
      <c r="BI111" s="923"/>
      <c r="BJ111" s="923"/>
      <c r="BK111" s="923"/>
      <c r="BL111" s="923"/>
      <c r="BM111" s="923"/>
      <c r="BN111" s="923"/>
      <c r="BO111" s="923"/>
      <c r="BP111" s="924"/>
      <c r="BQ111" s="925">
        <v>357300</v>
      </c>
      <c r="BR111" s="926"/>
      <c r="BS111" s="926"/>
      <c r="BT111" s="926"/>
      <c r="BU111" s="926"/>
      <c r="BV111" s="926">
        <v>33600</v>
      </c>
      <c r="BW111" s="926"/>
      <c r="BX111" s="926"/>
      <c r="BY111" s="926"/>
      <c r="BZ111" s="926"/>
      <c r="CA111" s="926">
        <v>219200</v>
      </c>
      <c r="CB111" s="926"/>
      <c r="CC111" s="926"/>
      <c r="CD111" s="926"/>
      <c r="CE111" s="926"/>
      <c r="CF111" s="920">
        <v>25.4</v>
      </c>
      <c r="CG111" s="921"/>
      <c r="CH111" s="921"/>
      <c r="CI111" s="921"/>
      <c r="CJ111" s="921"/>
      <c r="CK111" s="948"/>
      <c r="CL111" s="949"/>
      <c r="CM111" s="922" t="s">
        <v>424</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425</v>
      </c>
      <c r="B112" s="953"/>
      <c r="C112" s="923" t="s">
        <v>426</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427</v>
      </c>
      <c r="BA112" s="923"/>
      <c r="BB112" s="923"/>
      <c r="BC112" s="923"/>
      <c r="BD112" s="923"/>
      <c r="BE112" s="923"/>
      <c r="BF112" s="923"/>
      <c r="BG112" s="923"/>
      <c r="BH112" s="923"/>
      <c r="BI112" s="923"/>
      <c r="BJ112" s="923"/>
      <c r="BK112" s="923"/>
      <c r="BL112" s="923"/>
      <c r="BM112" s="923"/>
      <c r="BN112" s="923"/>
      <c r="BO112" s="923"/>
      <c r="BP112" s="924"/>
      <c r="BQ112" s="925">
        <v>392087</v>
      </c>
      <c r="BR112" s="926"/>
      <c r="BS112" s="926"/>
      <c r="BT112" s="926"/>
      <c r="BU112" s="926"/>
      <c r="BV112" s="926">
        <v>404072</v>
      </c>
      <c r="BW112" s="926"/>
      <c r="BX112" s="926"/>
      <c r="BY112" s="926"/>
      <c r="BZ112" s="926"/>
      <c r="CA112" s="926">
        <v>404625</v>
      </c>
      <c r="CB112" s="926"/>
      <c r="CC112" s="926"/>
      <c r="CD112" s="926"/>
      <c r="CE112" s="926"/>
      <c r="CF112" s="920">
        <v>46.9</v>
      </c>
      <c r="CG112" s="921"/>
      <c r="CH112" s="921"/>
      <c r="CI112" s="921"/>
      <c r="CJ112" s="921"/>
      <c r="CK112" s="948"/>
      <c r="CL112" s="949"/>
      <c r="CM112" s="922" t="s">
        <v>428</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429</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32915</v>
      </c>
      <c r="AB113" s="938"/>
      <c r="AC113" s="938"/>
      <c r="AD113" s="938"/>
      <c r="AE113" s="939"/>
      <c r="AF113" s="940">
        <v>37614</v>
      </c>
      <c r="AG113" s="938"/>
      <c r="AH113" s="938"/>
      <c r="AI113" s="938"/>
      <c r="AJ113" s="939"/>
      <c r="AK113" s="940">
        <v>40191</v>
      </c>
      <c r="AL113" s="938"/>
      <c r="AM113" s="938"/>
      <c r="AN113" s="938"/>
      <c r="AO113" s="939"/>
      <c r="AP113" s="941">
        <v>4.7</v>
      </c>
      <c r="AQ113" s="942"/>
      <c r="AR113" s="942"/>
      <c r="AS113" s="942"/>
      <c r="AT113" s="943"/>
      <c r="AU113" s="908"/>
      <c r="AV113" s="909"/>
      <c r="AW113" s="909"/>
      <c r="AX113" s="909"/>
      <c r="AY113" s="909"/>
      <c r="AZ113" s="922" t="s">
        <v>430</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431</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433</v>
      </c>
      <c r="BA114" s="923"/>
      <c r="BB114" s="923"/>
      <c r="BC114" s="923"/>
      <c r="BD114" s="923"/>
      <c r="BE114" s="923"/>
      <c r="BF114" s="923"/>
      <c r="BG114" s="923"/>
      <c r="BH114" s="923"/>
      <c r="BI114" s="923"/>
      <c r="BJ114" s="923"/>
      <c r="BK114" s="923"/>
      <c r="BL114" s="923"/>
      <c r="BM114" s="923"/>
      <c r="BN114" s="923"/>
      <c r="BO114" s="923"/>
      <c r="BP114" s="924"/>
      <c r="BQ114" s="925">
        <v>137665</v>
      </c>
      <c r="BR114" s="926"/>
      <c r="BS114" s="926"/>
      <c r="BT114" s="926"/>
      <c r="BU114" s="926"/>
      <c r="BV114" s="926">
        <v>129300</v>
      </c>
      <c r="BW114" s="926"/>
      <c r="BX114" s="926"/>
      <c r="BY114" s="926"/>
      <c r="BZ114" s="926"/>
      <c r="CA114" s="926">
        <v>145200</v>
      </c>
      <c r="CB114" s="926"/>
      <c r="CC114" s="926"/>
      <c r="CD114" s="926"/>
      <c r="CE114" s="926"/>
      <c r="CF114" s="920">
        <v>16.8</v>
      </c>
      <c r="CG114" s="921"/>
      <c r="CH114" s="921"/>
      <c r="CI114" s="921"/>
      <c r="CJ114" s="921"/>
      <c r="CK114" s="948"/>
      <c r="CL114" s="949"/>
      <c r="CM114" s="922" t="s">
        <v>434</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435</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436</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437</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439</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441</v>
      </c>
      <c r="Z117" s="894"/>
      <c r="AA117" s="978">
        <v>183004</v>
      </c>
      <c r="AB117" s="979"/>
      <c r="AC117" s="979"/>
      <c r="AD117" s="979"/>
      <c r="AE117" s="980"/>
      <c r="AF117" s="981">
        <v>192175</v>
      </c>
      <c r="AG117" s="979"/>
      <c r="AH117" s="979"/>
      <c r="AI117" s="979"/>
      <c r="AJ117" s="980"/>
      <c r="AK117" s="981">
        <v>195446</v>
      </c>
      <c r="AL117" s="979"/>
      <c r="AM117" s="979"/>
      <c r="AN117" s="979"/>
      <c r="AO117" s="980"/>
      <c r="AP117" s="982"/>
      <c r="AQ117" s="983"/>
      <c r="AR117" s="983"/>
      <c r="AS117" s="983"/>
      <c r="AT117" s="984"/>
      <c r="AU117" s="908"/>
      <c r="AV117" s="909"/>
      <c r="AW117" s="909"/>
      <c r="AX117" s="909"/>
      <c r="AY117" s="909"/>
      <c r="AZ117" s="974" t="s">
        <v>442</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443</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414</v>
      </c>
      <c r="AB118" s="893"/>
      <c r="AC118" s="893"/>
      <c r="AD118" s="893"/>
      <c r="AE118" s="894"/>
      <c r="AF118" s="892" t="s">
        <v>415</v>
      </c>
      <c r="AG118" s="893"/>
      <c r="AH118" s="893"/>
      <c r="AI118" s="893"/>
      <c r="AJ118" s="894"/>
      <c r="AK118" s="892" t="s">
        <v>295</v>
      </c>
      <c r="AL118" s="893"/>
      <c r="AM118" s="893"/>
      <c r="AN118" s="893"/>
      <c r="AO118" s="894"/>
      <c r="AP118" s="970" t="s">
        <v>416</v>
      </c>
      <c r="AQ118" s="971"/>
      <c r="AR118" s="971"/>
      <c r="AS118" s="971"/>
      <c r="AT118" s="972"/>
      <c r="AU118" s="908"/>
      <c r="AV118" s="909"/>
      <c r="AW118" s="909"/>
      <c r="AX118" s="909"/>
      <c r="AY118" s="909"/>
      <c r="AZ118" s="973" t="s">
        <v>444</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445</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420</v>
      </c>
      <c r="B119" s="947"/>
      <c r="C119" s="929" t="s">
        <v>421</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446</v>
      </c>
      <c r="BP119" s="1005"/>
      <c r="BQ119" s="999">
        <v>2213769</v>
      </c>
      <c r="BR119" s="1000"/>
      <c r="BS119" s="1000"/>
      <c r="BT119" s="1000"/>
      <c r="BU119" s="1000"/>
      <c r="BV119" s="1000">
        <v>2399738</v>
      </c>
      <c r="BW119" s="1000"/>
      <c r="BX119" s="1000"/>
      <c r="BY119" s="1000"/>
      <c r="BZ119" s="1000"/>
      <c r="CA119" s="1000">
        <v>2868965</v>
      </c>
      <c r="CB119" s="1000"/>
      <c r="CC119" s="1000"/>
      <c r="CD119" s="1000"/>
      <c r="CE119" s="1000"/>
      <c r="CF119" s="1001"/>
      <c r="CG119" s="1002"/>
      <c r="CH119" s="1002"/>
      <c r="CI119" s="1002"/>
      <c r="CJ119" s="1003"/>
      <c r="CK119" s="950"/>
      <c r="CL119" s="951"/>
      <c r="CM119" s="973" t="s">
        <v>447</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357300</v>
      </c>
      <c r="DH119" s="986"/>
      <c r="DI119" s="986"/>
      <c r="DJ119" s="986"/>
      <c r="DK119" s="987"/>
      <c r="DL119" s="985">
        <v>33600</v>
      </c>
      <c r="DM119" s="986"/>
      <c r="DN119" s="986"/>
      <c r="DO119" s="986"/>
      <c r="DP119" s="987"/>
      <c r="DQ119" s="985">
        <v>219200</v>
      </c>
      <c r="DR119" s="986"/>
      <c r="DS119" s="986"/>
      <c r="DT119" s="986"/>
      <c r="DU119" s="987"/>
      <c r="DV119" s="988">
        <v>25.4</v>
      </c>
      <c r="DW119" s="989"/>
      <c r="DX119" s="989"/>
      <c r="DY119" s="989"/>
      <c r="DZ119" s="990"/>
    </row>
    <row r="120" spans="1:130" s="230" customFormat="1" ht="26.25" customHeight="1" x14ac:dyDescent="0.15">
      <c r="A120" s="1057"/>
      <c r="B120" s="949"/>
      <c r="C120" s="922" t="s">
        <v>424</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448</v>
      </c>
      <c r="AV120" s="992"/>
      <c r="AW120" s="992"/>
      <c r="AX120" s="992"/>
      <c r="AY120" s="993"/>
      <c r="AZ120" s="929" t="s">
        <v>449</v>
      </c>
      <c r="BA120" s="897"/>
      <c r="BB120" s="897"/>
      <c r="BC120" s="897"/>
      <c r="BD120" s="897"/>
      <c r="BE120" s="897"/>
      <c r="BF120" s="897"/>
      <c r="BG120" s="897"/>
      <c r="BH120" s="897"/>
      <c r="BI120" s="897"/>
      <c r="BJ120" s="897"/>
      <c r="BK120" s="897"/>
      <c r="BL120" s="897"/>
      <c r="BM120" s="897"/>
      <c r="BN120" s="897"/>
      <c r="BO120" s="897"/>
      <c r="BP120" s="898"/>
      <c r="BQ120" s="930">
        <v>2160545</v>
      </c>
      <c r="BR120" s="931"/>
      <c r="BS120" s="931"/>
      <c r="BT120" s="931"/>
      <c r="BU120" s="931"/>
      <c r="BV120" s="931">
        <v>1949228</v>
      </c>
      <c r="BW120" s="931"/>
      <c r="BX120" s="931"/>
      <c r="BY120" s="931"/>
      <c r="BZ120" s="931"/>
      <c r="CA120" s="931">
        <v>1809349</v>
      </c>
      <c r="CB120" s="931"/>
      <c r="CC120" s="931"/>
      <c r="CD120" s="931"/>
      <c r="CE120" s="931"/>
      <c r="CF120" s="944">
        <v>209.7</v>
      </c>
      <c r="CG120" s="945"/>
      <c r="CH120" s="945"/>
      <c r="CI120" s="945"/>
      <c r="CJ120" s="945"/>
      <c r="CK120" s="1006" t="s">
        <v>450</v>
      </c>
      <c r="CL120" s="1007"/>
      <c r="CM120" s="1007"/>
      <c r="CN120" s="1007"/>
      <c r="CO120" s="1008"/>
      <c r="CP120" s="1014" t="s">
        <v>397</v>
      </c>
      <c r="CQ120" s="1015"/>
      <c r="CR120" s="1015"/>
      <c r="CS120" s="1015"/>
      <c r="CT120" s="1015"/>
      <c r="CU120" s="1015"/>
      <c r="CV120" s="1015"/>
      <c r="CW120" s="1015"/>
      <c r="CX120" s="1015"/>
      <c r="CY120" s="1015"/>
      <c r="CZ120" s="1015"/>
      <c r="DA120" s="1015"/>
      <c r="DB120" s="1015"/>
      <c r="DC120" s="1015"/>
      <c r="DD120" s="1015"/>
      <c r="DE120" s="1015"/>
      <c r="DF120" s="1016"/>
      <c r="DG120" s="930">
        <v>246216</v>
      </c>
      <c r="DH120" s="931"/>
      <c r="DI120" s="931"/>
      <c r="DJ120" s="931"/>
      <c r="DK120" s="931"/>
      <c r="DL120" s="931">
        <v>253459</v>
      </c>
      <c r="DM120" s="931"/>
      <c r="DN120" s="931"/>
      <c r="DO120" s="931"/>
      <c r="DP120" s="931"/>
      <c r="DQ120" s="931">
        <v>242215</v>
      </c>
      <c r="DR120" s="931"/>
      <c r="DS120" s="931"/>
      <c r="DT120" s="931"/>
      <c r="DU120" s="931"/>
      <c r="DV120" s="932">
        <v>28.1</v>
      </c>
      <c r="DW120" s="932"/>
      <c r="DX120" s="932"/>
      <c r="DY120" s="932"/>
      <c r="DZ120" s="933"/>
    </row>
    <row r="121" spans="1:130" s="230" customFormat="1" ht="26.25" customHeight="1" x14ac:dyDescent="0.15">
      <c r="A121" s="1057"/>
      <c r="B121" s="949"/>
      <c r="C121" s="974" t="s">
        <v>451</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452</v>
      </c>
      <c r="BA121" s="923"/>
      <c r="BB121" s="923"/>
      <c r="BC121" s="923"/>
      <c r="BD121" s="923"/>
      <c r="BE121" s="923"/>
      <c r="BF121" s="923"/>
      <c r="BG121" s="923"/>
      <c r="BH121" s="923"/>
      <c r="BI121" s="923"/>
      <c r="BJ121" s="923"/>
      <c r="BK121" s="923"/>
      <c r="BL121" s="923"/>
      <c r="BM121" s="923"/>
      <c r="BN121" s="923"/>
      <c r="BO121" s="923"/>
      <c r="BP121" s="924"/>
      <c r="BQ121" s="925" t="s">
        <v>122</v>
      </c>
      <c r="BR121" s="926"/>
      <c r="BS121" s="926"/>
      <c r="BT121" s="926"/>
      <c r="BU121" s="926"/>
      <c r="BV121" s="926" t="s">
        <v>122</v>
      </c>
      <c r="BW121" s="926"/>
      <c r="BX121" s="926"/>
      <c r="BY121" s="926"/>
      <c r="BZ121" s="926"/>
      <c r="CA121" s="926" t="s">
        <v>122</v>
      </c>
      <c r="CB121" s="926"/>
      <c r="CC121" s="926"/>
      <c r="CD121" s="926"/>
      <c r="CE121" s="926"/>
      <c r="CF121" s="920" t="s">
        <v>122</v>
      </c>
      <c r="CG121" s="921"/>
      <c r="CH121" s="921"/>
      <c r="CI121" s="921"/>
      <c r="CJ121" s="921"/>
      <c r="CK121" s="1009"/>
      <c r="CL121" s="1010"/>
      <c r="CM121" s="1010"/>
      <c r="CN121" s="1010"/>
      <c r="CO121" s="1011"/>
      <c r="CP121" s="1019" t="s">
        <v>395</v>
      </c>
      <c r="CQ121" s="1020"/>
      <c r="CR121" s="1020"/>
      <c r="CS121" s="1020"/>
      <c r="CT121" s="1020"/>
      <c r="CU121" s="1020"/>
      <c r="CV121" s="1020"/>
      <c r="CW121" s="1020"/>
      <c r="CX121" s="1020"/>
      <c r="CY121" s="1020"/>
      <c r="CZ121" s="1020"/>
      <c r="DA121" s="1020"/>
      <c r="DB121" s="1020"/>
      <c r="DC121" s="1020"/>
      <c r="DD121" s="1020"/>
      <c r="DE121" s="1020"/>
      <c r="DF121" s="1021"/>
      <c r="DG121" s="925">
        <v>145871</v>
      </c>
      <c r="DH121" s="926"/>
      <c r="DI121" s="926"/>
      <c r="DJ121" s="926"/>
      <c r="DK121" s="926"/>
      <c r="DL121" s="926">
        <v>150613</v>
      </c>
      <c r="DM121" s="926"/>
      <c r="DN121" s="926"/>
      <c r="DO121" s="926"/>
      <c r="DP121" s="926"/>
      <c r="DQ121" s="926">
        <v>162410</v>
      </c>
      <c r="DR121" s="926"/>
      <c r="DS121" s="926"/>
      <c r="DT121" s="926"/>
      <c r="DU121" s="926"/>
      <c r="DV121" s="927">
        <v>18.8</v>
      </c>
      <c r="DW121" s="927"/>
      <c r="DX121" s="927"/>
      <c r="DY121" s="927"/>
      <c r="DZ121" s="928"/>
    </row>
    <row r="122" spans="1:130" s="230" customFormat="1" ht="26.25" customHeight="1" x14ac:dyDescent="0.15">
      <c r="A122" s="1057"/>
      <c r="B122" s="949"/>
      <c r="C122" s="922" t="s">
        <v>434</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453</v>
      </c>
      <c r="BA122" s="965"/>
      <c r="BB122" s="965"/>
      <c r="BC122" s="965"/>
      <c r="BD122" s="965"/>
      <c r="BE122" s="965"/>
      <c r="BF122" s="965"/>
      <c r="BG122" s="965"/>
      <c r="BH122" s="965"/>
      <c r="BI122" s="965"/>
      <c r="BJ122" s="965"/>
      <c r="BK122" s="965"/>
      <c r="BL122" s="965"/>
      <c r="BM122" s="965"/>
      <c r="BN122" s="965"/>
      <c r="BO122" s="965"/>
      <c r="BP122" s="966"/>
      <c r="BQ122" s="999">
        <v>842192</v>
      </c>
      <c r="BR122" s="1000"/>
      <c r="BS122" s="1000"/>
      <c r="BT122" s="1000"/>
      <c r="BU122" s="1000"/>
      <c r="BV122" s="1000">
        <v>1344375</v>
      </c>
      <c r="BW122" s="1000"/>
      <c r="BX122" s="1000"/>
      <c r="BY122" s="1000"/>
      <c r="BZ122" s="1000"/>
      <c r="CA122" s="1000">
        <v>1495845</v>
      </c>
      <c r="CB122" s="1000"/>
      <c r="CC122" s="1000"/>
      <c r="CD122" s="1000"/>
      <c r="CE122" s="1000"/>
      <c r="CF122" s="1017">
        <v>173.3</v>
      </c>
      <c r="CG122" s="1018"/>
      <c r="CH122" s="1018"/>
      <c r="CI122" s="1018"/>
      <c r="CJ122" s="1018"/>
      <c r="CK122" s="1009"/>
      <c r="CL122" s="1010"/>
      <c r="CM122" s="1010"/>
      <c r="CN122" s="1010"/>
      <c r="CO122" s="1011"/>
      <c r="CP122" s="1019" t="s">
        <v>391</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440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454</v>
      </c>
      <c r="BP123" s="1005"/>
      <c r="BQ123" s="1063">
        <v>3002737</v>
      </c>
      <c r="BR123" s="1064"/>
      <c r="BS123" s="1064"/>
      <c r="BT123" s="1064"/>
      <c r="BU123" s="1064"/>
      <c r="BV123" s="1064">
        <v>3293603</v>
      </c>
      <c r="BW123" s="1064"/>
      <c r="BX123" s="1064"/>
      <c r="BY123" s="1064"/>
      <c r="BZ123" s="1064"/>
      <c r="CA123" s="1064">
        <v>3305194</v>
      </c>
      <c r="CB123" s="1064"/>
      <c r="CC123" s="1064"/>
      <c r="CD123" s="1064"/>
      <c r="CE123" s="1064"/>
      <c r="CF123" s="1001"/>
      <c r="CG123" s="1002"/>
      <c r="CH123" s="1002"/>
      <c r="CI123" s="1002"/>
      <c r="CJ123" s="1003"/>
      <c r="CK123" s="1009"/>
      <c r="CL123" s="1010"/>
      <c r="CM123" s="1010"/>
      <c r="CN123" s="1010"/>
      <c r="CO123" s="1011"/>
      <c r="CP123" s="1019" t="s">
        <v>394</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443</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455</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456</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445</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457</v>
      </c>
      <c r="CL125" s="1007"/>
      <c r="CM125" s="1007"/>
      <c r="CN125" s="1007"/>
      <c r="CO125" s="1008"/>
      <c r="CP125" s="929" t="s">
        <v>458</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447</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459</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460</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461</v>
      </c>
      <c r="AY127" s="1032"/>
      <c r="AZ127" s="1032"/>
      <c r="BA127" s="1032"/>
      <c r="BB127" s="1032"/>
      <c r="BC127" s="1032"/>
      <c r="BD127" s="1032"/>
      <c r="BE127" s="1033"/>
      <c r="BF127" s="1034" t="s">
        <v>462</v>
      </c>
      <c r="BG127" s="1032"/>
      <c r="BH127" s="1032"/>
      <c r="BI127" s="1032"/>
      <c r="BJ127" s="1032"/>
      <c r="BK127" s="1032"/>
      <c r="BL127" s="1033"/>
      <c r="BM127" s="1034" t="s">
        <v>463</v>
      </c>
      <c r="BN127" s="1032"/>
      <c r="BO127" s="1032"/>
      <c r="BP127" s="1032"/>
      <c r="BQ127" s="1032"/>
      <c r="BR127" s="1032"/>
      <c r="BS127" s="1033"/>
      <c r="BT127" s="1034" t="s">
        <v>464</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465</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466</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467</v>
      </c>
      <c r="X128" s="1043"/>
      <c r="Y128" s="1043"/>
      <c r="Z128" s="1044"/>
      <c r="AA128" s="1045" t="s">
        <v>122</v>
      </c>
      <c r="AB128" s="1046"/>
      <c r="AC128" s="1046"/>
      <c r="AD128" s="1046"/>
      <c r="AE128" s="1047"/>
      <c r="AF128" s="1048">
        <v>24</v>
      </c>
      <c r="AG128" s="1046"/>
      <c r="AH128" s="1046"/>
      <c r="AI128" s="1046"/>
      <c r="AJ128" s="1047"/>
      <c r="AK128" s="1048">
        <v>24</v>
      </c>
      <c r="AL128" s="1046"/>
      <c r="AM128" s="1046"/>
      <c r="AN128" s="1046"/>
      <c r="AO128" s="1047"/>
      <c r="AP128" s="1049"/>
      <c r="AQ128" s="1050"/>
      <c r="AR128" s="1050"/>
      <c r="AS128" s="1050"/>
      <c r="AT128" s="1051"/>
      <c r="AU128" s="232"/>
      <c r="AV128" s="232"/>
      <c r="AW128" s="232"/>
      <c r="AX128" s="896" t="s">
        <v>468</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469</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470</v>
      </c>
      <c r="X129" s="1071"/>
      <c r="Y129" s="1071"/>
      <c r="Z129" s="1072"/>
      <c r="AA129" s="958">
        <v>1035458</v>
      </c>
      <c r="AB129" s="959"/>
      <c r="AC129" s="959"/>
      <c r="AD129" s="959"/>
      <c r="AE129" s="960"/>
      <c r="AF129" s="961">
        <v>982745</v>
      </c>
      <c r="AG129" s="959"/>
      <c r="AH129" s="959"/>
      <c r="AI129" s="959"/>
      <c r="AJ129" s="960"/>
      <c r="AK129" s="961">
        <v>998436</v>
      </c>
      <c r="AL129" s="959"/>
      <c r="AM129" s="959"/>
      <c r="AN129" s="959"/>
      <c r="AO129" s="960"/>
      <c r="AP129" s="1073"/>
      <c r="AQ129" s="1074"/>
      <c r="AR129" s="1074"/>
      <c r="AS129" s="1074"/>
      <c r="AT129" s="1075"/>
      <c r="AU129" s="233"/>
      <c r="AV129" s="233"/>
      <c r="AW129" s="233"/>
      <c r="AX129" s="1065" t="s">
        <v>471</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472</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473</v>
      </c>
      <c r="X130" s="1071"/>
      <c r="Y130" s="1071"/>
      <c r="Z130" s="1072"/>
      <c r="AA130" s="958">
        <v>138245</v>
      </c>
      <c r="AB130" s="959"/>
      <c r="AC130" s="959"/>
      <c r="AD130" s="959"/>
      <c r="AE130" s="960"/>
      <c r="AF130" s="961">
        <v>119347</v>
      </c>
      <c r="AG130" s="959"/>
      <c r="AH130" s="959"/>
      <c r="AI130" s="959"/>
      <c r="AJ130" s="960"/>
      <c r="AK130" s="961">
        <v>135529</v>
      </c>
      <c r="AL130" s="959"/>
      <c r="AM130" s="959"/>
      <c r="AN130" s="959"/>
      <c r="AO130" s="960"/>
      <c r="AP130" s="1073"/>
      <c r="AQ130" s="1074"/>
      <c r="AR130" s="1074"/>
      <c r="AS130" s="1074"/>
      <c r="AT130" s="1075"/>
      <c r="AU130" s="233"/>
      <c r="AV130" s="233"/>
      <c r="AW130" s="233"/>
      <c r="AX130" s="1065" t="s">
        <v>474</v>
      </c>
      <c r="AY130" s="923"/>
      <c r="AZ130" s="923"/>
      <c r="BA130" s="923"/>
      <c r="BB130" s="923"/>
      <c r="BC130" s="923"/>
      <c r="BD130" s="923"/>
      <c r="BE130" s="924"/>
      <c r="BF130" s="1101">
        <v>6.7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475</v>
      </c>
      <c r="X131" s="1108"/>
      <c r="Y131" s="1108"/>
      <c r="Z131" s="1109"/>
      <c r="AA131" s="1004">
        <v>897213</v>
      </c>
      <c r="AB131" s="986"/>
      <c r="AC131" s="986"/>
      <c r="AD131" s="986"/>
      <c r="AE131" s="987"/>
      <c r="AF131" s="985">
        <v>863398</v>
      </c>
      <c r="AG131" s="986"/>
      <c r="AH131" s="986"/>
      <c r="AI131" s="986"/>
      <c r="AJ131" s="987"/>
      <c r="AK131" s="985">
        <v>862907</v>
      </c>
      <c r="AL131" s="986"/>
      <c r="AM131" s="986"/>
      <c r="AN131" s="986"/>
      <c r="AO131" s="987"/>
      <c r="AP131" s="1110"/>
      <c r="AQ131" s="1111"/>
      <c r="AR131" s="1111"/>
      <c r="AS131" s="1111"/>
      <c r="AT131" s="1112"/>
      <c r="AU131" s="233"/>
      <c r="AV131" s="233"/>
      <c r="AW131" s="233"/>
      <c r="AX131" s="1083" t="s">
        <v>476</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477</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478</v>
      </c>
      <c r="W132" s="1094"/>
      <c r="X132" s="1094"/>
      <c r="Y132" s="1094"/>
      <c r="Z132" s="1095"/>
      <c r="AA132" s="1096">
        <v>4.9886704719999999</v>
      </c>
      <c r="AB132" s="1097"/>
      <c r="AC132" s="1097"/>
      <c r="AD132" s="1097"/>
      <c r="AE132" s="1098"/>
      <c r="AF132" s="1099">
        <v>8.4322641469999997</v>
      </c>
      <c r="AG132" s="1097"/>
      <c r="AH132" s="1097"/>
      <c r="AI132" s="1097"/>
      <c r="AJ132" s="1098"/>
      <c r="AK132" s="1099">
        <v>6.94084067</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479</v>
      </c>
      <c r="W133" s="1077"/>
      <c r="X133" s="1077"/>
      <c r="Y133" s="1077"/>
      <c r="Z133" s="1078"/>
      <c r="AA133" s="1079">
        <v>5</v>
      </c>
      <c r="AB133" s="1080"/>
      <c r="AC133" s="1080"/>
      <c r="AD133" s="1080"/>
      <c r="AE133" s="1081"/>
      <c r="AF133" s="1079">
        <v>6</v>
      </c>
      <c r="AG133" s="1080"/>
      <c r="AH133" s="1080"/>
      <c r="AI133" s="1080"/>
      <c r="AJ133" s="1081"/>
      <c r="AK133" s="1079">
        <v>6.7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CZw+doyh1ZJ4CP9h6hH1qiWNDylI6pWmvFv2zeTlHdUIQe6jUgU3W79wRUz8X+/z3FkTwgvkzZwwruFokcNMA==" saltValue="IgjkO77UrsSyEHKGwqZam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NLgUkIBSgp5/jAsXkl0+1miz/CsDtdDUL7N6jzkmf3QCH9Vo0vG++UuXhYmRnF7stgRpZzBZesMwWlTRKJtSBg==" saltValue="YzZJJ/ffGyQ7HlCPfEwa2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s64kLdWC9QxoDkuL+PveLmNjmWZNGWo6yivQU2Vr04HQXVOEfQFzMMPtP5SeoNNAsrExfTY3QtGUZn51MZpqQ==" saltValue="Y8D40ole8fAFmiTbg0hmj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483</v>
      </c>
      <c r="AP7" s="272"/>
      <c r="AQ7" s="273" t="s">
        <v>484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485</v>
      </c>
      <c r="AQ8" s="279" t="s">
        <v>486</v>
      </c>
      <c r="AR8" s="280" t="s">
        <v>487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488</v>
      </c>
      <c r="AL9" s="1117"/>
      <c r="AM9" s="1117"/>
      <c r="AN9" s="1118"/>
      <c r="AO9" s="281">
        <v>336929</v>
      </c>
      <c r="AP9" s="281">
        <v>404963</v>
      </c>
      <c r="AQ9" s="282">
        <v>243450</v>
      </c>
      <c r="AR9" s="283">
        <v>66.3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489</v>
      </c>
      <c r="AL10" s="1117"/>
      <c r="AM10" s="1117"/>
      <c r="AN10" s="1118"/>
      <c r="AO10" s="284">
        <v>1133</v>
      </c>
      <c r="AP10" s="284">
        <v>1362</v>
      </c>
      <c r="AQ10" s="285">
        <v>36828</v>
      </c>
      <c r="AR10" s="286">
        <v>-96.3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490</v>
      </c>
      <c r="AL11" s="1117"/>
      <c r="AM11" s="1117"/>
      <c r="AN11" s="1118"/>
      <c r="AO11" s="284" t="s">
        <v>491</v>
      </c>
      <c r="AP11" s="284" t="s">
        <v>491</v>
      </c>
      <c r="AQ11" s="285">
        <v>2575</v>
      </c>
      <c r="AR11" s="286" t="s">
        <v>491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492</v>
      </c>
      <c r="AL12" s="1117"/>
      <c r="AM12" s="1117"/>
      <c r="AN12" s="1118"/>
      <c r="AO12" s="284" t="s">
        <v>491</v>
      </c>
      <c r="AP12" s="284" t="s">
        <v>491</v>
      </c>
      <c r="AQ12" s="285" t="s">
        <v>491</v>
      </c>
      <c r="AR12" s="286" t="s">
        <v>491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493</v>
      </c>
      <c r="AL13" s="1117"/>
      <c r="AM13" s="1117"/>
      <c r="AN13" s="1118"/>
      <c r="AO13" s="284">
        <v>4731</v>
      </c>
      <c r="AP13" s="284">
        <v>5686</v>
      </c>
      <c r="AQ13" s="285">
        <v>11862</v>
      </c>
      <c r="AR13" s="286">
        <v>-52.1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494</v>
      </c>
      <c r="AL14" s="1117"/>
      <c r="AM14" s="1117"/>
      <c r="AN14" s="1118"/>
      <c r="AO14" s="284">
        <v>9056</v>
      </c>
      <c r="AP14" s="284">
        <v>10885</v>
      </c>
      <c r="AQ14" s="285">
        <v>4647</v>
      </c>
      <c r="AR14" s="286">
        <v>134.19999999999999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495</v>
      </c>
      <c r="AL15" s="1120"/>
      <c r="AM15" s="1120"/>
      <c r="AN15" s="1121"/>
      <c r="AO15" s="284">
        <v>-22325</v>
      </c>
      <c r="AP15" s="284">
        <v>-26833</v>
      </c>
      <c r="AQ15" s="285">
        <v>-13358</v>
      </c>
      <c r="AR15" s="286">
        <v>100.9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329524</v>
      </c>
      <c r="AP16" s="284">
        <v>396063</v>
      </c>
      <c r="AQ16" s="285">
        <v>286004</v>
      </c>
      <c r="AR16" s="286">
        <v>38.5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500</v>
      </c>
      <c r="AL21" s="1123"/>
      <c r="AM21" s="1123"/>
      <c r="AN21" s="1124"/>
      <c r="AO21" s="297">
        <v>33.65</v>
      </c>
      <c r="AP21" s="298">
        <v>24.25</v>
      </c>
      <c r="AQ21" s="299">
        <v>9.4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501</v>
      </c>
      <c r="AL22" s="1123"/>
      <c r="AM22" s="1123"/>
      <c r="AN22" s="1124"/>
      <c r="AO22" s="302">
        <v>94.4</v>
      </c>
      <c r="AP22" s="303">
        <v>95.4</v>
      </c>
      <c r="AQ22" s="304">
        <v>-1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502</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483</v>
      </c>
      <c r="AP30" s="272"/>
      <c r="AQ30" s="273" t="s">
        <v>484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485</v>
      </c>
      <c r="AQ31" s="279" t="s">
        <v>486</v>
      </c>
      <c r="AR31" s="280" t="s">
        <v>487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505</v>
      </c>
      <c r="AL32" s="1131"/>
      <c r="AM32" s="1131"/>
      <c r="AN32" s="1132"/>
      <c r="AO32" s="312">
        <v>155255</v>
      </c>
      <c r="AP32" s="312">
        <v>186605</v>
      </c>
      <c r="AQ32" s="313">
        <v>167387</v>
      </c>
      <c r="AR32" s="314">
        <v>11.5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506</v>
      </c>
      <c r="AL33" s="1131"/>
      <c r="AM33" s="1131"/>
      <c r="AN33" s="1132"/>
      <c r="AO33" s="312" t="s">
        <v>491</v>
      </c>
      <c r="AP33" s="312" t="s">
        <v>491</v>
      </c>
      <c r="AQ33" s="313" t="s">
        <v>491</v>
      </c>
      <c r="AR33" s="314" t="s">
        <v>491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507</v>
      </c>
      <c r="AL34" s="1131"/>
      <c r="AM34" s="1131"/>
      <c r="AN34" s="1132"/>
      <c r="AO34" s="312" t="s">
        <v>491</v>
      </c>
      <c r="AP34" s="312" t="s">
        <v>491</v>
      </c>
      <c r="AQ34" s="313">
        <v>5</v>
      </c>
      <c r="AR34" s="314" t="s">
        <v>491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508</v>
      </c>
      <c r="AL35" s="1131"/>
      <c r="AM35" s="1131"/>
      <c r="AN35" s="1132"/>
      <c r="AO35" s="312">
        <v>40191</v>
      </c>
      <c r="AP35" s="312">
        <v>48306</v>
      </c>
      <c r="AQ35" s="313">
        <v>34589</v>
      </c>
      <c r="AR35" s="314">
        <v>39.700000000000003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509</v>
      </c>
      <c r="AL36" s="1131"/>
      <c r="AM36" s="1131"/>
      <c r="AN36" s="1132"/>
      <c r="AO36" s="312" t="s">
        <v>491</v>
      </c>
      <c r="AP36" s="312" t="s">
        <v>491</v>
      </c>
      <c r="AQ36" s="313">
        <v>2508</v>
      </c>
      <c r="AR36" s="314" t="s">
        <v>491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510</v>
      </c>
      <c r="AL37" s="1131"/>
      <c r="AM37" s="1131"/>
      <c r="AN37" s="1132"/>
      <c r="AO37" s="312" t="s">
        <v>491</v>
      </c>
      <c r="AP37" s="312" t="s">
        <v>491</v>
      </c>
      <c r="AQ37" s="313">
        <v>1525</v>
      </c>
      <c r="AR37" s="314" t="s">
        <v>491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511</v>
      </c>
      <c r="AL38" s="1134"/>
      <c r="AM38" s="1134"/>
      <c r="AN38" s="1135"/>
      <c r="AO38" s="315" t="s">
        <v>491</v>
      </c>
      <c r="AP38" s="315" t="s">
        <v>491</v>
      </c>
      <c r="AQ38" s="316">
        <v>44</v>
      </c>
      <c r="AR38" s="304" t="s">
        <v>491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512</v>
      </c>
      <c r="AL39" s="1134"/>
      <c r="AM39" s="1134"/>
      <c r="AN39" s="1135"/>
      <c r="AO39" s="312">
        <v>-24</v>
      </c>
      <c r="AP39" s="312">
        <v>-29</v>
      </c>
      <c r="AQ39" s="313">
        <v>-7489</v>
      </c>
      <c r="AR39" s="314">
        <v>-99.6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513</v>
      </c>
      <c r="AL40" s="1131"/>
      <c r="AM40" s="1131"/>
      <c r="AN40" s="1132"/>
      <c r="AO40" s="312">
        <v>-135529</v>
      </c>
      <c r="AP40" s="312">
        <v>-162895</v>
      </c>
      <c r="AQ40" s="313">
        <v>-138932</v>
      </c>
      <c r="AR40" s="314">
        <v>17.2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59893</v>
      </c>
      <c r="AP41" s="312">
        <v>71987</v>
      </c>
      <c r="AQ41" s="313">
        <v>59636</v>
      </c>
      <c r="AR41" s="314">
        <v>20.7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483</v>
      </c>
      <c r="AN49" s="1127" t="s">
        <v>516</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517</v>
      </c>
      <c r="AO50" s="329" t="s">
        <v>518</v>
      </c>
      <c r="AP50" s="330" t="s">
        <v>519</v>
      </c>
      <c r="AQ50" s="331" t="s">
        <v>520</v>
      </c>
      <c r="AR50" s="332" t="s">
        <v>521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278766</v>
      </c>
      <c r="AN51" s="334">
        <v>304996</v>
      </c>
      <c r="AO51" s="335">
        <v>-41.9</v>
      </c>
      <c r="AP51" s="336">
        <v>268375</v>
      </c>
      <c r="AQ51" s="337">
        <v>-1.2</v>
      </c>
      <c r="AR51" s="338">
        <v>-40.700000000000003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61707</v>
      </c>
      <c r="AN52" s="342">
        <v>67513</v>
      </c>
      <c r="AO52" s="343">
        <v>-69.099999999999994</v>
      </c>
      <c r="AP52" s="344">
        <v>119602</v>
      </c>
      <c r="AQ52" s="345">
        <v>1.5</v>
      </c>
      <c r="AR52" s="346">
        <v>-70.599999999999994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293286</v>
      </c>
      <c r="AN53" s="334">
        <v>321586</v>
      </c>
      <c r="AO53" s="335">
        <v>5.4</v>
      </c>
      <c r="AP53" s="336">
        <v>301035</v>
      </c>
      <c r="AQ53" s="337">
        <v>12.2</v>
      </c>
      <c r="AR53" s="338">
        <v>-6.8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93628</v>
      </c>
      <c r="AN54" s="342">
        <v>102662</v>
      </c>
      <c r="AO54" s="343">
        <v>52.1</v>
      </c>
      <c r="AP54" s="344">
        <v>154376</v>
      </c>
      <c r="AQ54" s="345">
        <v>29.1</v>
      </c>
      <c r="AR54" s="346">
        <v>23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477191</v>
      </c>
      <c r="AN55" s="334">
        <v>546611</v>
      </c>
      <c r="AO55" s="335">
        <v>70</v>
      </c>
      <c r="AP55" s="336">
        <v>277467</v>
      </c>
      <c r="AQ55" s="337">
        <v>-7.8</v>
      </c>
      <c r="AR55" s="338">
        <v>77.8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244443</v>
      </c>
      <c r="AN56" s="342">
        <v>280003</v>
      </c>
      <c r="AO56" s="343">
        <v>172.7</v>
      </c>
      <c r="AP56" s="344">
        <v>128378</v>
      </c>
      <c r="AQ56" s="345">
        <v>-16.8</v>
      </c>
      <c r="AR56" s="346">
        <v>189.5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814491</v>
      </c>
      <c r="AN57" s="334">
        <v>961619</v>
      </c>
      <c r="AO57" s="335">
        <v>75.900000000000006</v>
      </c>
      <c r="AP57" s="336">
        <v>282256</v>
      </c>
      <c r="AQ57" s="337">
        <v>1.7</v>
      </c>
      <c r="AR57" s="338">
        <v>74.2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685663</v>
      </c>
      <c r="AN58" s="342">
        <v>809519</v>
      </c>
      <c r="AO58" s="343">
        <v>189.1</v>
      </c>
      <c r="AP58" s="344">
        <v>145453</v>
      </c>
      <c r="AQ58" s="345">
        <v>13.3</v>
      </c>
      <c r="AR58" s="346">
        <v>175.8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795599</v>
      </c>
      <c r="AN59" s="334">
        <v>956249</v>
      </c>
      <c r="AO59" s="335">
        <v>-0.6</v>
      </c>
      <c r="AP59" s="336">
        <v>295341</v>
      </c>
      <c r="AQ59" s="337">
        <v>4.5999999999999996</v>
      </c>
      <c r="AR59" s="338">
        <v>-5.2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214416</v>
      </c>
      <c r="AN60" s="342">
        <v>257712</v>
      </c>
      <c r="AO60" s="343">
        <v>-68.2</v>
      </c>
      <c r="AP60" s="344">
        <v>137402</v>
      </c>
      <c r="AQ60" s="345">
        <v>-5.5</v>
      </c>
      <c r="AR60" s="346">
        <v>-62.7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531867</v>
      </c>
      <c r="AN61" s="349">
        <v>618212</v>
      </c>
      <c r="AO61" s="350">
        <v>21.8</v>
      </c>
      <c r="AP61" s="351">
        <v>284895</v>
      </c>
      <c r="AQ61" s="352">
        <v>1.9</v>
      </c>
      <c r="AR61" s="338">
        <v>19.899999999999999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259971</v>
      </c>
      <c r="AN62" s="342">
        <v>303482</v>
      </c>
      <c r="AO62" s="343">
        <v>55.3</v>
      </c>
      <c r="AP62" s="344">
        <v>137042</v>
      </c>
      <c r="AQ62" s="345">
        <v>4.3</v>
      </c>
      <c r="AR62" s="346">
        <v>51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CsEVsGu1YG09etbVfyFQ7+HKTogs0HmR0bKtZnaHplUiN6xjt3GmnMjPYWJP8+Ug8/DwqUIEFiLMpGtIduRmQw==" saltValue="/+mONikEaQXfLrYU3+MeA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480</v>
      </c>
    </row>
    <row r="121" spans="125:125" ht="13.5" hidden="1" customHeight="1" x14ac:dyDescent="0.15">
      <c r="DU121" s="259"/>
    </row>
  </sheetData>
  <sheetProtection algorithmName="SHA-512" hashValue="955nGR09t5iayUjqu3Cy28nIraSwpGogHC3/pIIxw8lEtYZEaAaB23yScMekoKnlT8hKg4ssibA1Ogb/WfYYMw==" saltValue="O+oJlazH2WSsDn7JpH43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480</v>
      </c>
    </row>
  </sheetData>
  <sheetProtection algorithmName="SHA-512" hashValue="N0g33DLtyaXzc+iXL4cwITp3SbXTgRM02/A7JTV6FwNn2LxETrMu0MEFBgU7ntXD04iPMKs1hds8M01gm/AFWA==" saltValue="gq0qA6z5r9TVScfgSb58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39" t="s">
        <v>3</v>
      </c>
      <c r="D47" s="1139"/>
      <c r="E47" s="1140"/>
      <c r="F47" s="11">
        <v>79.849999999999994</v>
      </c>
      <c r="G47" s="12">
        <v>73.78</v>
      </c>
      <c r="H47" s="12">
        <v>69.63</v>
      </c>
      <c r="I47" s="12">
        <v>73.430000000000007</v>
      </c>
      <c r="J47" s="13">
        <v>65.349999999999994</v>
      </c>
    </row>
    <row r="48" spans="2:10" ht="57.75" customHeight="1" x14ac:dyDescent="0.15">
      <c r="B48" s="14"/>
      <c r="C48" s="1141" t="s">
        <v>4</v>
      </c>
      <c r="D48" s="1141"/>
      <c r="E48" s="1142"/>
      <c r="F48" s="15">
        <v>1.84</v>
      </c>
      <c r="G48" s="16">
        <v>9.36</v>
      </c>
      <c r="H48" s="16">
        <v>10.09</v>
      </c>
      <c r="I48" s="16">
        <v>17.21</v>
      </c>
      <c r="J48" s="17">
        <v>19.5</v>
      </c>
    </row>
    <row r="49" spans="2:10" ht="57.75" customHeight="1" thickBot="1" x14ac:dyDescent="0.2">
      <c r="B49" s="18"/>
      <c r="C49" s="1143" t="s">
        <v>5</v>
      </c>
      <c r="D49" s="1143"/>
      <c r="E49" s="1144"/>
      <c r="F49" s="19" t="s">
        <v>535</v>
      </c>
      <c r="G49" s="20">
        <v>4.1399999999999997</v>
      </c>
      <c r="H49" s="20">
        <v>4.9000000000000004</v>
      </c>
      <c r="I49" s="20">
        <v>6.65</v>
      </c>
      <c r="J49" s="21" t="s">
        <v>536</v>
      </c>
    </row>
    <row r="50" spans="2:10" x14ac:dyDescent="0.15"/>
  </sheetData>
  <sheetProtection algorithmName="SHA-512" hashValue="TRQDsrEK7dEeGBQWWw5h6cabVZlYSmnwJ6yVrV1Y64m/zoL2p4AIhnEtIt1dpMOn5x+X7zbbqNyOhJpHqwo51A==" saltValue="sbHSaLLsuAjzDi9Cq52J0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51" t="s">
        <v>537</v>
      </c>
      <c r="D34" s="1151"/>
      <c r="E34" s="1152"/>
      <c r="F34" s="32">
        <v>1.82</v>
      </c>
      <c r="G34" s="33">
        <v>9.34</v>
      </c>
      <c r="H34" s="33">
        <v>10.07</v>
      </c>
      <c r="I34" s="33">
        <v>17.190000000000001</v>
      </c>
      <c r="J34" s="34">
        <v>19.48</v>
      </c>
      <c r="K34" s="22"/>
      <c r="L34" s="22"/>
      <c r="M34" s="22"/>
      <c r="N34" s="22"/>
      <c r="O34" s="22"/>
      <c r="P34" s="22"/>
    </row>
    <row r="35" spans="1:16" ht="39" customHeight="1" x14ac:dyDescent="0.15">
      <c r="A35" s="22"/>
      <c r="B35" s="35"/>
      <c r="C35" s="1145" t="s">
        <v>538</v>
      </c>
      <c r="D35" s="1146"/>
      <c r="E35" s="1147"/>
      <c r="F35" s="36">
        <v>1.76</v>
      </c>
      <c r="G35" s="37">
        <v>0.34</v>
      </c>
      <c r="H35" s="37">
        <v>1.37</v>
      </c>
      <c r="I35" s="37">
        <v>3.06</v>
      </c>
      <c r="J35" s="38">
        <v>2.36</v>
      </c>
      <c r="K35" s="22"/>
      <c r="L35" s="22"/>
      <c r="M35" s="22"/>
      <c r="N35" s="22"/>
      <c r="O35" s="22"/>
      <c r="P35" s="22"/>
    </row>
    <row r="36" spans="1:16" ht="39" customHeight="1" x14ac:dyDescent="0.15">
      <c r="A36" s="22"/>
      <c r="B36" s="35"/>
      <c r="C36" s="1145" t="s">
        <v>539</v>
      </c>
      <c r="D36" s="1146"/>
      <c r="E36" s="1147"/>
      <c r="F36" s="36">
        <v>0.8</v>
      </c>
      <c r="G36" s="37">
        <v>0.35</v>
      </c>
      <c r="H36" s="37">
        <v>0.74</v>
      </c>
      <c r="I36" s="37">
        <v>1.71</v>
      </c>
      <c r="J36" s="38">
        <v>1.27</v>
      </c>
      <c r="K36" s="22"/>
      <c r="L36" s="22"/>
      <c r="M36" s="22"/>
      <c r="N36" s="22"/>
      <c r="O36" s="22"/>
      <c r="P36" s="22"/>
    </row>
    <row r="37" spans="1:16" ht="39" customHeight="1" x14ac:dyDescent="0.15">
      <c r="A37" s="22"/>
      <c r="B37" s="35"/>
      <c r="C37" s="1145" t="s">
        <v>540</v>
      </c>
      <c r="D37" s="1146"/>
      <c r="E37" s="1147"/>
      <c r="F37" s="36">
        <v>2.91</v>
      </c>
      <c r="G37" s="37">
        <v>1.49</v>
      </c>
      <c r="H37" s="37">
        <v>1.32</v>
      </c>
      <c r="I37" s="37">
        <v>0.38</v>
      </c>
      <c r="J37" s="38">
        <v>0.74</v>
      </c>
      <c r="K37" s="22"/>
      <c r="L37" s="22"/>
      <c r="M37" s="22"/>
      <c r="N37" s="22"/>
      <c r="O37" s="22"/>
      <c r="P37" s="22"/>
    </row>
    <row r="38" spans="1:16" ht="39" customHeight="1" x14ac:dyDescent="0.15">
      <c r="A38" s="22"/>
      <c r="B38" s="35"/>
      <c r="C38" s="1145" t="s">
        <v>541</v>
      </c>
      <c r="D38" s="1146"/>
      <c r="E38" s="1147"/>
      <c r="F38" s="36">
        <v>0.7</v>
      </c>
      <c r="G38" s="37">
        <v>0.54</v>
      </c>
      <c r="H38" s="37">
        <v>0.22</v>
      </c>
      <c r="I38" s="37">
        <v>0.23</v>
      </c>
      <c r="J38" s="38">
        <v>0.46</v>
      </c>
      <c r="K38" s="22"/>
      <c r="L38" s="22"/>
      <c r="M38" s="22"/>
      <c r="N38" s="22"/>
      <c r="O38" s="22"/>
      <c r="P38" s="22"/>
    </row>
    <row r="39" spans="1:16" ht="39" customHeight="1" x14ac:dyDescent="0.15">
      <c r="A39" s="22"/>
      <c r="B39" s="35"/>
      <c r="C39" s="1145" t="s">
        <v>542</v>
      </c>
      <c r="D39" s="1146"/>
      <c r="E39" s="1147"/>
      <c r="F39" s="36">
        <v>0.15</v>
      </c>
      <c r="G39" s="37">
        <v>7.0000000000000007E-2</v>
      </c>
      <c r="H39" s="37">
        <v>0.04</v>
      </c>
      <c r="I39" s="37">
        <v>0.62</v>
      </c>
      <c r="J39" s="38">
        <v>0.34</v>
      </c>
      <c r="K39" s="22"/>
      <c r="L39" s="22"/>
      <c r="M39" s="22"/>
      <c r="N39" s="22"/>
      <c r="O39" s="22"/>
      <c r="P39" s="22"/>
    </row>
    <row r="40" spans="1:16" ht="39" customHeight="1" x14ac:dyDescent="0.15">
      <c r="A40" s="22"/>
      <c r="B40" s="35"/>
      <c r="C40" s="1145" t="s">
        <v>543</v>
      </c>
      <c r="D40" s="1146"/>
      <c r="E40" s="1147"/>
      <c r="F40" s="36">
        <v>0.04</v>
      </c>
      <c r="G40" s="37">
        <v>0.02</v>
      </c>
      <c r="H40" s="37">
        <v>0.09</v>
      </c>
      <c r="I40" s="37">
        <v>0.24</v>
      </c>
      <c r="J40" s="38">
        <v>0.26</v>
      </c>
      <c r="K40" s="22"/>
      <c r="L40" s="22"/>
      <c r="M40" s="22"/>
      <c r="N40" s="22"/>
      <c r="O40" s="22"/>
      <c r="P40" s="22"/>
    </row>
    <row r="41" spans="1:16" ht="39" customHeight="1" x14ac:dyDescent="0.15">
      <c r="A41" s="22"/>
      <c r="B41" s="35"/>
      <c r="C41" s="1145" t="s">
        <v>544</v>
      </c>
      <c r="D41" s="1146"/>
      <c r="E41" s="1147"/>
      <c r="F41" s="36">
        <v>0.01</v>
      </c>
      <c r="G41" s="37">
        <v>0.01</v>
      </c>
      <c r="H41" s="37">
        <v>0.01</v>
      </c>
      <c r="I41" s="37">
        <v>0.01</v>
      </c>
      <c r="J41" s="38">
        <v>0.01</v>
      </c>
      <c r="K41" s="22"/>
      <c r="L41" s="22"/>
      <c r="M41" s="22"/>
      <c r="N41" s="22"/>
      <c r="O41" s="22"/>
      <c r="P41" s="22"/>
    </row>
    <row r="42" spans="1:16" ht="39" customHeight="1" x14ac:dyDescent="0.15">
      <c r="A42" s="22"/>
      <c r="B42" s="39"/>
      <c r="C42" s="1145" t="s">
        <v>545</v>
      </c>
      <c r="D42" s="1146"/>
      <c r="E42" s="1147"/>
      <c r="F42" s="36" t="s">
        <v>491</v>
      </c>
      <c r="G42" s="37" t="s">
        <v>491</v>
      </c>
      <c r="H42" s="37" t="s">
        <v>491</v>
      </c>
      <c r="I42" s="37" t="s">
        <v>491</v>
      </c>
      <c r="J42" s="38" t="s">
        <v>491</v>
      </c>
      <c r="K42" s="22"/>
      <c r="L42" s="22"/>
      <c r="M42" s="22"/>
      <c r="N42" s="22"/>
      <c r="O42" s="22"/>
      <c r="P42" s="22"/>
    </row>
    <row r="43" spans="1:16" ht="39" customHeight="1" thickBot="1" x14ac:dyDescent="0.2">
      <c r="A43" s="22"/>
      <c r="B43" s="40"/>
      <c r="C43" s="1148" t="s">
        <v>546</v>
      </c>
      <c r="D43" s="1149"/>
      <c r="E43" s="1150"/>
      <c r="F43" s="41">
        <v>0</v>
      </c>
      <c r="G43" s="42">
        <v>0.06</v>
      </c>
      <c r="H43" s="42">
        <v>0</v>
      </c>
      <c r="I43" s="42">
        <v>0.88</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sAz9NV9Emqzc7UOXW+1o8WqW1D8uNsDSfBTanHjjRQJCZSPa5FPLaTRigEYhArKM3rkNzxh4+2IRTlL20W3zw==" saltValue="fNsE5wy68QIMXhcv3Ws78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148</v>
      </c>
      <c r="L45" s="60">
        <v>144</v>
      </c>
      <c r="M45" s="60">
        <v>150</v>
      </c>
      <c r="N45" s="60">
        <v>155</v>
      </c>
      <c r="O45" s="61">
        <v>155</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491</v>
      </c>
      <c r="L46" s="64" t="s">
        <v>491</v>
      </c>
      <c r="M46" s="64" t="s">
        <v>491</v>
      </c>
      <c r="N46" s="64" t="s">
        <v>491</v>
      </c>
      <c r="O46" s="65" t="s">
        <v>491</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491</v>
      </c>
      <c r="L47" s="64" t="s">
        <v>491</v>
      </c>
      <c r="M47" s="64" t="s">
        <v>491</v>
      </c>
      <c r="N47" s="64" t="s">
        <v>491</v>
      </c>
      <c r="O47" s="65" t="s">
        <v>491</v>
      </c>
      <c r="P47" s="48"/>
      <c r="Q47" s="48"/>
      <c r="R47" s="48"/>
      <c r="S47" s="48"/>
      <c r="T47" s="48"/>
      <c r="U47" s="48"/>
    </row>
    <row r="48" spans="1:21" ht="30.75" customHeight="1" x14ac:dyDescent="0.15">
      <c r="A48" s="48"/>
      <c r="B48" s="1155"/>
      <c r="C48" s="1156"/>
      <c r="D48" s="62"/>
      <c r="E48" s="1161" t="s">
        <v>13</v>
      </c>
      <c r="F48" s="1161"/>
      <c r="G48" s="1161"/>
      <c r="H48" s="1161"/>
      <c r="I48" s="1161"/>
      <c r="J48" s="1162"/>
      <c r="K48" s="63">
        <v>32</v>
      </c>
      <c r="L48" s="64">
        <v>35</v>
      </c>
      <c r="M48" s="64">
        <v>33</v>
      </c>
      <c r="N48" s="64">
        <v>38</v>
      </c>
      <c r="O48" s="65">
        <v>40</v>
      </c>
      <c r="P48" s="48"/>
      <c r="Q48" s="48"/>
      <c r="R48" s="48"/>
      <c r="S48" s="48"/>
      <c r="T48" s="48"/>
      <c r="U48" s="48"/>
    </row>
    <row r="49" spans="1:21" ht="30.75" customHeight="1" x14ac:dyDescent="0.15">
      <c r="A49" s="48"/>
      <c r="B49" s="1155"/>
      <c r="C49" s="1156"/>
      <c r="D49" s="62"/>
      <c r="E49" s="1161" t="s">
        <v>14</v>
      </c>
      <c r="F49" s="1161"/>
      <c r="G49" s="1161"/>
      <c r="H49" s="1161"/>
      <c r="I49" s="1161"/>
      <c r="J49" s="1162"/>
      <c r="K49" s="63" t="s">
        <v>491</v>
      </c>
      <c r="L49" s="64" t="s">
        <v>491</v>
      </c>
      <c r="M49" s="64" t="s">
        <v>491</v>
      </c>
      <c r="N49" s="64" t="s">
        <v>491</v>
      </c>
      <c r="O49" s="65" t="s">
        <v>491</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491</v>
      </c>
      <c r="L50" s="64" t="s">
        <v>491</v>
      </c>
      <c r="M50" s="64" t="s">
        <v>491</v>
      </c>
      <c r="N50" s="64" t="s">
        <v>491</v>
      </c>
      <c r="O50" s="65" t="s">
        <v>491</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491</v>
      </c>
      <c r="L51" s="64" t="s">
        <v>491</v>
      </c>
      <c r="M51" s="64" t="s">
        <v>491</v>
      </c>
      <c r="N51" s="64" t="s">
        <v>491</v>
      </c>
      <c r="O51" s="65" t="s">
        <v>491</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143</v>
      </c>
      <c r="L52" s="64">
        <v>140</v>
      </c>
      <c r="M52" s="64">
        <v>138</v>
      </c>
      <c r="N52" s="64">
        <v>119</v>
      </c>
      <c r="O52" s="65">
        <v>136</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37</v>
      </c>
      <c r="L53" s="69">
        <v>39</v>
      </c>
      <c r="M53" s="69">
        <v>45</v>
      </c>
      <c r="N53" s="69">
        <v>74</v>
      </c>
      <c r="O53" s="70">
        <v>59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pgi1PCzPT/+ZzDDBRF2qQjOUMhMMmSWRIzTtQgYxxkzOd+8yUambCuK3LvRkUJgWXFfUEe64w8Le9jttsDI7A==" saltValue="li4QaCMX7d5HGu8a9KP8z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530</v>
      </c>
      <c r="J40" s="103" t="s">
        <v>531</v>
      </c>
      <c r="K40" s="103" t="s">
        <v>532</v>
      </c>
      <c r="L40" s="103" t="s">
        <v>533</v>
      </c>
      <c r="M40" s="104" t="s">
        <v>534</v>
      </c>
    </row>
    <row r="41" spans="2:13" ht="27.75" customHeight="1" x14ac:dyDescent="0.15">
      <c r="B41" s="1184" t="s">
        <v>30</v>
      </c>
      <c r="C41" s="1185"/>
      <c r="D41" s="105"/>
      <c r="E41" s="1190" t="s">
        <v>31</v>
      </c>
      <c r="F41" s="1190"/>
      <c r="G41" s="1190"/>
      <c r="H41" s="1191"/>
      <c r="I41" s="355">
        <v>1278</v>
      </c>
      <c r="J41" s="356">
        <v>1271</v>
      </c>
      <c r="K41" s="356">
        <v>1327</v>
      </c>
      <c r="L41" s="356">
        <v>1833</v>
      </c>
      <c r="M41" s="357">
        <v>2100</v>
      </c>
    </row>
    <row r="42" spans="2:13" ht="27.75" customHeight="1" x14ac:dyDescent="0.15">
      <c r="B42" s="1186"/>
      <c r="C42" s="1187"/>
      <c r="D42" s="106"/>
      <c r="E42" s="1192" t="s">
        <v>32</v>
      </c>
      <c r="F42" s="1192"/>
      <c r="G42" s="1192"/>
      <c r="H42" s="1193"/>
      <c r="I42" s="358">
        <v>41</v>
      </c>
      <c r="J42" s="359">
        <v>38</v>
      </c>
      <c r="K42" s="359">
        <v>357</v>
      </c>
      <c r="L42" s="359">
        <v>34</v>
      </c>
      <c r="M42" s="360">
        <v>219</v>
      </c>
    </row>
    <row r="43" spans="2:13" ht="27.75" customHeight="1" x14ac:dyDescent="0.15">
      <c r="B43" s="1186"/>
      <c r="C43" s="1187"/>
      <c r="D43" s="106"/>
      <c r="E43" s="1192" t="s">
        <v>33</v>
      </c>
      <c r="F43" s="1192"/>
      <c r="G43" s="1192"/>
      <c r="H43" s="1193"/>
      <c r="I43" s="358">
        <v>430</v>
      </c>
      <c r="J43" s="359">
        <v>402</v>
      </c>
      <c r="K43" s="359">
        <v>392</v>
      </c>
      <c r="L43" s="359">
        <v>404</v>
      </c>
      <c r="M43" s="360">
        <v>405</v>
      </c>
    </row>
    <row r="44" spans="2:13" ht="27.75" customHeight="1" x14ac:dyDescent="0.15">
      <c r="B44" s="1186"/>
      <c r="C44" s="1187"/>
      <c r="D44" s="106"/>
      <c r="E44" s="1192" t="s">
        <v>34</v>
      </c>
      <c r="F44" s="1192"/>
      <c r="G44" s="1192"/>
      <c r="H44" s="1193"/>
      <c r="I44" s="358" t="s">
        <v>491</v>
      </c>
      <c r="J44" s="359" t="s">
        <v>491</v>
      </c>
      <c r="K44" s="359" t="s">
        <v>491</v>
      </c>
      <c r="L44" s="359" t="s">
        <v>491</v>
      </c>
      <c r="M44" s="360" t="s">
        <v>491</v>
      </c>
    </row>
    <row r="45" spans="2:13" ht="27.75" customHeight="1" x14ac:dyDescent="0.15">
      <c r="B45" s="1186"/>
      <c r="C45" s="1187"/>
      <c r="D45" s="106"/>
      <c r="E45" s="1192" t="s">
        <v>35</v>
      </c>
      <c r="F45" s="1192"/>
      <c r="G45" s="1192"/>
      <c r="H45" s="1193"/>
      <c r="I45" s="358">
        <v>149</v>
      </c>
      <c r="J45" s="359">
        <v>155</v>
      </c>
      <c r="K45" s="359">
        <v>138</v>
      </c>
      <c r="L45" s="359">
        <v>129</v>
      </c>
      <c r="M45" s="360">
        <v>145</v>
      </c>
    </row>
    <row r="46" spans="2:13" ht="27.75" customHeight="1" x14ac:dyDescent="0.15">
      <c r="B46" s="1186"/>
      <c r="C46" s="1187"/>
      <c r="D46" s="107"/>
      <c r="E46" s="1192" t="s">
        <v>36</v>
      </c>
      <c r="F46" s="1192"/>
      <c r="G46" s="1192"/>
      <c r="H46" s="1193"/>
      <c r="I46" s="358" t="s">
        <v>491</v>
      </c>
      <c r="J46" s="359" t="s">
        <v>491</v>
      </c>
      <c r="K46" s="359" t="s">
        <v>491</v>
      </c>
      <c r="L46" s="359" t="s">
        <v>491</v>
      </c>
      <c r="M46" s="360" t="s">
        <v>491</v>
      </c>
    </row>
    <row r="47" spans="2:13" ht="27.75" customHeight="1" x14ac:dyDescent="0.15">
      <c r="B47" s="1186"/>
      <c r="C47" s="1187"/>
      <c r="D47" s="108"/>
      <c r="E47" s="1194" t="s">
        <v>37</v>
      </c>
      <c r="F47" s="1195"/>
      <c r="G47" s="1195"/>
      <c r="H47" s="1196"/>
      <c r="I47" s="358" t="s">
        <v>491</v>
      </c>
      <c r="J47" s="359" t="s">
        <v>491</v>
      </c>
      <c r="K47" s="359" t="s">
        <v>491</v>
      </c>
      <c r="L47" s="359" t="s">
        <v>491</v>
      </c>
      <c r="M47" s="360" t="s">
        <v>491</v>
      </c>
    </row>
    <row r="48" spans="2:13" ht="27.75" customHeight="1" x14ac:dyDescent="0.15">
      <c r="B48" s="1186"/>
      <c r="C48" s="1187"/>
      <c r="D48" s="106"/>
      <c r="E48" s="1192" t="s">
        <v>38</v>
      </c>
      <c r="F48" s="1192"/>
      <c r="G48" s="1192"/>
      <c r="H48" s="1193"/>
      <c r="I48" s="358" t="s">
        <v>491</v>
      </c>
      <c r="J48" s="359" t="s">
        <v>491</v>
      </c>
      <c r="K48" s="359" t="s">
        <v>491</v>
      </c>
      <c r="L48" s="359" t="s">
        <v>491</v>
      </c>
      <c r="M48" s="360" t="s">
        <v>491</v>
      </c>
    </row>
    <row r="49" spans="2:13" ht="27.75" customHeight="1" x14ac:dyDescent="0.15">
      <c r="B49" s="1188"/>
      <c r="C49" s="1189"/>
      <c r="D49" s="106"/>
      <c r="E49" s="1192" t="s">
        <v>39</v>
      </c>
      <c r="F49" s="1192"/>
      <c r="G49" s="1192"/>
      <c r="H49" s="1193"/>
      <c r="I49" s="358" t="s">
        <v>491</v>
      </c>
      <c r="J49" s="359" t="s">
        <v>491</v>
      </c>
      <c r="K49" s="359" t="s">
        <v>491</v>
      </c>
      <c r="L49" s="359" t="s">
        <v>491</v>
      </c>
      <c r="M49" s="360" t="s">
        <v>491</v>
      </c>
    </row>
    <row r="50" spans="2:13" ht="27.75" customHeight="1" x14ac:dyDescent="0.15">
      <c r="B50" s="1197" t="s">
        <v>40</v>
      </c>
      <c r="C50" s="1198"/>
      <c r="D50" s="109"/>
      <c r="E50" s="1192" t="s">
        <v>41</v>
      </c>
      <c r="F50" s="1192"/>
      <c r="G50" s="1192"/>
      <c r="H50" s="1193"/>
      <c r="I50" s="358">
        <v>2330</v>
      </c>
      <c r="J50" s="359">
        <v>2184</v>
      </c>
      <c r="K50" s="359">
        <v>2161</v>
      </c>
      <c r="L50" s="359">
        <v>1949</v>
      </c>
      <c r="M50" s="360">
        <v>1809</v>
      </c>
    </row>
    <row r="51" spans="2:13" ht="27.75" customHeight="1" x14ac:dyDescent="0.15">
      <c r="B51" s="1186"/>
      <c r="C51" s="1187"/>
      <c r="D51" s="106"/>
      <c r="E51" s="1192" t="s">
        <v>42</v>
      </c>
      <c r="F51" s="1192"/>
      <c r="G51" s="1192"/>
      <c r="H51" s="1193"/>
      <c r="I51" s="358" t="s">
        <v>491</v>
      </c>
      <c r="J51" s="359" t="s">
        <v>491</v>
      </c>
      <c r="K51" s="359" t="s">
        <v>491</v>
      </c>
      <c r="L51" s="359" t="s">
        <v>491</v>
      </c>
      <c r="M51" s="360" t="s">
        <v>491</v>
      </c>
    </row>
    <row r="52" spans="2:13" ht="27.75" customHeight="1" x14ac:dyDescent="0.15">
      <c r="B52" s="1188"/>
      <c r="C52" s="1189"/>
      <c r="D52" s="106"/>
      <c r="E52" s="1192" t="s">
        <v>43</v>
      </c>
      <c r="F52" s="1192"/>
      <c r="G52" s="1192"/>
      <c r="H52" s="1193"/>
      <c r="I52" s="358">
        <v>855</v>
      </c>
      <c r="J52" s="359">
        <v>807</v>
      </c>
      <c r="K52" s="359">
        <v>842</v>
      </c>
      <c r="L52" s="359">
        <v>1344</v>
      </c>
      <c r="M52" s="360">
        <v>1496</v>
      </c>
    </row>
    <row r="53" spans="2:13" ht="27.75" customHeight="1" thickBot="1" x14ac:dyDescent="0.2">
      <c r="B53" s="1199" t="s">
        <v>19</v>
      </c>
      <c r="C53" s="1200"/>
      <c r="D53" s="110"/>
      <c r="E53" s="1201" t="s">
        <v>44</v>
      </c>
      <c r="F53" s="1201"/>
      <c r="G53" s="1201"/>
      <c r="H53" s="1202"/>
      <c r="I53" s="361">
        <v>-1287</v>
      </c>
      <c r="J53" s="362">
        <v>-1124</v>
      </c>
      <c r="K53" s="362">
        <v>-789</v>
      </c>
      <c r="L53" s="362">
        <v>-894</v>
      </c>
      <c r="M53" s="363">
        <v>-436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FC83YWRn64R/3bX993UhHIO5Ltu0yvAs1sekVJeTurVVPN1UDQXX4gUN0kxUqHtBoNH5TKlNG1MB6Iq+eSVR8g==" saltValue="8DcOTK5gCHCs8sqnH6G8p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532</v>
      </c>
      <c r="G54" s="119" t="s">
        <v>533</v>
      </c>
      <c r="H54" s="120" t="s">
        <v>534</v>
      </c>
    </row>
    <row r="55" spans="2:8" ht="52.5" customHeight="1" x14ac:dyDescent="0.15">
      <c r="B55" s="121"/>
      <c r="C55" s="1211" t="s">
        <v>46</v>
      </c>
      <c r="D55" s="1211"/>
      <c r="E55" s="1212"/>
      <c r="F55" s="122">
        <v>721</v>
      </c>
      <c r="G55" s="122">
        <v>722</v>
      </c>
      <c r="H55" s="123">
        <v>652</v>
      </c>
    </row>
    <row r="56" spans="2:8" ht="52.5" customHeight="1" x14ac:dyDescent="0.15">
      <c r="B56" s="124"/>
      <c r="C56" s="1213" t="s">
        <v>47</v>
      </c>
      <c r="D56" s="1213"/>
      <c r="E56" s="1214"/>
      <c r="F56" s="125">
        <v>40</v>
      </c>
      <c r="G56" s="125">
        <v>40</v>
      </c>
      <c r="H56" s="126">
        <v>40</v>
      </c>
    </row>
    <row r="57" spans="2:8" ht="53.25" customHeight="1" x14ac:dyDescent="0.15">
      <c r="B57" s="124"/>
      <c r="C57" s="1215" t="s">
        <v>48</v>
      </c>
      <c r="D57" s="1215"/>
      <c r="E57" s="1216"/>
      <c r="F57" s="127">
        <v>1209</v>
      </c>
      <c r="G57" s="127">
        <v>973</v>
      </c>
      <c r="H57" s="128">
        <v>902</v>
      </c>
    </row>
    <row r="58" spans="2:8" ht="45.75" customHeight="1" x14ac:dyDescent="0.15">
      <c r="B58" s="129"/>
      <c r="C58" s="1203" t="s">
        <v>553</v>
      </c>
      <c r="D58" s="1204"/>
      <c r="E58" s="1205"/>
      <c r="F58" s="130">
        <v>361</v>
      </c>
      <c r="G58" s="130">
        <v>362</v>
      </c>
      <c r="H58" s="131">
        <v>362</v>
      </c>
    </row>
    <row r="59" spans="2:8" ht="45.75" customHeight="1" x14ac:dyDescent="0.15">
      <c r="B59" s="129"/>
      <c r="C59" s="1203" t="s">
        <v>552</v>
      </c>
      <c r="D59" s="1204"/>
      <c r="E59" s="1205"/>
      <c r="F59" s="130">
        <v>352</v>
      </c>
      <c r="G59" s="130">
        <v>353</v>
      </c>
      <c r="H59" s="131">
        <v>354</v>
      </c>
    </row>
    <row r="60" spans="2:8" ht="45.75" customHeight="1" x14ac:dyDescent="0.15">
      <c r="B60" s="129"/>
      <c r="C60" s="1203" t="s">
        <v>554</v>
      </c>
      <c r="D60" s="1204"/>
      <c r="E60" s="1205"/>
      <c r="F60" s="130">
        <v>102</v>
      </c>
      <c r="G60" s="130">
        <v>103</v>
      </c>
      <c r="H60" s="131">
        <v>103</v>
      </c>
    </row>
    <row r="61" spans="2:8" ht="45.75" customHeight="1" x14ac:dyDescent="0.15">
      <c r="B61" s="129"/>
      <c r="C61" s="1203" t="s">
        <v>563</v>
      </c>
      <c r="D61" s="1204"/>
      <c r="E61" s="1205"/>
      <c r="F61" s="130">
        <v>361</v>
      </c>
      <c r="G61" s="130">
        <v>127</v>
      </c>
      <c r="H61" s="131">
        <v>43</v>
      </c>
    </row>
    <row r="62" spans="2:8" ht="45.75" customHeight="1" thickBot="1" x14ac:dyDescent="0.2">
      <c r="B62" s="132"/>
      <c r="C62" s="1206" t="s">
        <v>564</v>
      </c>
      <c r="D62" s="1207"/>
      <c r="E62" s="1208"/>
      <c r="F62" s="133">
        <v>18</v>
      </c>
      <c r="G62" s="133">
        <v>14</v>
      </c>
      <c r="H62" s="134">
        <v>22</v>
      </c>
    </row>
    <row r="63" spans="2:8" ht="52.5" customHeight="1" thickBot="1" x14ac:dyDescent="0.2">
      <c r="B63" s="135"/>
      <c r="C63" s="1209" t="s">
        <v>49</v>
      </c>
      <c r="D63" s="1209"/>
      <c r="E63" s="1210"/>
      <c r="F63" s="136">
        <v>1970</v>
      </c>
      <c r="G63" s="136">
        <v>1735</v>
      </c>
      <c r="H63" s="137">
        <v>1594</v>
      </c>
    </row>
    <row r="64" spans="2:8" x14ac:dyDescent="0.15"/>
  </sheetData>
  <sheetProtection algorithmName="SHA-512" hashValue="q9TWqZqlzj2Rned16JzsQmfiFQce6QRJfEd1IZgCLFqcKbdHt07mCS/3cJFCNxht5D4R2IMDO/8Trcpf5nXVOA==" saltValue="Nkyph7E488xqfLgkAXx9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529</v>
      </c>
      <c r="G2" s="151"/>
      <c r="H2" s="152"/>
    </row>
    <row r="3" spans="1:8" x14ac:dyDescent="0.15">
      <c r="A3" s="148" t="s">
        <v>522</v>
      </c>
      <c r="B3" s="153"/>
      <c r="C3" s="154"/>
      <c r="D3" s="155">
        <v>304996</v>
      </c>
      <c r="E3" s="156"/>
      <c r="F3" s="157">
        <v>268375</v>
      </c>
      <c r="G3" s="158"/>
      <c r="H3" s="159"/>
    </row>
    <row r="4" spans="1:8" x14ac:dyDescent="0.15">
      <c r="A4" s="160"/>
      <c r="B4" s="161"/>
      <c r="C4" s="162"/>
      <c r="D4" s="163">
        <v>67513</v>
      </c>
      <c r="E4" s="164"/>
      <c r="F4" s="165">
        <v>119602</v>
      </c>
      <c r="G4" s="166"/>
      <c r="H4" s="167"/>
    </row>
    <row r="5" spans="1:8" x14ac:dyDescent="0.15">
      <c r="A5" s="148" t="s">
        <v>524</v>
      </c>
      <c r="B5" s="153"/>
      <c r="C5" s="154"/>
      <c r="D5" s="155">
        <v>321586</v>
      </c>
      <c r="E5" s="156"/>
      <c r="F5" s="157">
        <v>301035</v>
      </c>
      <c r="G5" s="158"/>
      <c r="H5" s="159"/>
    </row>
    <row r="6" spans="1:8" x14ac:dyDescent="0.15">
      <c r="A6" s="160"/>
      <c r="B6" s="161"/>
      <c r="C6" s="162"/>
      <c r="D6" s="163">
        <v>102662</v>
      </c>
      <c r="E6" s="164"/>
      <c r="F6" s="165">
        <v>154376</v>
      </c>
      <c r="G6" s="166"/>
      <c r="H6" s="167"/>
    </row>
    <row r="7" spans="1:8" x14ac:dyDescent="0.15">
      <c r="A7" s="148" t="s">
        <v>525</v>
      </c>
      <c r="B7" s="153"/>
      <c r="C7" s="154"/>
      <c r="D7" s="155">
        <v>546611</v>
      </c>
      <c r="E7" s="156"/>
      <c r="F7" s="157">
        <v>277467</v>
      </c>
      <c r="G7" s="158"/>
      <c r="H7" s="159"/>
    </row>
    <row r="8" spans="1:8" x14ac:dyDescent="0.15">
      <c r="A8" s="160"/>
      <c r="B8" s="161"/>
      <c r="C8" s="162"/>
      <c r="D8" s="163">
        <v>280003</v>
      </c>
      <c r="E8" s="164"/>
      <c r="F8" s="165">
        <v>128378</v>
      </c>
      <c r="G8" s="166"/>
      <c r="H8" s="167"/>
    </row>
    <row r="9" spans="1:8" x14ac:dyDescent="0.15">
      <c r="A9" s="148" t="s">
        <v>526</v>
      </c>
      <c r="B9" s="153"/>
      <c r="C9" s="154"/>
      <c r="D9" s="155">
        <v>961619</v>
      </c>
      <c r="E9" s="156"/>
      <c r="F9" s="157">
        <v>282256</v>
      </c>
      <c r="G9" s="158"/>
      <c r="H9" s="159"/>
    </row>
    <row r="10" spans="1:8" x14ac:dyDescent="0.15">
      <c r="A10" s="160"/>
      <c r="B10" s="161"/>
      <c r="C10" s="162"/>
      <c r="D10" s="163">
        <v>809519</v>
      </c>
      <c r="E10" s="164"/>
      <c r="F10" s="165">
        <v>145453</v>
      </c>
      <c r="G10" s="166"/>
      <c r="H10" s="167"/>
    </row>
    <row r="11" spans="1:8" x14ac:dyDescent="0.15">
      <c r="A11" s="148" t="s">
        <v>527</v>
      </c>
      <c r="B11" s="153"/>
      <c r="C11" s="154"/>
      <c r="D11" s="155">
        <v>956249</v>
      </c>
      <c r="E11" s="156"/>
      <c r="F11" s="157">
        <v>295341</v>
      </c>
      <c r="G11" s="158"/>
      <c r="H11" s="159"/>
    </row>
    <row r="12" spans="1:8" x14ac:dyDescent="0.15">
      <c r="A12" s="160"/>
      <c r="B12" s="161"/>
      <c r="C12" s="168"/>
      <c r="D12" s="163">
        <v>257712</v>
      </c>
      <c r="E12" s="164"/>
      <c r="F12" s="165">
        <v>137402</v>
      </c>
      <c r="G12" s="166"/>
      <c r="H12" s="167"/>
    </row>
    <row r="13" spans="1:8" x14ac:dyDescent="0.15">
      <c r="A13" s="148"/>
      <c r="B13" s="153"/>
      <c r="C13" s="169"/>
      <c r="D13" s="170">
        <v>618212</v>
      </c>
      <c r="E13" s="171"/>
      <c r="F13" s="172">
        <v>284895</v>
      </c>
      <c r="G13" s="173"/>
      <c r="H13" s="159"/>
    </row>
    <row r="14" spans="1:8" x14ac:dyDescent="0.15">
      <c r="A14" s="160"/>
      <c r="B14" s="161"/>
      <c r="C14" s="162"/>
      <c r="D14" s="163">
        <v>303482</v>
      </c>
      <c r="E14" s="164"/>
      <c r="F14" s="165">
        <v>137042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1.84</v>
      </c>
      <c r="C19" s="174">
        <f>ROUND(VALUE(SUBSTITUTE(実質収支比率等に係る経年分析!G$48,"▲","-")),2)</f>
        <v>9.36</v>
      </c>
      <c r="D19" s="174">
        <f>ROUND(VALUE(SUBSTITUTE(実質収支比率等に係る経年分析!H$48,"▲","-")),2)</f>
        <v>10.09</v>
      </c>
      <c r="E19" s="174">
        <f>ROUND(VALUE(SUBSTITUTE(実質収支比率等に係る経年分析!I$48,"▲","-")),2)</f>
        <v>17.21</v>
      </c>
      <c r="F19" s="174">
        <f>ROUND(VALUE(SUBSTITUTE(実質収支比率等に係る経年分析!J$48,"▲","-")),2)</f>
        <v>19.5</v>
      </c>
    </row>
    <row r="20" spans="1:11" x14ac:dyDescent="0.15">
      <c r="A20" s="174" t="s">
        <v>53</v>
      </c>
      <c r="B20" s="174">
        <f>ROUND(VALUE(SUBSTITUTE(実質収支比率等に係る経年分析!F$47,"▲","-")),2)</f>
        <v>79.849999999999994</v>
      </c>
      <c r="C20" s="174">
        <f>ROUND(VALUE(SUBSTITUTE(実質収支比率等に係る経年分析!G$47,"▲","-")),2)</f>
        <v>73.78</v>
      </c>
      <c r="D20" s="174">
        <f>ROUND(VALUE(SUBSTITUTE(実質収支比率等に係る経年分析!H$47,"▲","-")),2)</f>
        <v>69.63</v>
      </c>
      <c r="E20" s="174">
        <f>ROUND(VALUE(SUBSTITUTE(実質収支比率等に係る経年分析!I$47,"▲","-")),2)</f>
        <v>73.430000000000007</v>
      </c>
      <c r="F20" s="174">
        <f>ROUND(VALUE(SUBSTITUTE(実質収支比率等に係る経年分析!J$47,"▲","-")),2)</f>
        <v>65.349999999999994</v>
      </c>
    </row>
    <row r="21" spans="1:11" x14ac:dyDescent="0.15">
      <c r="A21" s="174" t="s">
        <v>54</v>
      </c>
      <c r="B21" s="174">
        <f>IF(ISNUMBER(VALUE(SUBSTITUTE(実質収支比率等に係る経年分析!F$49,"▲","-"))),ROUND(VALUE(SUBSTITUTE(実質収支比率等に係る経年分析!F$49,"▲","-")),2),NA())</f>
        <v>-11.55</v>
      </c>
      <c r="C21" s="174">
        <f>IF(ISNUMBER(VALUE(SUBSTITUTE(実質収支比率等に係る経年分析!G$49,"▲","-"))),ROUND(VALUE(SUBSTITUTE(実質収支比率等に係る経年分析!G$49,"▲","-")),2),NA())</f>
        <v>4.1399999999999997</v>
      </c>
      <c r="D21" s="174">
        <f>IF(ISNUMBER(VALUE(SUBSTITUTE(実質収支比率等に係る経年分析!H$49,"▲","-"))),ROUND(VALUE(SUBSTITUTE(実質収支比率等に係る経年分析!H$49,"▲","-")),2),NA())</f>
        <v>4.9000000000000004</v>
      </c>
      <c r="E21" s="174">
        <f>IF(ISNUMBER(VALUE(SUBSTITUTE(実質収支比率等に係る経年分析!I$49,"▲","-"))),ROUND(VALUE(SUBSTITUTE(実質収支比率等に係る経年分析!I$49,"▲","-")),2),NA())</f>
        <v>6.65</v>
      </c>
      <c r="F21" s="174">
        <f>IF(ISNUMBER(VALUE(SUBSTITUTE(実質収支比率等に係る経年分析!J$49,"▲","-"))),ROUND(VALUE(SUBSTITUTE(実質収支比率等に係る経年分析!J$49,"▲","-")),2),NA())</f>
        <v>-4.37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0.88</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新庄村土地取得特別会計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新庄村後期高齢者医療特別会計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0.26</v>
      </c>
    </row>
    <row r="31" spans="1:11" x14ac:dyDescent="0.15">
      <c r="A31" s="175" t="str">
        <f>IF(連結実質赤字比率に係る赤字・黒字の構成分析!C$39="",NA(),連結実質赤字比率に係る赤字・黒字の構成分析!C$39)</f>
        <v>新庄村簡易水道事業特別会計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7.0000000000000007E-2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0.62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0.34</v>
      </c>
    </row>
    <row r="32" spans="1:11" x14ac:dyDescent="0.15">
      <c r="A32" s="175" t="str">
        <f>IF(連結実質赤字比率に係る赤字・黒字の構成分析!C$38="",NA(),連結実質赤字比率に係る赤字・黒字の構成分析!C$38)</f>
        <v>新庄村国民健康保険歯科診療施設特別会計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0.46</v>
      </c>
    </row>
    <row r="33" spans="1:16" x14ac:dyDescent="0.15">
      <c r="A33" s="175" t="str">
        <f>IF(連結実質赤字比率に係る赤字・黒字の構成分析!C$37="",NA(),連結実質赤字比率に係る赤字・黒字の構成分析!C$37)</f>
        <v>新庄村国民健康保険事業特別会計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2.91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1.49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0.74</v>
      </c>
    </row>
    <row r="34" spans="1:16" x14ac:dyDescent="0.15">
      <c r="A34" s="175" t="str">
        <f>IF(連結実質赤字比率に係る赤字・黒字の構成分析!C$36="",NA(),連結実質赤字比率に係る赤字・黒字の構成分析!C$36)</f>
        <v>新庄村国民健康保険診療所特別会計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0.74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1.27</v>
      </c>
    </row>
    <row r="35" spans="1:16" x14ac:dyDescent="0.15">
      <c r="A35" s="175" t="str">
        <f>IF(連結実質赤字比率に係る赤字・黒字の構成分析!C$35="",NA(),連結実質赤字比率に係る赤字・黒字の構成分析!C$35)</f>
        <v>新庄村介護保険特別会計（保険事業勘定）</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1.76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0.34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1.37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3.06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2.36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1.82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9.34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10.07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17.190000000000001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19.48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143</v>
      </c>
      <c r="E42" s="176"/>
      <c r="F42" s="176"/>
      <c r="G42" s="176">
        <f>'実質公債費比率（分子）の構造'!L$52</f>
        <v>140</v>
      </c>
      <c r="H42" s="176"/>
      <c r="I42" s="176"/>
      <c r="J42" s="176">
        <f>'実質公債費比率（分子）の構造'!M$52</f>
        <v>138</v>
      </c>
      <c r="K42" s="176"/>
      <c r="L42" s="176"/>
      <c r="M42" s="176">
        <f>'実質公債費比率（分子）の構造'!N$52</f>
        <v>119</v>
      </c>
      <c r="N42" s="176"/>
      <c r="O42" s="176"/>
      <c r="P42" s="176">
        <f>'実質公債費比率（分子）の構造'!O$52</f>
        <v>136</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32</v>
      </c>
      <c r="C46" s="176"/>
      <c r="D46" s="176"/>
      <c r="E46" s="176">
        <f>'実質公債費比率（分子）の構造'!L$48</f>
        <v>35</v>
      </c>
      <c r="F46" s="176"/>
      <c r="G46" s="176"/>
      <c r="H46" s="176">
        <f>'実質公債費比率（分子）の構造'!M$48</f>
        <v>33</v>
      </c>
      <c r="I46" s="176"/>
      <c r="J46" s="176"/>
      <c r="K46" s="176">
        <f>'実質公債費比率（分子）の構造'!N$48</f>
        <v>38</v>
      </c>
      <c r="L46" s="176"/>
      <c r="M46" s="176"/>
      <c r="N46" s="176">
        <f>'実質公債費比率（分子）の構造'!O$48</f>
        <v>40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148</v>
      </c>
      <c r="C49" s="176"/>
      <c r="D49" s="176"/>
      <c r="E49" s="176">
        <f>'実質公債費比率（分子）の構造'!L$45</f>
        <v>144</v>
      </c>
      <c r="F49" s="176"/>
      <c r="G49" s="176"/>
      <c r="H49" s="176">
        <f>'実質公債費比率（分子）の構造'!M$45</f>
        <v>150</v>
      </c>
      <c r="I49" s="176"/>
      <c r="J49" s="176"/>
      <c r="K49" s="176">
        <f>'実質公債費比率（分子）の構造'!N$45</f>
        <v>155</v>
      </c>
      <c r="L49" s="176"/>
      <c r="M49" s="176"/>
      <c r="N49" s="176">
        <f>'実質公債費比率（分子）の構造'!O$45</f>
        <v>155</v>
      </c>
      <c r="O49" s="176"/>
      <c r="P49" s="176"/>
    </row>
    <row r="50" spans="1:16" x14ac:dyDescent="0.15">
      <c r="A50" s="176" t="s">
        <v>67</v>
      </c>
      <c r="B50" s="176" t="e">
        <f>NA()</f>
        <v>#N/A</v>
      </c>
      <c r="C50" s="176">
        <f>IF(ISNUMBER('実質公債費比率（分子）の構造'!K$53),'実質公債費比率（分子）の構造'!K$53,NA())</f>
        <v>37</v>
      </c>
      <c r="D50" s="176" t="e">
        <f>NA()</f>
        <v>#N/A</v>
      </c>
      <c r="E50" s="176" t="e">
        <f>NA()</f>
        <v>#N/A</v>
      </c>
      <c r="F50" s="176">
        <f>IF(ISNUMBER('実質公債費比率（分子）の構造'!L$53),'実質公債費比率（分子）の構造'!L$53,NA())</f>
        <v>39</v>
      </c>
      <c r="G50" s="176" t="e">
        <f>NA()</f>
        <v>#N/A</v>
      </c>
      <c r="H50" s="176" t="e">
        <f>NA()</f>
        <v>#N/A</v>
      </c>
      <c r="I50" s="176">
        <f>IF(ISNUMBER('実質公債費比率（分子）の構造'!M$53),'実質公債費比率（分子）の構造'!M$53,NA())</f>
        <v>45</v>
      </c>
      <c r="J50" s="176" t="e">
        <f>NA()</f>
        <v>#N/A</v>
      </c>
      <c r="K50" s="176" t="e">
        <f>NA()</f>
        <v>#N/A</v>
      </c>
      <c r="L50" s="176">
        <f>IF(ISNUMBER('実質公債費比率（分子）の構造'!N$53),'実質公債費比率（分子）の構造'!N$53,NA())</f>
        <v>74</v>
      </c>
      <c r="M50" s="176" t="e">
        <f>NA()</f>
        <v>#N/A</v>
      </c>
      <c r="N50" s="176" t="e">
        <f>NA()</f>
        <v>#N/A</v>
      </c>
      <c r="O50" s="176">
        <f>IF(ISNUMBER('実質公債費比率（分子）の構造'!O$53),'実質公債費比率（分子）の構造'!O$53,NA())</f>
        <v>59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855</v>
      </c>
      <c r="E56" s="175"/>
      <c r="F56" s="175"/>
      <c r="G56" s="175">
        <f>'将来負担比率（分子）の構造'!J$52</f>
        <v>807</v>
      </c>
      <c r="H56" s="175"/>
      <c r="I56" s="175"/>
      <c r="J56" s="175">
        <f>'将来負担比率（分子）の構造'!K$52</f>
        <v>842</v>
      </c>
      <c r="K56" s="175"/>
      <c r="L56" s="175"/>
      <c r="M56" s="175">
        <f>'将来負担比率（分子）の構造'!L$52</f>
        <v>1344</v>
      </c>
      <c r="N56" s="175"/>
      <c r="O56" s="175"/>
      <c r="P56" s="175">
        <f>'将来負担比率（分子）の構造'!M$52</f>
        <v>1496</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2330</v>
      </c>
      <c r="E58" s="175"/>
      <c r="F58" s="175"/>
      <c r="G58" s="175">
        <f>'将来負担比率（分子）の構造'!J$50</f>
        <v>2184</v>
      </c>
      <c r="H58" s="175"/>
      <c r="I58" s="175"/>
      <c r="J58" s="175">
        <f>'将来負担比率（分子）の構造'!K$50</f>
        <v>2161</v>
      </c>
      <c r="K58" s="175"/>
      <c r="L58" s="175"/>
      <c r="M58" s="175">
        <f>'将来負担比率（分子）の構造'!L$50</f>
        <v>1949</v>
      </c>
      <c r="N58" s="175"/>
      <c r="O58" s="175"/>
      <c r="P58" s="175">
        <f>'将来負担比率（分子）の構造'!M$50</f>
        <v>1809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149</v>
      </c>
      <c r="C62" s="175"/>
      <c r="D62" s="175"/>
      <c r="E62" s="175">
        <f>'将来負担比率（分子）の構造'!J$45</f>
        <v>155</v>
      </c>
      <c r="F62" s="175"/>
      <c r="G62" s="175"/>
      <c r="H62" s="175">
        <f>'将来負担比率（分子）の構造'!K$45</f>
        <v>138</v>
      </c>
      <c r="I62" s="175"/>
      <c r="J62" s="175"/>
      <c r="K62" s="175">
        <f>'将来負担比率（分子）の構造'!L$45</f>
        <v>129</v>
      </c>
      <c r="L62" s="175"/>
      <c r="M62" s="175"/>
      <c r="N62" s="175">
        <f>'将来負担比率（分子）の構造'!M$45</f>
        <v>145</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430</v>
      </c>
      <c r="C64" s="175"/>
      <c r="D64" s="175"/>
      <c r="E64" s="175">
        <f>'将来負担比率（分子）の構造'!J$43</f>
        <v>402</v>
      </c>
      <c r="F64" s="175"/>
      <c r="G64" s="175"/>
      <c r="H64" s="175">
        <f>'将来負担比率（分子）の構造'!K$43</f>
        <v>392</v>
      </c>
      <c r="I64" s="175"/>
      <c r="J64" s="175"/>
      <c r="K64" s="175">
        <f>'将来負担比率（分子）の構造'!L$43</f>
        <v>404</v>
      </c>
      <c r="L64" s="175"/>
      <c r="M64" s="175"/>
      <c r="N64" s="175">
        <f>'将来負担比率（分子）の構造'!M$43</f>
        <v>405</v>
      </c>
      <c r="O64" s="175"/>
      <c r="P64" s="175"/>
    </row>
    <row r="65" spans="1:16" x14ac:dyDescent="0.15">
      <c r="A65" s="175" t="s">
        <v>32</v>
      </c>
      <c r="B65" s="175">
        <f>'将来負担比率（分子）の構造'!I$42</f>
        <v>41</v>
      </c>
      <c r="C65" s="175"/>
      <c r="D65" s="175"/>
      <c r="E65" s="175">
        <f>'将来負担比率（分子）の構造'!J$42</f>
        <v>38</v>
      </c>
      <c r="F65" s="175"/>
      <c r="G65" s="175"/>
      <c r="H65" s="175">
        <f>'将来負担比率（分子）の構造'!K$42</f>
        <v>357</v>
      </c>
      <c r="I65" s="175"/>
      <c r="J65" s="175"/>
      <c r="K65" s="175">
        <f>'将来負担比率（分子）の構造'!L$42</f>
        <v>34</v>
      </c>
      <c r="L65" s="175"/>
      <c r="M65" s="175"/>
      <c r="N65" s="175">
        <f>'将来負担比率（分子）の構造'!M$42</f>
        <v>219</v>
      </c>
      <c r="O65" s="175"/>
      <c r="P65" s="175"/>
    </row>
    <row r="66" spans="1:16" x14ac:dyDescent="0.15">
      <c r="A66" s="175" t="s">
        <v>31</v>
      </c>
      <c r="B66" s="175">
        <f>'将来負担比率（分子）の構造'!I$41</f>
        <v>1278</v>
      </c>
      <c r="C66" s="175"/>
      <c r="D66" s="175"/>
      <c r="E66" s="175">
        <f>'将来負担比率（分子）の構造'!J$41</f>
        <v>1271</v>
      </c>
      <c r="F66" s="175"/>
      <c r="G66" s="175"/>
      <c r="H66" s="175">
        <f>'将来負担比率（分子）の構造'!K$41</f>
        <v>1327</v>
      </c>
      <c r="I66" s="175"/>
      <c r="J66" s="175"/>
      <c r="K66" s="175">
        <f>'将来負担比率（分子）の構造'!L$41</f>
        <v>1833</v>
      </c>
      <c r="L66" s="175"/>
      <c r="M66" s="175"/>
      <c r="N66" s="175">
        <f>'将来負担比率（分子）の構造'!M$41</f>
        <v>2100</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721</v>
      </c>
      <c r="C72" s="179">
        <f>基金残高に係る経年分析!G55</f>
        <v>722</v>
      </c>
      <c r="D72" s="179">
        <f>基金残高に係る経年分析!H55</f>
        <v>652</v>
      </c>
    </row>
    <row r="73" spans="1:16" x14ac:dyDescent="0.15">
      <c r="A73" s="178" t="s">
        <v>74</v>
      </c>
      <c r="B73" s="179">
        <f>基金残高に係る経年分析!F56</f>
        <v>40</v>
      </c>
      <c r="C73" s="179">
        <f>基金残高に係る経年分析!G56</f>
        <v>40</v>
      </c>
      <c r="D73" s="179">
        <f>基金残高に係る経年分析!H56</f>
        <v>40</v>
      </c>
    </row>
    <row r="74" spans="1:16" x14ac:dyDescent="0.15">
      <c r="A74" s="178" t="s">
        <v>75</v>
      </c>
      <c r="B74" s="179">
        <f>基金残高に係る経年分析!F57</f>
        <v>1209</v>
      </c>
      <c r="C74" s="179">
        <f>基金残高に係る経年分析!G57</f>
        <v>973</v>
      </c>
      <c r="D74" s="179">
        <f>基金残高に係る経年分析!H57</f>
        <v>902</v>
      </c>
    </row>
  </sheetData>
  <sheetProtection algorithmName="SHA-512" hashValue="ezeGeNAfYfVbhBUc6bTEAwywS9nvccWEOxtO2MYO+RC74eLPSCbbb2WE7Yb/4x6b2f3GnZkokZOFTgDZ9VXjPQ==" saltValue="bYJ3hojHrPHIzGK0m2Q0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2025-03-11T02:14:51Z</cp:lastPrinted>
  <dcterms:created xsi:type="dcterms:W3CDTF">2025-02-19T04:11:51Z</dcterms:created>
  <dcterms:modified xsi:type="dcterms:W3CDTF">2025-03-14T04:31:57Z</dcterms:modified>
  <cp:category/>
</cp:coreProperties>
</file>