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12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P23" i="12" l="1"/>
  <c r="AP88" i="12"/>
  <c r="AU88" i="12"/>
  <c r="AF88" i="12"/>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O35" i="10"/>
  <c r="CO34" i="10"/>
  <c r="BW34" i="10"/>
  <c r="BW35" i="10" s="1"/>
  <c r="BW36" i="10" s="1"/>
  <c r="BW37" i="10" s="1"/>
  <c r="BW38" i="10" s="1"/>
  <c r="BW39" i="10" s="1"/>
  <c r="BW40" i="10" s="1"/>
  <c r="BW41" i="10" s="1"/>
  <c r="BW42" i="10" s="1"/>
  <c r="BW43" i="10" s="1"/>
  <c r="C34" i="10"/>
  <c r="C35" i="10" l="1"/>
  <c r="C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alcChain>
</file>

<file path=xl/sharedStrings.xml><?xml version="1.0" encoding="utf-8"?>
<sst xmlns="http://schemas.openxmlformats.org/spreadsheetml/2006/main" count="1104" uniqueCount="576">
  <si>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</si>
  <si>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</si>
  <si>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</si>
  <si>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</si>
  <si>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</si>
  <si>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</si>
  <si>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</si>
  <si>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</si>
  <si>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</si>
  <si>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</si>
  <si>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</si>
  <si>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</si>
  <si>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</si>
  <si>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</si>
  <si>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</si>
  <si>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</si>
  <si>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</si>
  <si>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</si>
  <si>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</si>
  <si>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</si>
  <si>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</si>
  <si>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</si>
  <si>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</si>
  <si>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</si>
  <si>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</si>
  <si>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</si>
  <si>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</si>
  <si>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</si>
  <si>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</si>
  <si>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</si>
  <si>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</si>
  <si>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</si>
  <si>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</si>
  <si>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</si>
  <si>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</si>
  <si>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</si>
  <si>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</si>
  <si>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</si>
  <si>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</si>
  <si>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</si>
  <si>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</si>
  <si>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</si>
  <si>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</si>
  <si>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</si>
  <si>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</si>
  <si>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</si>
  <si>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</si>
  <si>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</si>
  <si>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</si>
  <si>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</si>
  <si>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</si>
  <si>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</si>
  <si>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</si>
  <si>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</si>
  <si>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</si>
  <si>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</si>
  <si>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</si>
  <si>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</si>
  <si>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</si>
  <si>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</si>
  <si>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</si>
  <si>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</si>
  <si>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</si>
  <si>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</si>
  <si>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</si>
  <si>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</si>
  <si>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</si>
  <si>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</si>
  <si>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</si>
  <si>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</si>
  <si>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</si>
  <si>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</si>
  <si>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</si>
  <si>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</si>
  <si>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</si>
  <si>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</si>
  <si>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</si>
  <si>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</si>
  <si>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</si>
  <si>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</si>
  <si>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</si>
  <si>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</si>
  <si>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</si>
  <si>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</si>
  <si>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</si>
  <si>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</si>
  <si>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</si>
  <si>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</si>
  <si>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</si>
  <si>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</si>
  <si>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</si>
  <si>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</si>
  <si>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</si>
  <si>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</si>
  <si>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</si>
  <si>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</si>
  <si>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</si>
  <si>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</si>
  <si>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</si>
  <si>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</si>
  <si>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</si>
  <si>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</si>
  <si>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</si>
  <si>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</si>
  <si>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</si>
  <si>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</si>
  <si>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</si>
  <si>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</si>
  <si>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</si>
  <si>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</si>
  <si>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</si>
  <si>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</si>
  <si>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</si>
  <si>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</si>
  <si>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</si>
  <si>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</si>
  <si>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</si>
  <si>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</si>
  <si>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</si>
  <si>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</si>
  <si>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</si>
  <si>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</si>
  <si>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</si>
  <si>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</si>
  <si>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</si>
  <si>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</si>
  <si>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</si>
  <si>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</si>
  <si>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</si>
  <si>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</si>
  <si>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</si>
  <si>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</si>
  <si>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</si>
  <si>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</si>
  <si>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</si>
  <si>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</si>
  <si>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</si>
  <si>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</si>
  <si>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</si>
  <si>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</si>
  <si>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</si>
  <si>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</si>
  <si>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</si>
  <si>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</si>
  <si>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</si>
  <si>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</si>
  <si>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</si>
  <si>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</si>
  <si>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</si>
  <si>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</si>
  <si>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</si>
  <si>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</si>
  <si>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</si>
  <si>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</si>
  <si>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</si>
  <si>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</si>
  <si>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</si>
  <si>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</si>
  <si>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</si>
  <si>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</si>
  <si>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</si>
  <si>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</si>
  <si>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</si>
  <si>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</si>
  <si>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</si>
  <si>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</si>
  <si>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</si>
  <si>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</si>
  <si>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</si>
  <si>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</si>
  <si>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</si>
  <si>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</si>
  <si>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</si>
  <si>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</si>
  <si>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</si>
  <si>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</si>
  <si>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</si>
  <si>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</si>
  <si>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</si>
  <si>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</si>
  <si>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</si>
  <si>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</si>
  <si>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</si>
  <si>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</si>
  <si>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</si>
  <si>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</si>
  <si>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</si>
  <si>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</si>
  <si>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</si>
  <si>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</si>
  <si>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</si>
  <si>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</si>
  <si>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</si>
  <si>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</si>
  <si>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</si>
  <si>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</si>
  <si>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</si>
  <si>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</si>
  <si>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</si>
  <si>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</si>
  <si>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</si>
  <si>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</si>
  <si>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</si>
  <si>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岡山県和気町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</si>
  <si>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</si>
  <si>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</si>
  <si>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</si>
  <si>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</si>
  <si>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</si>
  <si>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</si>
  <si>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</si>
  <si>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</si>
  <si>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</si>
  <si>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</si>
  <si>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</si>
  <si>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</si>
  <si>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</si>
  <si>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</si>
  <si>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</si>
  <si>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</si>
  <si>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</si>
  <si>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</si>
  <si>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</si>
  <si>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</si>
  <si>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</si>
  <si>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</si>
  <si>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</si>
  <si>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</si>
  <si>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</si>
  <si>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</si>
  <si>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</si>
  <si>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</si>
  <si>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</si>
  <si>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</si>
  <si>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</si>
  <si>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</si>
  <si>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</si>
  <si>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</si>
  <si>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</si>
  <si>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</si>
  <si>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</si>
  <si>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</si>
  <si>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</si>
  <si>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</si>
  <si>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</si>
  <si>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</si>
  <si>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</si>
  <si>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</si>
  <si>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</si>
  <si>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</si>
  <si>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</si>
  <si>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</si>
  <si>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</si>
  <si>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</si>
  <si>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</si>
  <si>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</si>
  <si>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</si>
  <si>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</si>
  <si>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</si>
  <si>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</si>
  <si>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</si>
  <si>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</si>
  <si>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</si>
  <si>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</si>
  <si>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</si>
  <si>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</si>
  <si>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</si>
  <si>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</si>
  <si>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</si>
  <si>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</si>
  <si>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</si>
  <si>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</si>
  <si>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</si>
  <si>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</si>
  <si>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</si>
  <si>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</si>
  <si>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</si>
  <si>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</si>
  <si>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</si>
  <si>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</si>
  <si>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</si>
  <si>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</si>
  <si>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</si>
  <si>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</si>
  <si>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</si>
  <si>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</si>
  <si>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</si>
  <si>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</si>
  <si>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</si>
  <si>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</si>
  <si>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</si>
  <si>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</si>
  <si>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</si>
  <si>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</si>
  <si>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</si>
  <si>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</si>
  <si>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</si>
  <si>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</si>
  <si>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</si>
  <si>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</si>
  <si>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</si>
  <si>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</si>
  <si>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</si>
  <si>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</si>
  <si>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</si>
  <si>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</si>
  <si>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</si>
  <si>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</si>
  <si>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</si>
  <si>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</si>
  <si>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</si>
  <si>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</si>
  <si>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</si>
  <si>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</si>
  <si>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</si>
  <si>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</si>
  <si>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</si>
  <si>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</si>
  <si>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</si>
  <si>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</si>
  <si>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</si>
  <si>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</si>
  <si>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</si>
  <si>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</si>
  <si>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</si>
  <si>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</si>
  <si>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</si>
  <si>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</si>
  <si>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</si>
  <si>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</si>
  <si>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</si>
  <si>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</si>
  <si>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</si>
  <si>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</si>
  <si>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</si>
  <si>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</si>
  <si>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</si>
  <si>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</si>
  <si>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</si>
  <si>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</si>
  <si>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</si>
  <si>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</si>
  <si>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</si>
  <si>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</si>
  <si>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</si>
  <si>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</si>
  <si>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</si>
  <si>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</si>
  <si>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</si>
  <si>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</si>
  <si>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</si>
  <si>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</si>
  <si>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</si>
  <si>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</si>
  <si>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岡山県和気町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</si>
  <si>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</si>
  <si>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</si>
  <si>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</si>
  <si>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</si>
  <si>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</si>
  <si>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</si>
  <si>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</si>
  <si>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</si>
  <si>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</si>
  <si>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</si>
  <si>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</si>
  <si>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</si>
  <si>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</si>
  <si>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</si>
  <si>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</si>
  <si>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</si>
  <si>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</si>
  <si>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</si>
  <si>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</si>
  <si>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</si>
  <si>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</si>
  <si>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</si>
  <si>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</si>
  <si>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</si>
  <si>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</si>
  <si>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</si>
  <si>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</si>
  <si>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</si>
  <si>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</si>
  <si>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</si>
  <si>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</si>
  <si>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</si>
  <si>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</si>
  <si>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</si>
  <si>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</si>
  <si>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</si>
  <si>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</si>
  <si>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t>
    <phoneticPr fontId="5"/>
  </si>
  <si>
    <t>和気町後期高齢者医療特別会計</t>
    <phoneticPr fontId="5"/>
  </si>
  <si>
    <t>和気町駐車場事業特別会計</t>
    <phoneticPr fontId="5"/>
  </si>
  <si>
    <t>和気町上水道事業会計</t>
    <phoneticPr fontId="5"/>
  </si>
  <si>
    <t>法適用企業</t>
    <phoneticPr fontId="5"/>
  </si>
  <si>
    <t>和気町簡易水道事業会計</t>
    <phoneticPr fontId="5"/>
  </si>
  <si>
    <t>和気町下水道事業会計</t>
    <phoneticPr fontId="5"/>
  </si>
  <si>
    <t>和気町和気鵜飼谷温泉事業特別会計</t>
    <phoneticPr fontId="5"/>
  </si>
  <si>
    <t>法非適用企業</t>
    <phoneticPr fontId="5"/>
  </si>
  <si>
    <t>和気町地域開発事業特別会計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</si>
  <si>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</si>
  <si>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</si>
  <si>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</si>
  <si>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</si>
  <si>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</si>
  <si>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</si>
  <si>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</si>
  <si>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</si>
  <si>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</si>
  <si>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</si>
  <si>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</si>
  <si>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</si>
  <si>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</si>
  <si>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</si>
  <si>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</si>
  <si>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</si>
  <si>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</si>
  <si>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</si>
  <si>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</si>
  <si>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</si>
  <si>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</si>
  <si>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</si>
  <si>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</si>
  <si>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</si>
  <si>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</si>
  <si>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</si>
  <si>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</si>
  <si>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</si>
  <si>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</si>
  <si>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</si>
  <si>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</si>
  <si>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</si>
  <si>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</si>
  <si>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</si>
  <si>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</si>
  <si>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</si>
  <si>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</si>
  <si>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</si>
  <si>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</si>
  <si>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</si>
  <si>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</si>
  <si>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</si>
  <si>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</si>
  <si>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</si>
  <si>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</si>
  <si>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</si>
  <si>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</si>
  <si>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</si>
  <si>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</si>
  <si>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</si>
  <si>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</si>
  <si>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</si>
  <si>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</si>
  <si>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</si>
  <si>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</si>
  <si>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</si>
  <si>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</si>
  <si>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</si>
  <si>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</si>
  <si>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</si>
  <si>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</si>
  <si>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</si>
  <si>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</si>
  <si>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</si>
  <si>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</si>
  <si>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</si>
  <si>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</si>
  <si>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</si>
  <si>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</si>
  <si>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</si>
  <si>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</si>
  <si>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</si>
  <si>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</si>
  <si>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</si>
  <si>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</si>
  <si>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</si>
  <si>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</si>
  <si>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</si>
  <si>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</si>
  <si>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</si>
  <si>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</si>
  <si>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</si>
  <si>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</si>
  <si>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</si>
  <si>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</si>
  <si>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</si>
  <si>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</si>
  <si>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</si>
  <si>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</si>
  <si>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</si>
  <si>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</si>
  <si>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</si>
  <si>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</si>
  <si>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</si>
  <si>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</si>
  <si>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</si>
  <si>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</si>
  <si>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</si>
  <si>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</si>
  <si>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</si>
  <si>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</si>
  <si>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</si>
  <si>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</si>
  <si>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</si>
  <si>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</si>
  <si>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</si>
  <si>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</si>
  <si>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</si>
  <si>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</si>
  <si>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</si>
  <si>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</si>
  <si>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</si>
  <si>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</si>
  <si>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</si>
  <si>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</si>
  <si>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</si>
  <si>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</si>
  <si>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</si>
  <si>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</si>
  <si>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</si>
  <si>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</si>
  <si>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</si>
  <si>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</si>
  <si>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</si>
  <si>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</si>
  <si>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</si>
  <si>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</si>
  <si>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</si>
  <si>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</si>
  <si>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</si>
  <si>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</si>
  <si>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</si>
  <si>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</si>
  <si>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</si>
  <si>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</si>
  <si>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0.74</t>
  </si>
  <si>
    <t>▲ 0.51</t>
  </si>
  <si>
    <t>▲ 3.94</t>
  </si>
  <si>
    <t>和気町上水道事業会計</t>
  </si>
  <si>
    <t>一般会計</t>
  </si>
  <si>
    <t>和気町簡易水道事業会計</t>
  </si>
  <si>
    <t>和気町ごみ焼却施設解体事業特別会計</t>
  </si>
  <si>
    <t>和気町下水道事業会計</t>
  </si>
  <si>
    <t>和気町介護保険事業特別会計</t>
  </si>
  <si>
    <t>和気町国民健康保険特別会計</t>
  </si>
  <si>
    <t>和気町地域開発事業特別会計</t>
  </si>
  <si>
    <t>その他会計（赤字）</t>
  </si>
  <si>
    <t>その他会計（黒字）</t>
  </si>
  <si>
    <t>R01</t>
    <phoneticPr fontId="5"/>
  </si>
  <si>
    <t>R02</t>
    <phoneticPr fontId="5"/>
  </si>
  <si>
    <t>R03</t>
    <phoneticPr fontId="5"/>
  </si>
  <si>
    <t>R04</t>
    <phoneticPr fontId="5"/>
  </si>
  <si>
    <t>R05</t>
    <phoneticPr fontId="5"/>
  </si>
  <si>
    <t>東備消防組合</t>
    <rPh sb="0" eb="2">
      <t>トウビ</t>
    </rPh>
    <rPh sb="2" eb="4">
      <t>ショウボウ</t>
    </rPh>
    <rPh sb="4" eb="6">
      <t>クミアイ</t>
    </rPh>
    <phoneticPr fontId="10"/>
  </si>
  <si>
    <t>和気北部衛生施設組合</t>
    <rPh sb="0" eb="2">
      <t>ワケ</t>
    </rPh>
    <rPh sb="2" eb="3">
      <t>ホク</t>
    </rPh>
    <rPh sb="3" eb="4">
      <t>ブ</t>
    </rPh>
    <rPh sb="4" eb="6">
      <t>エイセイ</t>
    </rPh>
    <rPh sb="6" eb="8">
      <t>シセツ</t>
    </rPh>
    <rPh sb="8" eb="10">
      <t>クミアイ</t>
    </rPh>
    <phoneticPr fontId="10"/>
  </si>
  <si>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10"/>
  </si>
  <si>
    <t>和気老人ホーム組合</t>
    <rPh sb="0" eb="2">
      <t>ワケ</t>
    </rPh>
    <rPh sb="2" eb="4">
      <t>ロウジン</t>
    </rPh>
    <rPh sb="7" eb="9">
      <t>クミアイ</t>
    </rPh>
    <phoneticPr fontId="10"/>
  </si>
  <si>
    <t>田原用水組合</t>
    <rPh sb="0" eb="2">
      <t>タワラ</t>
    </rPh>
    <rPh sb="2" eb="4">
      <t>ヨウスイ</t>
    </rPh>
    <rPh sb="4" eb="6">
      <t>クミアイ</t>
    </rPh>
    <phoneticPr fontId="10"/>
  </si>
  <si>
    <t>岡山県広域水道企業団</t>
    <rPh sb="0" eb="3">
      <t>オカヤマケン</t>
    </rPh>
    <rPh sb="3" eb="5">
      <t>コウイキ</t>
    </rPh>
    <rPh sb="5" eb="7">
      <t>スイドウ</t>
    </rPh>
    <rPh sb="7" eb="9">
      <t>キギョウ</t>
    </rPh>
    <rPh sb="9" eb="10">
      <t>ダン</t>
    </rPh>
    <phoneticPr fontId="10"/>
  </si>
  <si>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10"/>
  </si>
  <si>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10"/>
  </si>
  <si>
    <t>岡山県市町村総合事務組合一般会計</t>
    <phoneticPr fontId="10"/>
  </si>
  <si>
    <t>岡山県市町村総合事務組合貸付金特別会計</t>
    <phoneticPr fontId="10"/>
  </si>
  <si>
    <t>岡山県市町村総合事務組合拠出金事業特別会計</t>
    <rPh sb="12" eb="15">
      <t>キョシュツキン</t>
    </rPh>
    <rPh sb="15" eb="17">
      <t>ジギョウ</t>
    </rPh>
    <phoneticPr fontId="10"/>
  </si>
  <si>
    <t>岡山県市町村税整理組合</t>
    <phoneticPr fontId="10"/>
  </si>
  <si>
    <t>-</t>
    <phoneticPr fontId="2"/>
  </si>
  <si>
    <t>まちづくり基金</t>
    <rPh sb="5" eb="7">
      <t>キキン</t>
    </rPh>
    <phoneticPr fontId="5"/>
  </si>
  <si>
    <t>地域振興基金</t>
    <rPh sb="0" eb="6">
      <t>チイキシンコウキキン</t>
    </rPh>
    <phoneticPr fontId="10"/>
  </si>
  <si>
    <t>ふるさとづくり基金</t>
    <rPh sb="7" eb="9">
      <t>キキン</t>
    </rPh>
    <phoneticPr fontId="10"/>
  </si>
  <si>
    <t>地域福祉基金</t>
    <rPh sb="0" eb="2">
      <t>チイキ</t>
    </rPh>
    <rPh sb="2" eb="6">
      <t>フクシキキン</t>
    </rPh>
    <phoneticPr fontId="10"/>
  </si>
  <si>
    <t>文化体育施設建設基金</t>
    <rPh sb="0" eb="10">
      <t>ブンカタイイクシセツケンセツキキン</t>
    </rPh>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</si>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</sst>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2277-47B6-BAD8-8BCD2125EE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47754</c:v>
                </c:pt>
                <c:pt idx="1">
                  <c:v>76265</c:v>
                </c:pt>
                <c:pt idx="2">
                  <c:v>56760</c:v>
                </c:pt>
                <c:pt idx="3">
                  <c:v>69885</c:v>
                </c:pt>
                <c:pt idx="4">
                  <c:v>154353</c:v>
                </c:pt>
              </c:numCache>
            </c:numRef>
          </c:val>
          <c:smooth val="0"/>
          <c:extLst>
            <c:ext xmlns:c16="http://schemas.microsoft.com/office/drawing/2014/chart" uri="{C3380CC4-5D6E-409C-BE32-E72D297353CC}">
              <c16:uniqueId val="{00000001-2277-47B6-BAD8-8BCD2125EE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8.6999999999999993</c:v>
                </c:pt>
                <c:pt idx="1">
                  <c:v>7.54</c:v>
                </c:pt>
                <c:pt idx="2">
                  <c:v>15.47</c:v>
                </c:pt>
                <c:pt idx="3">
                  <c:v>13.94</c:v>
                </c:pt>
                <c:pt idx="4">
                  <c:v>9.76</c:v>
                </c:pt>
              </c:numCache>
            </c:numRef>
          </c:val>
          <c:extLst>
            <c:ext xmlns:c16="http://schemas.microsoft.com/office/drawing/2014/chart" uri="{C3380CC4-5D6E-409C-BE32-E72D297353CC}">
              <c16:uniqueId val="{00000000-34AE-4353-8FD8-7BE2E74C29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42.94</c:v>
                </c:pt>
                <c:pt idx="1">
                  <c:v>43.69</c:v>
                </c:pt>
                <c:pt idx="2">
                  <c:v>43.98</c:v>
                </c:pt>
                <c:pt idx="3">
                  <c:v>51.34</c:v>
                </c:pt>
                <c:pt idx="4">
                  <c:v>55.87</c:v>
                </c:pt>
              </c:numCache>
            </c:numRef>
          </c:val>
          <c:extLst>
            <c:ext xmlns:c16="http://schemas.microsoft.com/office/drawing/2014/chart" uri="{C3380CC4-5D6E-409C-BE32-E72D297353CC}">
              <c16:uniqueId val="{00000001-34AE-4353-8FD8-7BE2E74C29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2.46</c:v>
                </c:pt>
                <c:pt idx="1">
                  <c:v>-0.74</c:v>
                </c:pt>
                <c:pt idx="2">
                  <c:v>8.19</c:v>
                </c:pt>
                <c:pt idx="3">
                  <c:v>-0.51</c:v>
                </c:pt>
                <c:pt idx="4">
                  <c:v>-3.94</c:v>
                </c:pt>
              </c:numCache>
            </c:numRef>
          </c:val>
          <c:smooth val="0"/>
          <c:extLst>
            <c:ext xmlns:c16="http://schemas.microsoft.com/office/drawing/2014/chart" uri="{C3380CC4-5D6E-409C-BE32-E72D297353CC}">
              <c16:uniqueId val="{00000002-34AE-4353-8FD8-7BE2E74C29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1.46</c:v>
                </c:pt>
                <c:pt idx="2">
                  <c:v>#N/A</c:v>
                </c:pt>
                <c:pt idx="3">
                  <c:v>2.16</c:v>
                </c:pt>
                <c:pt idx="4">
                  <c:v>#N/A</c:v>
                </c:pt>
                <c:pt idx="5">
                  <c:v>1.49</c:v>
                </c:pt>
                <c:pt idx="6">
                  <c:v>#N/A</c:v>
                </c:pt>
                <c:pt idx="7">
                  <c:v>5.19</c:v>
                </c:pt>
                <c:pt idx="8">
                  <c:v>#N/A</c:v>
                </c:pt>
                <c:pt idx="9">
                  <c:v>0.24</c:v>
                </c:pt>
              </c:numCache>
            </c:numRef>
          </c:val>
          <c:extLst>
            <c:ext xmlns:c16="http://schemas.microsoft.com/office/drawing/2014/chart" uri="{C3380CC4-5D6E-409C-BE32-E72D297353CC}">
              <c16:uniqueId val="{00000000-AB46-4B58-B71D-A58AAB22D9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46-4B58-B71D-A58AAB22D9C9}"/>
            </c:ext>
          </c:extLst>
        </c:ser>
        <c:ser>
          <c:idx val="2"/>
          <c:order val="2"/>
          <c:tx>
            <c:strRef>
              <c:f>データシート!$A$29</c:f>
              <c:strCache>
                <c:ptCount val="1"/>
                <c:pt idx="0">
                  <c:v>和気町地域開発事業特別会計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0.16</c:v>
                </c:pt>
                <c:pt idx="8">
                  <c:v>#N/A</c:v>
                </c:pt>
                <c:pt idx="9">
                  <c:v>0.37</c:v>
                </c:pt>
              </c:numCache>
            </c:numRef>
          </c:val>
          <c:extLst>
            <c:ext xmlns:c16="http://schemas.microsoft.com/office/drawing/2014/chart" uri="{C3380CC4-5D6E-409C-BE32-E72D297353CC}">
              <c16:uniqueId val="{00000002-AB46-4B58-B71D-A58AAB22D9C9}"/>
            </c:ext>
          </c:extLst>
        </c:ser>
        <c:ser>
          <c:idx val="3"/>
          <c:order val="3"/>
          <c:tx>
            <c:strRef>
              <c:f>データシート!$A$30</c:f>
              <c:strCache>
                <c:ptCount val="1"/>
                <c:pt idx="0">
                  <c:v>和気町国民健康保険特別会計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0.56999999999999995</c:v>
                </c:pt>
                <c:pt idx="2">
                  <c:v>#N/A</c:v>
                </c:pt>
                <c:pt idx="3">
                  <c:v>0.42</c:v>
                </c:pt>
                <c:pt idx="4">
                  <c:v>#N/A</c:v>
                </c:pt>
                <c:pt idx="5">
                  <c:v>1.3</c:v>
                </c:pt>
                <c:pt idx="6">
                  <c:v>#N/A</c:v>
                </c:pt>
                <c:pt idx="7">
                  <c:v>1.3</c:v>
                </c:pt>
                <c:pt idx="8">
                  <c:v>#N/A</c:v>
                </c:pt>
                <c:pt idx="9">
                  <c:v>0.95</c:v>
                </c:pt>
              </c:numCache>
            </c:numRef>
          </c:val>
          <c:extLst>
            <c:ext xmlns:c16="http://schemas.microsoft.com/office/drawing/2014/chart" uri="{C3380CC4-5D6E-409C-BE32-E72D297353CC}">
              <c16:uniqueId val="{00000003-AB46-4B58-B71D-A58AAB22D9C9}"/>
            </c:ext>
          </c:extLst>
        </c:ser>
        <c:ser>
          <c:idx val="4"/>
          <c:order val="4"/>
          <c:tx>
            <c:strRef>
              <c:f>データシート!$A$31</c:f>
              <c:strCache>
                <c:ptCount val="1"/>
                <c:pt idx="0">
                  <c:v>和気町介護保険事業特別会計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1.44</c:v>
                </c:pt>
                <c:pt idx="2">
                  <c:v>#N/A</c:v>
                </c:pt>
                <c:pt idx="3">
                  <c:v>1.35</c:v>
                </c:pt>
                <c:pt idx="4">
                  <c:v>#N/A</c:v>
                </c:pt>
                <c:pt idx="5">
                  <c:v>0.64</c:v>
                </c:pt>
                <c:pt idx="6">
                  <c:v>#N/A</c:v>
                </c:pt>
                <c:pt idx="7">
                  <c:v>1.62</c:v>
                </c:pt>
                <c:pt idx="8">
                  <c:v>#N/A</c:v>
                </c:pt>
                <c:pt idx="9">
                  <c:v>1.77</c:v>
                </c:pt>
              </c:numCache>
            </c:numRef>
          </c:val>
          <c:extLst>
            <c:ext xmlns:c16="http://schemas.microsoft.com/office/drawing/2014/chart" uri="{C3380CC4-5D6E-409C-BE32-E72D297353CC}">
              <c16:uniqueId val="{00000004-AB46-4B58-B71D-A58AAB22D9C9}"/>
            </c:ext>
          </c:extLst>
        </c:ser>
        <c:ser>
          <c:idx val="5"/>
          <c:order val="5"/>
          <c:tx>
            <c:strRef>
              <c:f>データシート!$A$32</c:f>
              <c:strCache>
                <c:ptCount val="1"/>
                <c:pt idx="0">
                  <c:v>和気町下水道事業会計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3.38</c:v>
                </c:pt>
              </c:numCache>
            </c:numRef>
          </c:val>
          <c:extLst>
            <c:ext xmlns:c16="http://schemas.microsoft.com/office/drawing/2014/chart" uri="{C3380CC4-5D6E-409C-BE32-E72D297353CC}">
              <c16:uniqueId val="{00000005-AB46-4B58-B71D-A58AAB22D9C9}"/>
            </c:ext>
          </c:extLst>
        </c:ser>
        <c:ser>
          <c:idx val="6"/>
          <c:order val="6"/>
          <c:tx>
            <c:strRef>
              <c:f>データシート!$A$33</c:f>
              <c:strCache>
                <c:ptCount val="1"/>
                <c:pt idx="0">
                  <c:v>和気町ごみ焼却施設解体事業特別会計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4.54</c:v>
                </c:pt>
                <c:pt idx="2">
                  <c:v>#N/A</c:v>
                </c:pt>
                <c:pt idx="3">
                  <c:v>4.3099999999999996</c:v>
                </c:pt>
                <c:pt idx="4">
                  <c:v>#N/A</c:v>
                </c:pt>
                <c:pt idx="5">
                  <c:v>4.0599999999999996</c:v>
                </c:pt>
                <c:pt idx="6">
                  <c:v>#N/A</c:v>
                </c:pt>
                <c:pt idx="7">
                  <c:v>4</c:v>
                </c:pt>
                <c:pt idx="8">
                  <c:v>#N/A</c:v>
                </c:pt>
                <c:pt idx="9">
                  <c:v>3.87</c:v>
                </c:pt>
              </c:numCache>
            </c:numRef>
          </c:val>
          <c:extLst>
            <c:ext xmlns:c16="http://schemas.microsoft.com/office/drawing/2014/chart" uri="{C3380CC4-5D6E-409C-BE32-E72D297353CC}">
              <c16:uniqueId val="{00000006-AB46-4B58-B71D-A58AAB22D9C9}"/>
            </c:ext>
          </c:extLst>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4.78</c:v>
                </c:pt>
                <c:pt idx="2">
                  <c:v>#N/A</c:v>
                </c:pt>
                <c:pt idx="3">
                  <c:v>4.84</c:v>
                </c:pt>
                <c:pt idx="4">
                  <c:v>#N/A</c:v>
                </c:pt>
                <c:pt idx="5">
                  <c:v>4.82</c:v>
                </c:pt>
                <c:pt idx="6">
                  <c:v>#N/A</c:v>
                </c:pt>
                <c:pt idx="7">
                  <c:v>5.0199999999999996</c:v>
                </c:pt>
                <c:pt idx="8">
                  <c:v>#N/A</c:v>
                </c:pt>
                <c:pt idx="9">
                  <c:v>4.97</c:v>
                </c:pt>
              </c:numCache>
            </c:numRef>
          </c:val>
          <c:extLst>
            <c:ext xmlns:c16="http://schemas.microsoft.com/office/drawing/2014/chart" uri="{C3380CC4-5D6E-409C-BE32-E72D297353CC}">
              <c16:uniqueId val="{00000007-AB46-4B58-B71D-A58AAB22D9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4.1500000000000004</c:v>
                </c:pt>
                <c:pt idx="2">
                  <c:v>#N/A</c:v>
                </c:pt>
                <c:pt idx="3">
                  <c:v>3.21</c:v>
                </c:pt>
                <c:pt idx="4">
                  <c:v>#N/A</c:v>
                </c:pt>
                <c:pt idx="5">
                  <c:v>11.38</c:v>
                </c:pt>
                <c:pt idx="6">
                  <c:v>#N/A</c:v>
                </c:pt>
                <c:pt idx="7">
                  <c:v>9.9</c:v>
                </c:pt>
                <c:pt idx="8">
                  <c:v>#N/A</c:v>
                </c:pt>
                <c:pt idx="9">
                  <c:v>5.85</c:v>
                </c:pt>
              </c:numCache>
            </c:numRef>
          </c:val>
          <c:extLst>
            <c:ext xmlns:c16="http://schemas.microsoft.com/office/drawing/2014/chart" uri="{C3380CC4-5D6E-409C-BE32-E72D297353CC}">
              <c16:uniqueId val="{00000008-AB46-4B58-B71D-A58AAB22D9C9}"/>
            </c:ext>
          </c:extLst>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8.7200000000000006</c:v>
                </c:pt>
                <c:pt idx="2">
                  <c:v>#N/A</c:v>
                </c:pt>
                <c:pt idx="3">
                  <c:v>8.7899999999999991</c:v>
                </c:pt>
                <c:pt idx="4">
                  <c:v>#N/A</c:v>
                </c:pt>
                <c:pt idx="5">
                  <c:v>9.18</c:v>
                </c:pt>
                <c:pt idx="6">
                  <c:v>#N/A</c:v>
                </c:pt>
                <c:pt idx="7">
                  <c:v>9.93</c:v>
                </c:pt>
                <c:pt idx="8">
                  <c:v>#N/A</c:v>
                </c:pt>
                <c:pt idx="9">
                  <c:v>10.39</c:v>
                </c:pt>
              </c:numCache>
            </c:numRef>
          </c:val>
          <c:extLst>
            <c:ext xmlns:c16="http://schemas.microsoft.com/office/drawing/2014/chart" uri="{C3380CC4-5D6E-409C-BE32-E72D297353CC}">
              <c16:uniqueId val="{00000009-AB46-4B58-B71D-A58AAB22D9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1108</c:v>
                </c:pt>
                <c:pt idx="5">
                  <c:v>1094</c:v>
                </c:pt>
                <c:pt idx="8">
                  <c:v>1089</c:v>
                </c:pt>
                <c:pt idx="11">
                  <c:v>1114</c:v>
                </c:pt>
                <c:pt idx="14">
                  <c:v>1073</c:v>
                </c:pt>
              </c:numCache>
            </c:numRef>
          </c:val>
          <c:extLst>
            <c:ext xmlns:c16="http://schemas.microsoft.com/office/drawing/2014/chart" uri="{C3380CC4-5D6E-409C-BE32-E72D297353CC}">
              <c16:uniqueId val="{00000000-6400-492A-B02D-7CAF263E66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00-492A-B02D-7CAF263E66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c:v>
                </c:pt>
                <c:pt idx="3">
                  <c:v>24</c:v>
                </c:pt>
                <c:pt idx="6">
                  <c:v>24</c:v>
                </c:pt>
                <c:pt idx="9">
                  <c:v>24</c:v>
                </c:pt>
                <c:pt idx="12">
                  <c:v>23</c:v>
                </c:pt>
              </c:numCache>
            </c:numRef>
          </c:val>
          <c:extLst>
            <c:ext xmlns:c16="http://schemas.microsoft.com/office/drawing/2014/chart" uri="{C3380CC4-5D6E-409C-BE32-E72D297353CC}">
              <c16:uniqueId val="{00000002-6400-492A-B02D-7CAF263E66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18</c:v>
                </c:pt>
                <c:pt idx="6">
                  <c:v>15</c:v>
                </c:pt>
                <c:pt idx="9">
                  <c:v>15</c:v>
                </c:pt>
                <c:pt idx="12">
                  <c:v>14</c:v>
                </c:pt>
              </c:numCache>
            </c:numRef>
          </c:val>
          <c:extLst>
            <c:ext xmlns:c16="http://schemas.microsoft.com/office/drawing/2014/chart" uri="{C3380CC4-5D6E-409C-BE32-E72D297353CC}">
              <c16:uniqueId val="{00000003-6400-492A-B02D-7CAF263E66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733</c:v>
                </c:pt>
                <c:pt idx="3">
                  <c:v>599</c:v>
                </c:pt>
                <c:pt idx="6">
                  <c:v>579</c:v>
                </c:pt>
                <c:pt idx="9">
                  <c:v>580</c:v>
                </c:pt>
                <c:pt idx="12">
                  <c:v>450</c:v>
                </c:pt>
              </c:numCache>
            </c:numRef>
          </c:val>
          <c:extLst>
            <c:ext xmlns:c16="http://schemas.microsoft.com/office/drawing/2014/chart" uri="{C3380CC4-5D6E-409C-BE32-E72D297353CC}">
              <c16:uniqueId val="{00000004-6400-492A-B02D-7CAF263E66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00-492A-B02D-7CAF263E66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00-492A-B02D-7CAF263E66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737</c:v>
                </c:pt>
                <c:pt idx="3">
                  <c:v>760</c:v>
                </c:pt>
                <c:pt idx="6">
                  <c:v>845</c:v>
                </c:pt>
                <c:pt idx="9">
                  <c:v>896</c:v>
                </c:pt>
                <c:pt idx="12">
                  <c:v>923</c:v>
                </c:pt>
              </c:numCache>
            </c:numRef>
          </c:val>
          <c:extLst>
            <c:ext xmlns:c16="http://schemas.microsoft.com/office/drawing/2014/chart" uri="{C3380CC4-5D6E-409C-BE32-E72D297353CC}">
              <c16:uniqueId val="{00000007-6400-492A-B02D-7CAF263E66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427</c:v>
                </c:pt>
                <c:pt idx="2">
                  <c:v>#N/A</c:v>
                </c:pt>
                <c:pt idx="3">
                  <c:v>#N/A</c:v>
                </c:pt>
                <c:pt idx="4">
                  <c:v>307</c:v>
                </c:pt>
                <c:pt idx="5">
                  <c:v>#N/A</c:v>
                </c:pt>
                <c:pt idx="6">
                  <c:v>#N/A</c:v>
                </c:pt>
                <c:pt idx="7">
                  <c:v>374</c:v>
                </c:pt>
                <c:pt idx="8">
                  <c:v>#N/A</c:v>
                </c:pt>
                <c:pt idx="9">
                  <c:v>#N/A</c:v>
                </c:pt>
                <c:pt idx="10">
                  <c:v>401</c:v>
                </c:pt>
                <c:pt idx="11">
                  <c:v>#N/A</c:v>
                </c:pt>
                <c:pt idx="12">
                  <c:v>#N/A</c:v>
                </c:pt>
                <c:pt idx="13">
                  <c:v>337</c:v>
                </c:pt>
                <c:pt idx="14">
                  <c:v>#N/A</c:v>
                </c:pt>
              </c:numCache>
            </c:numRef>
          </c:val>
          <c:smooth val="0"/>
          <c:extLst>
            <c:ext xmlns:c16="http://schemas.microsoft.com/office/drawing/2014/chart" uri="{C3380CC4-5D6E-409C-BE32-E72D297353CC}">
              <c16:uniqueId val="{00000008-6400-492A-B02D-7CAF263E66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11217</c:v>
                </c:pt>
                <c:pt idx="5">
                  <c:v>10978</c:v>
                </c:pt>
                <c:pt idx="8">
                  <c:v>10546</c:v>
                </c:pt>
                <c:pt idx="11">
                  <c:v>9979</c:v>
                </c:pt>
                <c:pt idx="14">
                  <c:v>10128</c:v>
                </c:pt>
              </c:numCache>
            </c:numRef>
          </c:val>
          <c:extLst>
            <c:ext xmlns:c16="http://schemas.microsoft.com/office/drawing/2014/chart" uri="{C3380CC4-5D6E-409C-BE32-E72D297353CC}">
              <c16:uniqueId val="{00000000-CABA-4CBE-92EE-092A2A6F5E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640</c:v>
                </c:pt>
                <c:pt idx="5">
                  <c:v>584</c:v>
                </c:pt>
                <c:pt idx="8">
                  <c:v>562</c:v>
                </c:pt>
                <c:pt idx="11">
                  <c:v>516</c:v>
                </c:pt>
                <c:pt idx="14">
                  <c:v>413</c:v>
                </c:pt>
              </c:numCache>
            </c:numRef>
          </c:val>
          <c:extLst>
            <c:ext xmlns:c16="http://schemas.microsoft.com/office/drawing/2014/chart" uri="{C3380CC4-5D6E-409C-BE32-E72D297353CC}">
              <c16:uniqueId val="{00000001-CABA-4CBE-92EE-092A2A6F5E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3390</c:v>
                </c:pt>
                <c:pt idx="5">
                  <c:v>3558</c:v>
                </c:pt>
                <c:pt idx="8">
                  <c:v>3704</c:v>
                </c:pt>
                <c:pt idx="11">
                  <c:v>4132</c:v>
                </c:pt>
                <c:pt idx="14">
                  <c:v>4501</c:v>
                </c:pt>
              </c:numCache>
            </c:numRef>
          </c:val>
          <c:extLst>
            <c:ext xmlns:c16="http://schemas.microsoft.com/office/drawing/2014/chart" uri="{C3380CC4-5D6E-409C-BE32-E72D297353CC}">
              <c16:uniqueId val="{00000002-CABA-4CBE-92EE-092A2A6F5E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BA-4CBE-92EE-092A2A6F5E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BA-4CBE-92EE-092A2A6F5E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BA-4CBE-92EE-092A2A6F5E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1015</c:v>
                </c:pt>
                <c:pt idx="3">
                  <c:v>847</c:v>
                </c:pt>
                <c:pt idx="6">
                  <c:v>980</c:v>
                </c:pt>
                <c:pt idx="9">
                  <c:v>959</c:v>
                </c:pt>
                <c:pt idx="12">
                  <c:v>910</c:v>
                </c:pt>
              </c:numCache>
            </c:numRef>
          </c:val>
          <c:extLst>
            <c:ext xmlns:c16="http://schemas.microsoft.com/office/drawing/2014/chart" uri="{C3380CC4-5D6E-409C-BE32-E72D297353CC}">
              <c16:uniqueId val="{00000006-CABA-4CBE-92EE-092A2A6F5E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88</c:v>
                </c:pt>
                <c:pt idx="3">
                  <c:v>219</c:v>
                </c:pt>
                <c:pt idx="6">
                  <c:v>158</c:v>
                </c:pt>
                <c:pt idx="9">
                  <c:v>33</c:v>
                </c:pt>
                <c:pt idx="12">
                  <c:v>16</c:v>
                </c:pt>
              </c:numCache>
            </c:numRef>
          </c:val>
          <c:extLst>
            <c:ext xmlns:c16="http://schemas.microsoft.com/office/drawing/2014/chart" uri="{C3380CC4-5D6E-409C-BE32-E72D297353CC}">
              <c16:uniqueId val="{00000007-CABA-4CBE-92EE-092A2A6F5E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5376</c:v>
                </c:pt>
                <c:pt idx="3">
                  <c:v>4577</c:v>
                </c:pt>
                <c:pt idx="6">
                  <c:v>4078</c:v>
                </c:pt>
                <c:pt idx="9">
                  <c:v>4087</c:v>
                </c:pt>
                <c:pt idx="12">
                  <c:v>3705</c:v>
                </c:pt>
              </c:numCache>
            </c:numRef>
          </c:val>
          <c:extLst>
            <c:ext xmlns:c16="http://schemas.microsoft.com/office/drawing/2014/chart" uri="{C3380CC4-5D6E-409C-BE32-E72D297353CC}">
              <c16:uniqueId val="{00000008-CABA-4CBE-92EE-092A2A6F5E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2548</c:v>
                </c:pt>
                <c:pt idx="3">
                  <c:v>2307</c:v>
                </c:pt>
                <c:pt idx="6">
                  <c:v>2060</c:v>
                </c:pt>
                <c:pt idx="9">
                  <c:v>2093</c:v>
                </c:pt>
                <c:pt idx="12">
                  <c:v>1829</c:v>
                </c:pt>
              </c:numCache>
            </c:numRef>
          </c:val>
          <c:extLst>
            <c:ext xmlns:c16="http://schemas.microsoft.com/office/drawing/2014/chart" uri="{C3380CC4-5D6E-409C-BE32-E72D297353CC}">
              <c16:uniqueId val="{00000009-CABA-4CBE-92EE-092A2A6F5E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9270</c:v>
                </c:pt>
                <c:pt idx="3">
                  <c:v>9282</c:v>
                </c:pt>
                <c:pt idx="6">
                  <c:v>9130</c:v>
                </c:pt>
                <c:pt idx="9">
                  <c:v>8808</c:v>
                </c:pt>
                <c:pt idx="12">
                  <c:v>9459</c:v>
                </c:pt>
              </c:numCache>
            </c:numRef>
          </c:val>
          <c:extLst>
            <c:ext xmlns:c16="http://schemas.microsoft.com/office/drawing/2014/chart" uri="{C3380CC4-5D6E-409C-BE32-E72D297353CC}">
              <c16:uniqueId val="{0000000A-CABA-4CBE-92EE-092A2A6F5E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3049</c:v>
                </c:pt>
                <c:pt idx="2">
                  <c:v>#N/A</c:v>
                </c:pt>
                <c:pt idx="3">
                  <c:v>#N/A</c:v>
                </c:pt>
                <c:pt idx="4">
                  <c:v>2113</c:v>
                </c:pt>
                <c:pt idx="5">
                  <c:v>#N/A</c:v>
                </c:pt>
                <c:pt idx="6">
                  <c:v>#N/A</c:v>
                </c:pt>
                <c:pt idx="7">
                  <c:v>1594</c:v>
                </c:pt>
                <c:pt idx="8">
                  <c:v>#N/A</c:v>
                </c:pt>
                <c:pt idx="9">
                  <c:v>#N/A</c:v>
                </c:pt>
                <c:pt idx="10">
                  <c:v>1353</c:v>
                </c:pt>
                <c:pt idx="11">
                  <c:v>#N/A</c:v>
                </c:pt>
                <c:pt idx="12">
                  <c:v>#N/A</c:v>
                </c:pt>
                <c:pt idx="13">
                  <c:v>876</c:v>
                </c:pt>
                <c:pt idx="14">
                  <c:v>#N/A</c:v>
                </c:pt>
              </c:numCache>
            </c:numRef>
          </c:val>
          <c:smooth val="0"/>
          <c:extLst>
            <c:ext xmlns:c16="http://schemas.microsoft.com/office/drawing/2014/chart" uri="{C3380CC4-5D6E-409C-BE32-E72D297353CC}">
              <c16:uniqueId val="{0000000B-CABA-4CBE-92EE-092A2A6F5E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2494</c:v>
                </c:pt>
                <c:pt idx="1">
                  <c:v>2883</c:v>
                </c:pt>
                <c:pt idx="2">
                  <c:v>3168</c:v>
                </c:pt>
              </c:numCache>
            </c:numRef>
          </c:val>
          <c:extLst>
            <c:ext xmlns:c16="http://schemas.microsoft.com/office/drawing/2014/chart" uri="{C3380CC4-5D6E-409C-BE32-E72D297353CC}">
              <c16:uniqueId val="{00000000-806F-41F1-A2D4-2F48D994C9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483</c:v>
                </c:pt>
                <c:pt idx="1">
                  <c:v>483</c:v>
                </c:pt>
                <c:pt idx="2">
                  <c:v>506</c:v>
                </c:pt>
              </c:numCache>
            </c:numRef>
          </c:val>
          <c:extLst>
            <c:ext xmlns:c16="http://schemas.microsoft.com/office/drawing/2014/chart" uri="{C3380CC4-5D6E-409C-BE32-E72D297353CC}">
              <c16:uniqueId val="{00000001-806F-41F1-A2D4-2F48D994C9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1410</c:v>
                </c:pt>
                <c:pt idx="1">
                  <c:v>1413</c:v>
                </c:pt>
                <c:pt idx="2">
                  <c:v>1431</c:v>
                </c:pt>
              </c:numCache>
            </c:numRef>
          </c:val>
          <c:extLst>
            <c:ext xmlns:c16="http://schemas.microsoft.com/office/drawing/2014/chart" uri="{C3380CC4-5D6E-409C-BE32-E72D297353CC}">
              <c16:uniqueId val="{00000002-806F-41F1-A2D4-2F48D994C9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ポイント改善したが</a:t>
          </a:r>
          <a:r>
            <a:rPr kumimoji="1" lang="ja-JP" altLang="ja-JP" sz="1100">
              <a:solidFill>
                <a:schemeClr val="dk1"/>
              </a:solidFill>
              <a:effectLst/>
              <a:latin typeface="+mn-lt"/>
              <a:ea typeface="+mn-ea"/>
              <a:cs typeface="+mn-cs"/>
            </a:rPr>
            <a:t>、依然として類似団体の平均（</a:t>
          </a:r>
          <a:r>
            <a:rPr kumimoji="1" lang="en-US" altLang="ja-JP" sz="1100">
              <a:solidFill>
                <a:schemeClr val="dk1"/>
              </a:solidFill>
              <a:effectLst/>
              <a:latin typeface="+mn-lt"/>
              <a:ea typeface="+mn-ea"/>
              <a:cs typeface="+mn-cs"/>
            </a:rPr>
            <a:t>0.46</a:t>
          </a:r>
          <a:r>
            <a:rPr kumimoji="1" lang="ja-JP" altLang="ja-JP" sz="1100">
              <a:solidFill>
                <a:schemeClr val="dk1"/>
              </a:solidFill>
              <a:effectLst/>
              <a:latin typeface="+mn-lt"/>
              <a:ea typeface="+mn-ea"/>
              <a:cs typeface="+mn-cs"/>
            </a:rPr>
            <a:t>）を大きく下回っている。少子高齢化による人口減少や全国平均を上回る高齢化率（令和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年１２月末　</a:t>
          </a:r>
          <a:r>
            <a:rPr kumimoji="1" lang="en-US" altLang="ja-JP" sz="1100">
              <a:solidFill>
                <a:schemeClr val="dk1"/>
              </a:solidFill>
              <a:effectLst/>
              <a:latin typeface="+mn-lt"/>
              <a:ea typeface="+mn-ea"/>
              <a:cs typeface="+mn-cs"/>
            </a:rPr>
            <a:t>40.79</a:t>
          </a:r>
          <a:r>
            <a:rPr kumimoji="1" lang="ja-JP" altLang="ja-JP" sz="1100">
              <a:solidFill>
                <a:schemeClr val="dk1"/>
              </a:solidFill>
              <a:effectLst/>
              <a:latin typeface="+mn-lt"/>
              <a:ea typeface="+mn-ea"/>
              <a:cs typeface="+mn-cs"/>
            </a:rPr>
            <a:t>％）等により財政基盤が弱く、徴税の大きな伸びが期待できない中、地方交付税や地方債に依存した財政運営となっている。ふるさと納税寄付金など、新たな自主財源の確保に積極的に取り組み、併せて事務事業の見直しや、合理化を進め、財政運営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34396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56814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34396</xdr:rowOff>
    </xdr:from>
    <xdr:to>
      <xdr:col>19</xdr:col>
      <xdr:colOff>133350</xdr:colOff>
      <xdr:row>44</xdr:row>
      <xdr:rowOff>34396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7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34396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155046</xdr:rowOff>
    </xdr:from>
    <xdr:to>
      <xdr:col>19</xdr:col>
      <xdr:colOff>184150</xdr:colOff>
      <xdr:row>44</xdr:row>
      <xdr:rowOff>85196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69973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155046</xdr:rowOff>
    </xdr:from>
    <xdr:to>
      <xdr:col>15</xdr:col>
      <xdr:colOff>133350</xdr:colOff>
      <xdr:row>44</xdr:row>
      <xdr:rowOff>85196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69973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し、類似団体の平均（</a:t>
          </a:r>
          <a:r>
            <a:rPr kumimoji="1" lang="en-US" altLang="ja-JP" sz="1100">
              <a:solidFill>
                <a:schemeClr val="dk1"/>
              </a:solidFill>
              <a:effectLst/>
              <a:latin typeface="+mn-lt"/>
              <a:ea typeface="+mn-ea"/>
              <a:cs typeface="+mn-cs"/>
            </a:rPr>
            <a:t>88.3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と同数となった</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となった要因は、地方税の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補助費等の増加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物件費の増加（</a:t>
          </a:r>
          <a:r>
            <a:rPr kumimoji="1" lang="en-US" altLang="ja-JP" sz="1100">
              <a:solidFill>
                <a:schemeClr val="dk1"/>
              </a:solidFill>
              <a:effectLst/>
              <a:latin typeface="+mn-lt"/>
              <a:ea typeface="+mn-ea"/>
              <a:cs typeface="+mn-cs"/>
            </a:rPr>
            <a:t>12.5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％）等が考えられる。地方税の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額は、</a:t>
          </a:r>
          <a:r>
            <a:rPr kumimoji="1" lang="ja-JP" altLang="en-US" sz="1100">
              <a:solidFill>
                <a:schemeClr val="dk1"/>
              </a:solidFill>
              <a:effectLst/>
              <a:latin typeface="+mn-lt"/>
              <a:ea typeface="+mn-ea"/>
              <a:cs typeface="+mn-cs"/>
            </a:rPr>
            <a:t>固定資産税の償却資産分の減少が主な要因で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継続した経常一般財源の増額が難しく、依然厳しい状況が予想される。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151130</xdr:rowOff>
    </xdr:from>
    <xdr:to>
      <xdr:col>23</xdr:col>
      <xdr:colOff>133350</xdr:colOff>
      <xdr:row>62</xdr:row>
      <xdr:rowOff>28363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095230"/>
          <a:ext cx="8382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59</xdr:row>
      <xdr:rowOff>35983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0952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35983</xdr:rowOff>
    </xdr:from>
    <xdr:to>
      <xdr:col>15</xdr:col>
      <xdr:colOff>82550</xdr:colOff>
      <xdr:row>61</xdr:row>
      <xdr:rowOff>111337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151533"/>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63</xdr:row>
      <xdr:rowOff>98213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569787"/>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121090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100330</xdr:rowOff>
    </xdr:from>
    <xdr:to>
      <xdr:col>19</xdr:col>
      <xdr:colOff>184150</xdr:colOff>
      <xdr:row>59</xdr:row>
      <xdr:rowOff>30480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40657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156633</xdr:rowOff>
    </xdr:from>
    <xdr:to>
      <xdr:col>15</xdr:col>
      <xdr:colOff>133350</xdr:colOff>
      <xdr:row>59</xdr:row>
      <xdr:rowOff>86783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133790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、人件費および物件費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昨年度と比較し</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人口減少</a:t>
          </a:r>
          <a:r>
            <a:rPr kumimoji="1" lang="ja-JP" altLang="en-US" sz="1100">
              <a:solidFill>
                <a:schemeClr val="dk1"/>
              </a:solidFill>
              <a:effectLst/>
              <a:latin typeface="+mn-lt"/>
              <a:ea typeface="+mn-ea"/>
              <a:cs typeface="+mn-cs"/>
            </a:rPr>
            <a:t>の影響もあり、</a:t>
          </a:r>
          <a:r>
            <a:rPr kumimoji="1" lang="ja-JP" altLang="ja-JP" sz="1100">
              <a:solidFill>
                <a:schemeClr val="dk1"/>
              </a:solidFill>
              <a:effectLst/>
              <a:latin typeface="+mn-lt"/>
              <a:ea typeface="+mn-ea"/>
              <a:cs typeface="+mn-cs"/>
            </a:rPr>
            <a:t>人口１人当たりの人件費・物件費等決算額は前年度より</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の悪化となった。人口減少社会の今日において移住・定住人口及び交流人口の増加にむけて様々な施策を和気町では講じているところであり、今後も国県の補助制度を利用しながら一般財源の支出を抑え、経費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72986</xdr:rowOff>
    </xdr:from>
    <xdr:to>
      <xdr:col>23</xdr:col>
      <xdr:colOff>133350</xdr:colOff>
      <xdr:row>82</xdr:row>
      <xdr:rowOff>149075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31886"/>
          <a:ext cx="838200" cy="7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57474</xdr:rowOff>
    </xdr:from>
    <xdr:to>
      <xdr:col>19</xdr:col>
      <xdr:colOff>133350</xdr:colOff>
      <xdr:row>82</xdr:row>
      <xdr:rowOff>72986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11637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32607</xdr:rowOff>
    </xdr:from>
    <xdr:to>
      <xdr:col>15</xdr:col>
      <xdr:colOff>82550</xdr:colOff>
      <xdr:row>82</xdr:row>
      <xdr:rowOff>57474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91507"/>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159654</xdr:rowOff>
    </xdr:from>
    <xdr:to>
      <xdr:col>11</xdr:col>
      <xdr:colOff>31750</xdr:colOff>
      <xdr:row>82</xdr:row>
      <xdr:rowOff>32607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47104"/>
          <a:ext cx="889000" cy="4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98275</xdr:rowOff>
    </xdr:from>
    <xdr:to>
      <xdr:col>23</xdr:col>
      <xdr:colOff>184150</xdr:colOff>
      <xdr:row>83</xdr:row>
      <xdr:rowOff>28425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70352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2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22186</xdr:rowOff>
    </xdr:from>
    <xdr:to>
      <xdr:col>19</xdr:col>
      <xdr:colOff>184150</xdr:colOff>
      <xdr:row>82</xdr:row>
      <xdr:rowOff>123786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133963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8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6674</xdr:rowOff>
    </xdr:from>
    <xdr:to>
      <xdr:col>15</xdr:col>
      <xdr:colOff>133350</xdr:colOff>
      <xdr:row>82</xdr:row>
      <xdr:rowOff>108274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93051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153257</xdr:rowOff>
    </xdr:from>
    <xdr:to>
      <xdr:col>11</xdr:col>
      <xdr:colOff>82550</xdr:colOff>
      <xdr:row>82</xdr:row>
      <xdr:rowOff>83407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12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108854</xdr:rowOff>
    </xdr:from>
    <xdr:to>
      <xdr:col>7</xdr:col>
      <xdr:colOff>31750</xdr:colOff>
      <xdr:row>82</xdr:row>
      <xdr:rowOff>39004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23781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0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給与水準の適正化、定員管理に努めている。前回数値より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ポイント減少し、類似団体平均を</a:t>
          </a:r>
          <a:r>
            <a:rPr kumimoji="1" lang="ja-JP" altLang="en-US" sz="1100">
              <a:solidFill>
                <a:schemeClr val="dk1"/>
              </a:solidFill>
              <a:effectLst/>
              <a:latin typeface="+mn-lt"/>
              <a:ea typeface="+mn-ea"/>
              <a:cs typeface="+mn-cs"/>
            </a:rPr>
            <a:t>大幅に下</a:t>
          </a:r>
          <a:r>
            <a:rPr kumimoji="1" lang="ja-JP" altLang="ja-JP" sz="1100">
              <a:solidFill>
                <a:schemeClr val="dk1"/>
              </a:solidFill>
              <a:effectLst/>
              <a:latin typeface="+mn-lt"/>
              <a:ea typeface="+mn-ea"/>
              <a:cs typeface="+mn-cs"/>
            </a:rPr>
            <a:t>回った。今後も適正な定員管理を図っていく。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86</xdr:row>
      <xdr:rowOff>55638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55903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159052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8003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45055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490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45055</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8807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職員数はほぼ横ばいであるが、人口減少の影響もあり、数値が若干上昇した。</a:t>
          </a:r>
          <a:endParaRPr lang="ja-JP" altLang="ja-JP" sz="1400">
            <a:effectLst/>
          </a:endParaRPr>
        </a:p>
        <a:p>
          <a:r>
            <a:rPr kumimoji="1" lang="ja-JP" altLang="ja-JP" sz="1100">
              <a:solidFill>
                <a:schemeClr val="dk1"/>
              </a:solidFill>
              <a:effectLst/>
              <a:latin typeface="+mn-lt"/>
              <a:ea typeface="+mn-ea"/>
              <a:cs typeface="+mn-cs"/>
            </a:rPr>
            <a:t>　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18022</xdr:rowOff>
    </xdr:from>
    <xdr:to>
      <xdr:col>81</xdr:col>
      <xdr:colOff>44450</xdr:colOff>
      <xdr:row>62</xdr:row>
      <xdr:rowOff>46748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647922"/>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62</xdr:row>
      <xdr:rowOff>18022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612301"/>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135467</xdr:rowOff>
    </xdr:from>
    <xdr:to>
      <xdr:col>72</xdr:col>
      <xdr:colOff>203200</xdr:colOff>
      <xdr:row>61</xdr:row>
      <xdr:rowOff>153851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593917"/>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130870</xdr:rowOff>
    </xdr:from>
    <xdr:to>
      <xdr:col>68</xdr:col>
      <xdr:colOff>152400</xdr:colOff>
      <xdr:row>61</xdr:row>
      <xdr:rowOff>135467</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58932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167398</xdr:rowOff>
    </xdr:from>
    <xdr:to>
      <xdr:col>81</xdr:col>
      <xdr:colOff>95250</xdr:colOff>
      <xdr:row>62</xdr:row>
      <xdr:rowOff>97548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139475</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59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138672</xdr:rowOff>
    </xdr:from>
    <xdr:to>
      <xdr:col>77</xdr:col>
      <xdr:colOff>95250</xdr:colOff>
      <xdr:row>62</xdr:row>
      <xdr:rowOff>68822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103051</xdr:rowOff>
    </xdr:from>
    <xdr:to>
      <xdr:col>73</xdr:col>
      <xdr:colOff>44450</xdr:colOff>
      <xdr:row>62</xdr:row>
      <xdr:rowOff>33201</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17978</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84667</xdr:rowOff>
    </xdr:from>
    <xdr:to>
      <xdr:col>68</xdr:col>
      <xdr:colOff>203200</xdr:colOff>
      <xdr:row>62</xdr:row>
      <xdr:rowOff>14817</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80070</xdr:rowOff>
    </xdr:from>
    <xdr:to>
      <xdr:col>64</xdr:col>
      <xdr:colOff>152400</xdr:colOff>
      <xdr:row>62</xdr:row>
      <xdr:rowOff>10220</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166447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、類似団体の平均を下回った。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年度は地方債借入額が前年度比</a:t>
          </a:r>
          <a:r>
            <a:rPr kumimoji="1" lang="en-US" altLang="ja-JP" sz="1100">
              <a:solidFill>
                <a:schemeClr val="dk1"/>
              </a:solidFill>
              <a:effectLst/>
              <a:latin typeface="+mn-lt"/>
              <a:ea typeface="+mn-ea"/>
              <a:cs typeface="+mn-cs"/>
            </a:rPr>
            <a:t>+1,182,703</a:t>
          </a:r>
          <a:r>
            <a:rPr kumimoji="1" lang="ja-JP" altLang="ja-JP" sz="1100">
              <a:solidFill>
                <a:schemeClr val="dk1"/>
              </a:solidFill>
              <a:effectLst/>
              <a:latin typeface="+mn-lt"/>
              <a:ea typeface="+mn-ea"/>
              <a:cs typeface="+mn-cs"/>
            </a:rPr>
            <a:t>千円となり</a:t>
          </a:r>
          <a:r>
            <a:rPr kumimoji="1" lang="ja-JP" altLang="en-US" sz="1100">
              <a:solidFill>
                <a:schemeClr val="dk1"/>
              </a:solidFill>
              <a:effectLst/>
              <a:latin typeface="+mn-lt"/>
              <a:ea typeface="+mn-ea"/>
              <a:cs typeface="+mn-cs"/>
            </a:rPr>
            <a:t>、地方債残高は増加したが、</a:t>
          </a:r>
          <a:r>
            <a:rPr kumimoji="1" lang="ja-JP" altLang="ja-JP" sz="1100">
              <a:solidFill>
                <a:schemeClr val="dk1"/>
              </a:solidFill>
              <a:effectLst/>
              <a:latin typeface="+mn-lt"/>
              <a:ea typeface="+mn-ea"/>
              <a:cs typeface="+mn-cs"/>
            </a:rPr>
            <a:t>今後もより交付税算入率の高い臨時財政対策債、辺地対策事業債、過疎対策事業債などの地方債を活用し、将来負担の軽減に努める。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16404</xdr:rowOff>
    </xdr:from>
    <xdr:to>
      <xdr:col>81</xdr:col>
      <xdr:colOff>44450</xdr:colOff>
      <xdr:row>40</xdr:row>
      <xdr:rowOff>26458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87440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16404</xdr:rowOff>
    </xdr:from>
    <xdr:to>
      <xdr:col>77</xdr:col>
      <xdr:colOff>44450</xdr:colOff>
      <xdr:row>40</xdr:row>
      <xdr:rowOff>56621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87440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56621</xdr:rowOff>
    </xdr:from>
    <xdr:to>
      <xdr:col>72</xdr:col>
      <xdr:colOff>203200</xdr:colOff>
      <xdr:row>41</xdr:row>
      <xdr:rowOff>46038</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91462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46038</xdr:rowOff>
    </xdr:from>
    <xdr:to>
      <xdr:col>68</xdr:col>
      <xdr:colOff>152400</xdr:colOff>
      <xdr:row>42</xdr:row>
      <xdr:rowOff>95779</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7075488"/>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147108</xdr:rowOff>
    </xdr:from>
    <xdr:to>
      <xdr:col>81</xdr:col>
      <xdr:colOff>95250</xdr:colOff>
      <xdr:row>40</xdr:row>
      <xdr:rowOff>77258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163635</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137054</xdr:rowOff>
    </xdr:from>
    <xdr:to>
      <xdr:col>77</xdr:col>
      <xdr:colOff>95250</xdr:colOff>
      <xdr:row>40</xdr:row>
      <xdr:rowOff>67204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77381</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59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5821</xdr:rowOff>
    </xdr:from>
    <xdr:to>
      <xdr:col>73</xdr:col>
      <xdr:colOff>44450</xdr:colOff>
      <xdr:row>40</xdr:row>
      <xdr:rowOff>107421</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92198</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9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166688</xdr:rowOff>
    </xdr:from>
    <xdr:to>
      <xdr:col>68</xdr:col>
      <xdr:colOff>203200</xdr:colOff>
      <xdr:row>41</xdr:row>
      <xdr:rowOff>96838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81615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44979</xdr:rowOff>
    </xdr:from>
    <xdr:to>
      <xdr:col>64</xdr:col>
      <xdr:colOff>152400</xdr:colOff>
      <xdr:row>42</xdr:row>
      <xdr:rowOff>146579</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131356</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3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となり改善の兆しが見られるが、依然として類似団体平均</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％を大きく上回っている。前年度の将来負担比率の改善は、公営企業債等繰入額等が減少したことが主な要因として考えられる。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130084</xdr:rowOff>
    </xdr:from>
    <xdr:to>
      <xdr:col>81</xdr:col>
      <xdr:colOff>44450</xdr:colOff>
      <xdr:row>15</xdr:row>
      <xdr:rowOff>82731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6179800" y="253038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82731</xdr:rowOff>
    </xdr:from>
    <xdr:to>
      <xdr:col>77</xdr:col>
      <xdr:colOff>44450</xdr:colOff>
      <xdr:row>15</xdr:row>
      <xdr:rowOff>136737</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5290800" y="2654481"/>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136737</xdr:rowOff>
    </xdr:from>
    <xdr:to>
      <xdr:col>72</xdr:col>
      <xdr:colOff>203200</xdr:colOff>
      <xdr:row>16</xdr:row>
      <xdr:rowOff>114663</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4401800" y="270848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114663</xdr:rowOff>
    </xdr:from>
    <xdr:to>
      <xdr:col>68</xdr:col>
      <xdr:colOff>152400</xdr:colOff>
      <xdr:row>18</xdr:row>
      <xdr:rowOff>49832</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flipV="1">
          <a:off x="13512800" y="2857863"/>
          <a:ext cx="889000" cy="27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79284</xdr:rowOff>
    </xdr:from>
    <xdr:to>
      <xdr:col>81</xdr:col>
      <xdr:colOff>95250</xdr:colOff>
      <xdr:row>15</xdr:row>
      <xdr:rowOff>9434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51361</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245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31931</xdr:rowOff>
    </xdr:from>
    <xdr:to>
      <xdr:col>77</xdr:col>
      <xdr:colOff>95250</xdr:colOff>
      <xdr:row>15</xdr:row>
      <xdr:rowOff>133531</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118308</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269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85937</xdr:rowOff>
    </xdr:from>
    <xdr:to>
      <xdr:col>73</xdr:col>
      <xdr:colOff>44450</xdr:colOff>
      <xdr:row>16</xdr:row>
      <xdr:rowOff>16087</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864</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63863</xdr:rowOff>
    </xdr:from>
    <xdr:to>
      <xdr:col>68</xdr:col>
      <xdr:colOff>203200</xdr:colOff>
      <xdr:row>16</xdr:row>
      <xdr:rowOff>165463</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150240</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170482</xdr:rowOff>
    </xdr:from>
    <xdr:to>
      <xdr:col>64</xdr:col>
      <xdr:colOff>152400</xdr:colOff>
      <xdr:row>18</xdr:row>
      <xdr:rowOff>100632</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30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85409</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317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a:t>
          </a:r>
          <a:r>
            <a:rPr kumimoji="1" lang="ja-JP" altLang="en-US" sz="1100">
              <a:solidFill>
                <a:schemeClr val="dk1"/>
              </a:solidFill>
              <a:effectLst/>
              <a:latin typeface="+mn-lt"/>
              <a:ea typeface="+mn-ea"/>
              <a:cs typeface="+mn-cs"/>
            </a:rPr>
            <a:t>に近づいた</a:t>
          </a:r>
          <a:r>
            <a:rPr kumimoji="1" lang="ja-JP" altLang="ja-JP" sz="1100">
              <a:solidFill>
                <a:schemeClr val="dk1"/>
              </a:solidFill>
              <a:effectLst/>
              <a:latin typeface="+mn-lt"/>
              <a:ea typeface="+mn-ea"/>
              <a:cs typeface="+mn-cs"/>
            </a:rPr>
            <a:t>。岡山県の平均と比較しても経常収支比率に占める割合は依然として低くなっている。今後も引き続き、一部事務組合の人件費充当分の負担金や、公営企業会計の人件費に充当する繰出金などの、人件費に準ずる費用を含めた人件費関係全体について抑制していく。また、総合計画に基づき組織のスリム化、職員の適正配置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年度は物価高や光熱水費の増加などの要因もあり、今後も</a:t>
          </a:r>
          <a:r>
            <a:rPr kumimoji="1" lang="ja-JP" altLang="en-US" sz="1100">
              <a:solidFill>
                <a:schemeClr val="dk1"/>
              </a:solidFill>
              <a:effectLst/>
              <a:latin typeface="+mn-lt"/>
              <a:ea typeface="+mn-ea"/>
              <a:cs typeface="+mn-cs"/>
            </a:rPr>
            <a:t>社会情勢等に</a:t>
          </a:r>
          <a:r>
            <a:rPr kumimoji="1" lang="ja-JP" altLang="ja-JP" sz="1100">
              <a:solidFill>
                <a:schemeClr val="dk1"/>
              </a:solidFill>
              <a:effectLst/>
              <a:latin typeface="+mn-lt"/>
              <a:ea typeface="+mn-ea"/>
              <a:cs typeface="+mn-cs"/>
            </a:rPr>
            <a:t>注視する必要がある。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16</xdr:row>
      <xdr:rowOff>58420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1302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92710</xdr:rowOff>
    </xdr:from>
    <xdr:to>
      <xdr:col>78</xdr:col>
      <xdr:colOff>69850</xdr:colOff>
      <xdr:row>15</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930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92710</xdr:rowOff>
    </xdr:from>
    <xdr:to>
      <xdr:col>73</xdr:col>
      <xdr:colOff>180975</xdr:colOff>
      <xdr:row>14</xdr:row>
      <xdr:rowOff>155575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930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155575</xdr:rowOff>
    </xdr:from>
    <xdr:to>
      <xdr:col>69</xdr:col>
      <xdr:colOff>92075</xdr:colOff>
      <xdr:row>16</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55875"/>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102252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41910</xdr:rowOff>
    </xdr:from>
    <xdr:to>
      <xdr:col>74</xdr:col>
      <xdr:colOff>31750</xdr:colOff>
      <xdr:row>14</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153687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104775</xdr:rowOff>
    </xdr:from>
    <xdr:to>
      <xdr:col>69</xdr:col>
      <xdr:colOff>142875</xdr:colOff>
      <xdr:row>15</xdr:row>
      <xdr:rowOff>34925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45102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少子高齢化の今、扶助費は今後、高齢者、障害者を社会全体で支える制度に対応するため避けられないことであるため、所得制限や対象者の見直しを行うなど、経費抑制を図りたい。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回る状況</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その</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下水道会計が法適化されたこと</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減少傾向となる予定だが、老朽化する施設の更新等にかかる地方債の借入も予想されるため、引き続き注視する必要がある。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92710</xdr:rowOff>
    </xdr:from>
    <xdr:to>
      <xdr:col>82</xdr:col>
      <xdr:colOff>107950</xdr:colOff>
      <xdr:row>60</xdr:row>
      <xdr:rowOff>27940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7956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27940</xdr:rowOff>
    </xdr:from>
    <xdr:to>
      <xdr:col>82</xdr:col>
      <xdr:colOff>196850</xdr:colOff>
      <xdr:row>60</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1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92710</xdr:rowOff>
    </xdr:from>
    <xdr:to>
      <xdr:col>82</xdr:col>
      <xdr:colOff>196850</xdr:colOff>
      <xdr:row>53</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58</xdr:row>
      <xdr:rowOff>43180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1390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59</xdr:row>
      <xdr:rowOff>54610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87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60</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170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xdr:rowOff>
    </xdr:from>
    <xdr:to>
      <xdr:col>69</xdr:col>
      <xdr:colOff>92075</xdr:colOff>
      <xdr:row>61</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2920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xdr:rowOff>
    </xdr:from>
    <xdr:to>
      <xdr:col>74</xdr:col>
      <xdr:colOff>31750</xdr:colOff>
      <xdr:row>59</xdr:row>
      <xdr:rowOff>105410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90187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125730</xdr:rowOff>
    </xdr:from>
    <xdr:to>
      <xdr:col>69</xdr:col>
      <xdr:colOff>142875</xdr:colOff>
      <xdr:row>60</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40657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％増加し、類似団体平均</a:t>
          </a:r>
          <a:r>
            <a:rPr kumimoji="1" lang="ja-JP" altLang="en-US" sz="1100">
              <a:solidFill>
                <a:schemeClr val="dk1"/>
              </a:solidFill>
              <a:effectLst/>
              <a:latin typeface="+mn-lt"/>
              <a:ea typeface="+mn-ea"/>
              <a:cs typeface="+mn-cs"/>
            </a:rPr>
            <a:t>に近づいた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下水道会計が法適化されたことに伴い、同会計への繰出金が計上されたことによるものと考えられる。</a:t>
          </a:r>
          <a:r>
            <a:rPr kumimoji="1" lang="ja-JP" altLang="ja-JP" sz="1100">
              <a:solidFill>
                <a:schemeClr val="dk1"/>
              </a:solidFill>
              <a:effectLst/>
              <a:latin typeface="+mn-lt"/>
              <a:ea typeface="+mn-ea"/>
              <a:cs typeface="+mn-cs"/>
            </a:rPr>
            <a:t>今後も引き続き、補助団体の実績等を踏まえ、対象団体、補助金額の見直しを実施しながら、今後、定額補助が慣例となっている団体についても、各担当部署において見直しを図りたい。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78994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4598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60706</xdr:rowOff>
    </xdr:from>
    <xdr:to>
      <xdr:col>82</xdr:col>
      <xdr:colOff>107950</xdr:colOff>
      <xdr:row>36</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718556"/>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14986</xdr:rowOff>
    </xdr:from>
    <xdr:to>
      <xdr:col>78</xdr:col>
      <xdr:colOff>69850</xdr:colOff>
      <xdr:row>33</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672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xdr:rowOff>
    </xdr:from>
    <xdr:to>
      <xdr:col>78</xdr:col>
      <xdr:colOff>120650</xdr:colOff>
      <xdr:row>36</xdr:row>
      <xdr:rowOff>118364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103141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14986</xdr:rowOff>
    </xdr:from>
    <xdr:to>
      <xdr:col>73</xdr:col>
      <xdr:colOff>180975</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672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124206</xdr:rowOff>
    </xdr:from>
    <xdr:to>
      <xdr:col>74</xdr:col>
      <xdr:colOff>31750</xdr:colOff>
      <xdr:row>36</xdr:row>
      <xdr:rowOff>54356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39133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88138</xdr:rowOff>
    </xdr:from>
    <xdr:to>
      <xdr:col>69</xdr:col>
      <xdr:colOff>92075</xdr:colOff>
      <xdr:row>33</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745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155719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9906</xdr:rowOff>
    </xdr:from>
    <xdr:to>
      <xdr:col>78</xdr:col>
      <xdr:colOff>120650</xdr:colOff>
      <xdr:row>33</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121683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4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135636</xdr:rowOff>
    </xdr:from>
    <xdr:to>
      <xdr:col>74</xdr:col>
      <xdr:colOff>31750</xdr:colOff>
      <xdr:row>33</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75963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37338</xdr:rowOff>
    </xdr:from>
    <xdr:to>
      <xdr:col>69</xdr:col>
      <xdr:colOff>142875</xdr:colOff>
      <xdr:row>33</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149115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％増加し、類似団体平均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大規模事業に充当した合併特例債の償還などから、今後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公債費が一時増加する時期になる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、推移を注視するとともに、新たな地方債発行を極力抑制する必要がある。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577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56135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28702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％下回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今後も、公営企業等において料金設定の見直しを検討するなど普通会計の負担軽減を図っていく。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76</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887452"/>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88138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8874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77</xdr:row>
      <xdr:rowOff>10413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946888"/>
          <a:ext cx="889000" cy="26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212063"/>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45990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86392</xdr:rowOff>
    </xdr:from>
    <xdr:to>
      <xdr:col>29</xdr:col>
      <xdr:colOff>127000</xdr:colOff>
      <xdr:row>17</xdr:row>
      <xdr:rowOff>131413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8667"/>
          <a:ext cx="647700" cy="4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71169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3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131413</xdr:rowOff>
    </xdr:from>
    <xdr:to>
      <xdr:col>26</xdr:col>
      <xdr:colOff>50800</xdr:colOff>
      <xdr:row>17</xdr:row>
      <xdr:rowOff>147095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3688"/>
          <a:ext cx="6985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147095</xdr:rowOff>
    </xdr:from>
    <xdr:to>
      <xdr:col>22</xdr:col>
      <xdr:colOff>114300</xdr:colOff>
      <xdr:row>17</xdr:row>
      <xdr:rowOff>150903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9370"/>
          <a:ext cx="698500" cy="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150903</xdr:rowOff>
    </xdr:from>
    <xdr:to>
      <xdr:col>18</xdr:col>
      <xdr:colOff>177800</xdr:colOff>
      <xdr:row>18</xdr:row>
      <xdr:rowOff>12443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3178"/>
          <a:ext cx="698500" cy="3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35592</xdr:rowOff>
    </xdr:from>
    <xdr:to>
      <xdr:col>29</xdr:col>
      <xdr:colOff>177800</xdr:colOff>
      <xdr:row>17</xdr:row>
      <xdr:rowOff>137192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7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52119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80613</xdr:rowOff>
    </xdr:from>
    <xdr:to>
      <xdr:col>26</xdr:col>
      <xdr:colOff>101600</xdr:colOff>
      <xdr:row>18</xdr:row>
      <xdr:rowOff>10763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20940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96295</xdr:rowOff>
    </xdr:from>
    <xdr:to>
      <xdr:col>22</xdr:col>
      <xdr:colOff>165100</xdr:colOff>
      <xdr:row>18</xdr:row>
      <xdr:rowOff>26445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36622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100103</xdr:rowOff>
    </xdr:from>
    <xdr:to>
      <xdr:col>19</xdr:col>
      <xdr:colOff>38100</xdr:colOff>
      <xdr:row>18</xdr:row>
      <xdr:rowOff>30253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2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133093</xdr:rowOff>
    </xdr:from>
    <xdr:to>
      <xdr:col>15</xdr:col>
      <xdr:colOff>101600</xdr:colOff>
      <xdr:row>18</xdr:row>
      <xdr:rowOff>63243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73420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6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187693</xdr:rowOff>
    </xdr:from>
    <xdr:to>
      <xdr:col>29</xdr:col>
      <xdr:colOff>127000</xdr:colOff>
      <xdr:row>35</xdr:row>
      <xdr:rowOff>282402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98043"/>
          <a:ext cx="647700" cy="9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187693</xdr:rowOff>
    </xdr:from>
    <xdr:to>
      <xdr:col>26</xdr:col>
      <xdr:colOff>50800</xdr:colOff>
      <xdr:row>35</xdr:row>
      <xdr:rowOff>245438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98043"/>
          <a:ext cx="698500" cy="57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245438</xdr:rowOff>
    </xdr:from>
    <xdr:to>
      <xdr:col>22</xdr:col>
      <xdr:colOff>114300</xdr:colOff>
      <xdr:row>36</xdr:row>
      <xdr:rowOff>20541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55788"/>
          <a:ext cx="698500" cy="118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176446</xdr:rowOff>
    </xdr:from>
    <xdr:to>
      <xdr:col>18</xdr:col>
      <xdr:colOff>177800</xdr:colOff>
      <xdr:row>36</xdr:row>
      <xdr:rowOff>20541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86796"/>
          <a:ext cx="698500" cy="18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231602</xdr:rowOff>
    </xdr:from>
    <xdr:to>
      <xdr:col>29</xdr:col>
      <xdr:colOff>177800</xdr:colOff>
      <xdr:row>35</xdr:row>
      <xdr:rowOff>333202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4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203679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136893</xdr:rowOff>
    </xdr:from>
    <xdr:to>
      <xdr:col>26</xdr:col>
      <xdr:colOff>101600</xdr:colOff>
      <xdr:row>35</xdr:row>
      <xdr:rowOff>238493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4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248670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1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194638</xdr:rowOff>
    </xdr:from>
    <xdr:to>
      <xdr:col>22</xdr:col>
      <xdr:colOff>165100</xdr:colOff>
      <xdr:row>35</xdr:row>
      <xdr:rowOff>296238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4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281015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9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312641</xdr:rowOff>
    </xdr:from>
    <xdr:to>
      <xdr:col>19</xdr:col>
      <xdr:colOff>38100</xdr:colOff>
      <xdr:row>36</xdr:row>
      <xdr:rowOff>71341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56118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125646</xdr:rowOff>
    </xdr:from>
    <xdr:to>
      <xdr:col>15</xdr:col>
      <xdr:colOff>101600</xdr:colOff>
      <xdr:row>35</xdr:row>
      <xdr:rowOff>227246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3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237423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0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19545</xdr:rowOff>
    </xdr:from>
    <xdr:to>
      <xdr:col>24</xdr:col>
      <xdr:colOff>63500</xdr:colOff>
      <xdr:row>35</xdr:row>
      <xdr:rowOff>69062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0295"/>
          <a:ext cx="838200" cy="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69062</xdr:rowOff>
    </xdr:from>
    <xdr:to>
      <xdr:col>19</xdr:col>
      <xdr:colOff>177800</xdr:colOff>
      <xdr:row>35</xdr:row>
      <xdr:rowOff>91161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9812"/>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91161</xdr:rowOff>
    </xdr:from>
    <xdr:to>
      <xdr:col>15</xdr:col>
      <xdr:colOff>50800</xdr:colOff>
      <xdr:row>35</xdr:row>
      <xdr:rowOff>91745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1911"/>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91745</xdr:rowOff>
    </xdr:from>
    <xdr:to>
      <xdr:col>10</xdr:col>
      <xdr:colOff>114300</xdr:colOff>
      <xdr:row>37</xdr:row>
      <xdr:rowOff>76721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2495"/>
          <a:ext cx="889000" cy="3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140195</xdr:rowOff>
    </xdr:from>
    <xdr:to>
      <xdr:col>24</xdr:col>
      <xdr:colOff>114300</xdr:colOff>
      <xdr:row>35</xdr:row>
      <xdr:rowOff>70345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163072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18262</xdr:rowOff>
    </xdr:from>
    <xdr:to>
      <xdr:col>20</xdr:col>
      <xdr:colOff>38100</xdr:colOff>
      <xdr:row>35</xdr:row>
      <xdr:rowOff>119862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136389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40361</xdr:rowOff>
    </xdr:from>
    <xdr:to>
      <xdr:col>15</xdr:col>
      <xdr:colOff>101600</xdr:colOff>
      <xdr:row>35</xdr:row>
      <xdr:rowOff>141961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158488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1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40945</xdr:rowOff>
    </xdr:from>
    <xdr:to>
      <xdr:col>10</xdr:col>
      <xdr:colOff>165100</xdr:colOff>
      <xdr:row>35</xdr:row>
      <xdr:rowOff>142545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159072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1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25921</xdr:rowOff>
    </xdr:from>
    <xdr:to>
      <xdr:col>6</xdr:col>
      <xdr:colOff>38100</xdr:colOff>
      <xdr:row>37</xdr:row>
      <xdr:rowOff>127521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118648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122444</xdr:rowOff>
    </xdr:from>
    <xdr:to>
      <xdr:col>24</xdr:col>
      <xdr:colOff>63500</xdr:colOff>
      <xdr:row>57</xdr:row>
      <xdr:rowOff>10854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3644"/>
          <a:ext cx="838200" cy="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10854</xdr:rowOff>
    </xdr:from>
    <xdr:to>
      <xdr:col>19</xdr:col>
      <xdr:colOff>177800</xdr:colOff>
      <xdr:row>57</xdr:row>
      <xdr:rowOff>33077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3504"/>
          <a:ext cx="8890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33077</xdr:rowOff>
    </xdr:from>
    <xdr:to>
      <xdr:col>15</xdr:col>
      <xdr:colOff>50800</xdr:colOff>
      <xdr:row>57</xdr:row>
      <xdr:rowOff>55015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5727"/>
          <a:ext cx="889000" cy="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12633</xdr:rowOff>
    </xdr:from>
    <xdr:to>
      <xdr:col>10</xdr:col>
      <xdr:colOff>114300</xdr:colOff>
      <xdr:row>57</xdr:row>
      <xdr:rowOff>55015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85283"/>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71644</xdr:rowOff>
    </xdr:from>
    <xdr:to>
      <xdr:col>24</xdr:col>
      <xdr:colOff>114300</xdr:colOff>
      <xdr:row>57</xdr:row>
      <xdr:rowOff>1794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94521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131504</xdr:rowOff>
    </xdr:from>
    <xdr:to>
      <xdr:col>20</xdr:col>
      <xdr:colOff>38100</xdr:colOff>
      <xdr:row>57</xdr:row>
      <xdr:rowOff>61654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52781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153727</xdr:rowOff>
    </xdr:from>
    <xdr:to>
      <xdr:col>15</xdr:col>
      <xdr:colOff>101600</xdr:colOff>
      <xdr:row>57</xdr:row>
      <xdr:rowOff>83877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75004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4215</xdr:rowOff>
    </xdr:from>
    <xdr:to>
      <xdr:col>10</xdr:col>
      <xdr:colOff>165100</xdr:colOff>
      <xdr:row>57</xdr:row>
      <xdr:rowOff>105815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96942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133283</xdr:rowOff>
    </xdr:from>
    <xdr:to>
      <xdr:col>6</xdr:col>
      <xdr:colOff>38100</xdr:colOff>
      <xdr:row>57</xdr:row>
      <xdr:rowOff>63433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79960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144805</xdr:rowOff>
    </xdr:from>
    <xdr:to>
      <xdr:col>24</xdr:col>
      <xdr:colOff>63500</xdr:colOff>
      <xdr:row>77</xdr:row>
      <xdr:rowOff>167551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46455"/>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53403</xdr:rowOff>
    </xdr:from>
    <xdr:to>
      <xdr:col>19</xdr:col>
      <xdr:colOff>177800</xdr:colOff>
      <xdr:row>77</xdr:row>
      <xdr:rowOff>167551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55053"/>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53403</xdr:rowOff>
    </xdr:from>
    <xdr:to>
      <xdr:col>15</xdr:col>
      <xdr:colOff>50800</xdr:colOff>
      <xdr:row>77</xdr:row>
      <xdr:rowOff>91123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55053"/>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66966</xdr:rowOff>
    </xdr:from>
    <xdr:to>
      <xdr:col>10</xdr:col>
      <xdr:colOff>114300</xdr:colOff>
      <xdr:row>77</xdr:row>
      <xdr:rowOff>91123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68616"/>
          <a:ext cx="8890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94005</xdr:rowOff>
    </xdr:from>
    <xdr:to>
      <xdr:col>24</xdr:col>
      <xdr:colOff>114300</xdr:colOff>
      <xdr:row>78</xdr:row>
      <xdr:rowOff>24155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72432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116751</xdr:rowOff>
    </xdr:from>
    <xdr:to>
      <xdr:col>20</xdr:col>
      <xdr:colOff>38100</xdr:colOff>
      <xdr:row>78</xdr:row>
      <xdr:rowOff>46901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38028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1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2603</xdr:rowOff>
    </xdr:from>
    <xdr:to>
      <xdr:col>15</xdr:col>
      <xdr:colOff>101600</xdr:colOff>
      <xdr:row>77</xdr:row>
      <xdr:rowOff>104203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95330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40323</xdr:rowOff>
    </xdr:from>
    <xdr:to>
      <xdr:col>10</xdr:col>
      <xdr:colOff>165100</xdr:colOff>
      <xdr:row>77</xdr:row>
      <xdr:rowOff>141923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133050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3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16166</xdr:rowOff>
    </xdr:from>
    <xdr:to>
      <xdr:col>6</xdr:col>
      <xdr:colOff>38100</xdr:colOff>
      <xdr:row>77</xdr:row>
      <xdr:rowOff>117766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148486</xdr:rowOff>
    </xdr:from>
    <xdr:to>
      <xdr:col>24</xdr:col>
      <xdr:colOff>63500</xdr:colOff>
      <xdr:row>96</xdr:row>
      <xdr:rowOff>103777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36236"/>
          <a:ext cx="838200" cy="1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79773</xdr:rowOff>
    </xdr:from>
    <xdr:to>
      <xdr:col>19</xdr:col>
      <xdr:colOff>177800</xdr:colOff>
      <xdr:row>96</xdr:row>
      <xdr:rowOff>103777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67523"/>
          <a:ext cx="889000" cy="19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79773</xdr:rowOff>
    </xdr:from>
    <xdr:to>
      <xdr:col>15</xdr:col>
      <xdr:colOff>50800</xdr:colOff>
      <xdr:row>97</xdr:row>
      <xdr:rowOff>140615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67523"/>
          <a:ext cx="889000" cy="40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140615</xdr:rowOff>
    </xdr:from>
    <xdr:to>
      <xdr:col>10</xdr:col>
      <xdr:colOff>114300</xdr:colOff>
      <xdr:row>97</xdr:row>
      <xdr:rowOff>156485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71265"/>
          <a:ext cx="889000" cy="1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97686</xdr:rowOff>
    </xdr:from>
    <xdr:to>
      <xdr:col>24</xdr:col>
      <xdr:colOff>114300</xdr:colOff>
      <xdr:row>96</xdr:row>
      <xdr:rowOff>27836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76113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52977</xdr:rowOff>
    </xdr:from>
    <xdr:to>
      <xdr:col>20</xdr:col>
      <xdr:colOff>38100</xdr:colOff>
      <xdr:row>96</xdr:row>
      <xdr:rowOff>154577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0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28973</xdr:rowOff>
    </xdr:from>
    <xdr:to>
      <xdr:col>15</xdr:col>
      <xdr:colOff>101600</xdr:colOff>
      <xdr:row>95</xdr:row>
      <xdr:rowOff>130573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121700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4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89815</xdr:rowOff>
    </xdr:from>
    <xdr:to>
      <xdr:col>10</xdr:col>
      <xdr:colOff>165100</xdr:colOff>
      <xdr:row>98</xdr:row>
      <xdr:rowOff>19965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105685</xdr:rowOff>
    </xdr:from>
    <xdr:to>
      <xdr:col>6</xdr:col>
      <xdr:colOff>38100</xdr:colOff>
      <xdr:row>98</xdr:row>
      <xdr:rowOff>35835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26962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74675</xdr:rowOff>
    </xdr:from>
    <xdr:to>
      <xdr:col>55</xdr:col>
      <xdr:colOff>0</xdr:colOff>
      <xdr:row>37</xdr:row>
      <xdr:rowOff>49399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46875"/>
          <a:ext cx="838200" cy="1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49399</xdr:rowOff>
    </xdr:from>
    <xdr:to>
      <xdr:col>50</xdr:col>
      <xdr:colOff>114300</xdr:colOff>
      <xdr:row>37</xdr:row>
      <xdr:rowOff>136782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93049"/>
          <a:ext cx="889000" cy="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23609</xdr:rowOff>
    </xdr:from>
    <xdr:to>
      <xdr:col>45</xdr:col>
      <xdr:colOff>177800</xdr:colOff>
      <xdr:row>37</xdr:row>
      <xdr:rowOff>136782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24359"/>
          <a:ext cx="889000" cy="4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23609</xdr:rowOff>
    </xdr:from>
    <xdr:to>
      <xdr:col>41</xdr:col>
      <xdr:colOff>50800</xdr:colOff>
      <xdr:row>37</xdr:row>
      <xdr:rowOff>166865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24359"/>
          <a:ext cx="889000" cy="48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23875</xdr:rowOff>
    </xdr:from>
    <xdr:to>
      <xdr:col>55</xdr:col>
      <xdr:colOff>50800</xdr:colOff>
      <xdr:row>36</xdr:row>
      <xdr:rowOff>125475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46752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4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170049</xdr:rowOff>
    </xdr:from>
    <xdr:to>
      <xdr:col>50</xdr:col>
      <xdr:colOff>165100</xdr:colOff>
      <xdr:row>37</xdr:row>
      <xdr:rowOff>100199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91326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85982</xdr:rowOff>
    </xdr:from>
    <xdr:to>
      <xdr:col>46</xdr:col>
      <xdr:colOff>38100</xdr:colOff>
      <xdr:row>38</xdr:row>
      <xdr:rowOff>16132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7259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144259</xdr:rowOff>
    </xdr:from>
    <xdr:to>
      <xdr:col>41</xdr:col>
      <xdr:colOff>101600</xdr:colOff>
      <xdr:row>35</xdr:row>
      <xdr:rowOff>74409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65536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6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116065</xdr:rowOff>
    </xdr:from>
    <xdr:to>
      <xdr:col>36</xdr:col>
      <xdr:colOff>165100</xdr:colOff>
      <xdr:row>38</xdr:row>
      <xdr:rowOff>46216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97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37342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142165</xdr:rowOff>
    </xdr:from>
    <xdr:to>
      <xdr:col>55</xdr:col>
      <xdr:colOff>0</xdr:colOff>
      <xdr:row>57</xdr:row>
      <xdr:rowOff>121088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71915"/>
          <a:ext cx="838200" cy="3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121088</xdr:rowOff>
    </xdr:from>
    <xdr:to>
      <xdr:col>50</xdr:col>
      <xdr:colOff>114300</xdr:colOff>
      <xdr:row>57</xdr:row>
      <xdr:rowOff>171094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93738"/>
          <a:ext cx="889000" cy="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96780</xdr:rowOff>
    </xdr:from>
    <xdr:to>
      <xdr:col>45</xdr:col>
      <xdr:colOff>177800</xdr:colOff>
      <xdr:row>57</xdr:row>
      <xdr:rowOff>171094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69430"/>
          <a:ext cx="889000" cy="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96780</xdr:rowOff>
    </xdr:from>
    <xdr:to>
      <xdr:col>41</xdr:col>
      <xdr:colOff>50800</xdr:colOff>
      <xdr:row>58</xdr:row>
      <xdr:rowOff>33958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69430"/>
          <a:ext cx="889000" cy="10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91365</xdr:rowOff>
    </xdr:from>
    <xdr:to>
      <xdr:col>55</xdr:col>
      <xdr:colOff>50800</xdr:colOff>
      <xdr:row>56</xdr:row>
      <xdr:rowOff>21515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114242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7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70288</xdr:rowOff>
    </xdr:from>
    <xdr:to>
      <xdr:col>50</xdr:col>
      <xdr:colOff>165100</xdr:colOff>
      <xdr:row>58</xdr:row>
      <xdr:rowOff>438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163015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120294</xdr:rowOff>
    </xdr:from>
    <xdr:to>
      <xdr:col>46</xdr:col>
      <xdr:colOff>38100</xdr:colOff>
      <xdr:row>58</xdr:row>
      <xdr:rowOff>50444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41571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45980</xdr:rowOff>
    </xdr:from>
    <xdr:to>
      <xdr:col>41</xdr:col>
      <xdr:colOff>101600</xdr:colOff>
      <xdr:row>57</xdr:row>
      <xdr:rowOff>147580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138707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154608</xdr:rowOff>
    </xdr:from>
    <xdr:to>
      <xdr:col>36</xdr:col>
      <xdr:colOff>165100</xdr:colOff>
      <xdr:row>58</xdr:row>
      <xdr:rowOff>84758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75885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58885</xdr:rowOff>
    </xdr:from>
    <xdr:to>
      <xdr:col>55</xdr:col>
      <xdr:colOff>0</xdr:colOff>
      <xdr:row>77</xdr:row>
      <xdr:rowOff>114908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60535"/>
          <a:ext cx="838200" cy="5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59725</xdr:rowOff>
    </xdr:from>
    <xdr:to>
      <xdr:col>50</xdr:col>
      <xdr:colOff>114300</xdr:colOff>
      <xdr:row>77</xdr:row>
      <xdr:rowOff>114908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61375"/>
          <a:ext cx="889000" cy="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59725</xdr:rowOff>
    </xdr:from>
    <xdr:to>
      <xdr:col>45</xdr:col>
      <xdr:colOff>177800</xdr:colOff>
      <xdr:row>77</xdr:row>
      <xdr:rowOff>139181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61375"/>
          <a:ext cx="889000" cy="7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136043</xdr:rowOff>
    </xdr:from>
    <xdr:to>
      <xdr:col>41</xdr:col>
      <xdr:colOff>50800</xdr:colOff>
      <xdr:row>77</xdr:row>
      <xdr:rowOff>139181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37693"/>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8085</xdr:rowOff>
    </xdr:from>
    <xdr:to>
      <xdr:col>55</xdr:col>
      <xdr:colOff>50800</xdr:colOff>
      <xdr:row>77</xdr:row>
      <xdr:rowOff>109685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157962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64108</xdr:rowOff>
    </xdr:from>
    <xdr:to>
      <xdr:col>50</xdr:col>
      <xdr:colOff>165100</xdr:colOff>
      <xdr:row>77</xdr:row>
      <xdr:rowOff>165708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156835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5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8925</xdr:rowOff>
    </xdr:from>
    <xdr:to>
      <xdr:col>46</xdr:col>
      <xdr:colOff>38100</xdr:colOff>
      <xdr:row>77</xdr:row>
      <xdr:rowOff>110525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101652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88381</xdr:rowOff>
    </xdr:from>
    <xdr:to>
      <xdr:col>41</xdr:col>
      <xdr:colOff>101600</xdr:colOff>
      <xdr:row>78</xdr:row>
      <xdr:rowOff>18531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85243</xdr:rowOff>
    </xdr:from>
    <xdr:to>
      <xdr:col>36</xdr:col>
      <xdr:colOff>165100</xdr:colOff>
      <xdr:row>78</xdr:row>
      <xdr:rowOff>15393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6520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111909</xdr:rowOff>
    </xdr:from>
    <xdr:to>
      <xdr:col>55</xdr:col>
      <xdr:colOff>0</xdr:colOff>
      <xdr:row>97</xdr:row>
      <xdr:rowOff>15852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056759"/>
          <a:ext cx="838200" cy="58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15852</xdr:rowOff>
    </xdr:from>
    <xdr:to>
      <xdr:col>50</xdr:col>
      <xdr:colOff>114300</xdr:colOff>
      <xdr:row>98</xdr:row>
      <xdr:rowOff>28411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46502"/>
          <a:ext cx="889000" cy="18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122951</xdr:rowOff>
    </xdr:from>
    <xdr:to>
      <xdr:col>45</xdr:col>
      <xdr:colOff>177800</xdr:colOff>
      <xdr:row>98</xdr:row>
      <xdr:rowOff>28411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582151"/>
          <a:ext cx="889000" cy="24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122951</xdr:rowOff>
    </xdr:from>
    <xdr:to>
      <xdr:col>41</xdr:col>
      <xdr:colOff>50800</xdr:colOff>
      <xdr:row>97</xdr:row>
      <xdr:rowOff>139982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82151"/>
          <a:ext cx="889000" cy="1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61109</xdr:rowOff>
    </xdr:from>
    <xdr:to>
      <xdr:col>55</xdr:col>
      <xdr:colOff>50800</xdr:colOff>
      <xdr:row>93</xdr:row>
      <xdr:rowOff>162709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0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83986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85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136502</xdr:rowOff>
    </xdr:from>
    <xdr:to>
      <xdr:col>50</xdr:col>
      <xdr:colOff>165100</xdr:colOff>
      <xdr:row>97</xdr:row>
      <xdr:rowOff>66652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57779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149061</xdr:rowOff>
    </xdr:from>
    <xdr:to>
      <xdr:col>46</xdr:col>
      <xdr:colOff>38100</xdr:colOff>
      <xdr:row>98</xdr:row>
      <xdr:rowOff>79211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70338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72151</xdr:rowOff>
    </xdr:from>
    <xdr:to>
      <xdr:col>41</xdr:col>
      <xdr:colOff>101600</xdr:colOff>
      <xdr:row>97</xdr:row>
      <xdr:rowOff>2301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18828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89182</xdr:rowOff>
    </xdr:from>
    <xdr:to>
      <xdr:col>36</xdr:col>
      <xdr:colOff>165100</xdr:colOff>
      <xdr:row>98</xdr:row>
      <xdr:rowOff>19332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10459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134049</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9149"/>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87424</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02524"/>
          <a:ext cx="8890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83249</xdr:rowOff>
    </xdr:from>
    <xdr:to>
      <xdr:col>85</xdr:col>
      <xdr:colOff>177800</xdr:colOff>
      <xdr:row>39</xdr:row>
      <xdr:rowOff>13399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36624</xdr:rowOff>
    </xdr:from>
    <xdr:to>
      <xdr:col>67</xdr:col>
      <xdr:colOff>101600</xdr:colOff>
      <xdr:row>38</xdr:row>
      <xdr:rowOff>138224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5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129351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6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161677</xdr:rowOff>
    </xdr:from>
    <xdr:to>
      <xdr:col>85</xdr:col>
      <xdr:colOff>127000</xdr:colOff>
      <xdr:row>77</xdr:row>
      <xdr:rowOff>5900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91877"/>
          <a:ext cx="8382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5900</xdr:rowOff>
    </xdr:from>
    <xdr:to>
      <xdr:col>81</xdr:col>
      <xdr:colOff>50800</xdr:colOff>
      <xdr:row>77</xdr:row>
      <xdr:rowOff>29066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07550"/>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29066</xdr:rowOff>
    </xdr:from>
    <xdr:to>
      <xdr:col>76</xdr:col>
      <xdr:colOff>114300</xdr:colOff>
      <xdr:row>77</xdr:row>
      <xdr:rowOff>60669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30716"/>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60669</xdr:rowOff>
    </xdr:from>
    <xdr:to>
      <xdr:col>71</xdr:col>
      <xdr:colOff>177800</xdr:colOff>
      <xdr:row>77</xdr:row>
      <xdr:rowOff>72006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62319"/>
          <a:ext cx="889000" cy="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110877</xdr:rowOff>
    </xdr:from>
    <xdr:to>
      <xdr:col>85</xdr:col>
      <xdr:colOff>177800</xdr:colOff>
      <xdr:row>77</xdr:row>
      <xdr:rowOff>41027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133754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126550</xdr:rowOff>
    </xdr:from>
    <xdr:to>
      <xdr:col>81</xdr:col>
      <xdr:colOff>101600</xdr:colOff>
      <xdr:row>77</xdr:row>
      <xdr:rowOff>56700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73227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149716</xdr:rowOff>
    </xdr:from>
    <xdr:to>
      <xdr:col>76</xdr:col>
      <xdr:colOff>165100</xdr:colOff>
      <xdr:row>77</xdr:row>
      <xdr:rowOff>79866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70993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9869</xdr:rowOff>
    </xdr:from>
    <xdr:to>
      <xdr:col>72</xdr:col>
      <xdr:colOff>38100</xdr:colOff>
      <xdr:row>77</xdr:row>
      <xdr:rowOff>111469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102596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21206</xdr:rowOff>
    </xdr:from>
    <xdr:to>
      <xdr:col>67</xdr:col>
      <xdr:colOff>101600</xdr:colOff>
      <xdr:row>77</xdr:row>
      <xdr:rowOff>122806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113933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115861</xdr:rowOff>
    </xdr:from>
    <xdr:to>
      <xdr:col>85</xdr:col>
      <xdr:colOff>127000</xdr:colOff>
      <xdr:row>98</xdr:row>
      <xdr:rowOff>123245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17961"/>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115861</xdr:rowOff>
    </xdr:from>
    <xdr:to>
      <xdr:col>81</xdr:col>
      <xdr:colOff>50800</xdr:colOff>
      <xdr:row>98</xdr:row>
      <xdr:rowOff>117266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17961"/>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117266</xdr:rowOff>
    </xdr:from>
    <xdr:to>
      <xdr:col>76</xdr:col>
      <xdr:colOff>114300</xdr:colOff>
      <xdr:row>98</xdr:row>
      <xdr:rowOff>135539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19366"/>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135539</xdr:rowOff>
    </xdr:from>
    <xdr:to>
      <xdr:col>71</xdr:col>
      <xdr:colOff>177800</xdr:colOff>
      <xdr:row>98</xdr:row>
      <xdr:rowOff>138337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37639"/>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72445</xdr:rowOff>
    </xdr:from>
    <xdr:to>
      <xdr:col>85</xdr:col>
      <xdr:colOff>177800</xdr:colOff>
      <xdr:row>99</xdr:row>
      <xdr:rowOff>2595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158822</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65061</xdr:rowOff>
    </xdr:from>
    <xdr:to>
      <xdr:col>81</xdr:col>
      <xdr:colOff>101600</xdr:colOff>
      <xdr:row>98</xdr:row>
      <xdr:rowOff>166661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157788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5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66466</xdr:rowOff>
    </xdr:from>
    <xdr:to>
      <xdr:col>76</xdr:col>
      <xdr:colOff>165100</xdr:colOff>
      <xdr:row>98</xdr:row>
      <xdr:rowOff>168066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159193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84739</xdr:rowOff>
    </xdr:from>
    <xdr:to>
      <xdr:col>72</xdr:col>
      <xdr:colOff>38100</xdr:colOff>
      <xdr:row>99</xdr:row>
      <xdr:rowOff>14889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6016</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979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87537</xdr:rowOff>
    </xdr:from>
    <xdr:to>
      <xdr:col>67</xdr:col>
      <xdr:colOff>101600</xdr:colOff>
      <xdr:row>99</xdr:row>
      <xdr:rowOff>17687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8814</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698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39459</xdr:rowOff>
    </xdr:from>
    <xdr:to>
      <xdr:col>116</xdr:col>
      <xdr:colOff>63500</xdr:colOff>
      <xdr:row>39</xdr:row>
      <xdr:rowOff>42202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2600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142634</xdr:rowOff>
    </xdr:from>
    <xdr:to>
      <xdr:col>111</xdr:col>
      <xdr:colOff>177800</xdr:colOff>
      <xdr:row>39</xdr:row>
      <xdr:rowOff>42202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7734"/>
          <a:ext cx="8890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142634</xdr:rowOff>
    </xdr:from>
    <xdr:to>
      <xdr:col>107</xdr:col>
      <xdr:colOff>50800</xdr:colOff>
      <xdr:row>38</xdr:row>
      <xdr:rowOff>144349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577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144349</xdr:rowOff>
    </xdr:from>
    <xdr:to>
      <xdr:col>102</xdr:col>
      <xdr:colOff>114300</xdr:colOff>
      <xdr:row>38</xdr:row>
      <xdr:rowOff>149301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59449"/>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160109</xdr:rowOff>
    </xdr:from>
    <xdr:to>
      <xdr:col>116</xdr:col>
      <xdr:colOff>114300</xdr:colOff>
      <xdr:row>39</xdr:row>
      <xdr:rowOff>90259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75036</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162852</xdr:rowOff>
    </xdr:from>
    <xdr:to>
      <xdr:col>112</xdr:col>
      <xdr:colOff>38100</xdr:colOff>
      <xdr:row>39</xdr:row>
      <xdr:rowOff>93002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84129</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66333" y="677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91834</xdr:rowOff>
    </xdr:from>
    <xdr:to>
      <xdr:col>107</xdr:col>
      <xdr:colOff>101600</xdr:colOff>
      <xdr:row>39</xdr:row>
      <xdr:rowOff>21984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13111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93549</xdr:rowOff>
    </xdr:from>
    <xdr:to>
      <xdr:col>102</xdr:col>
      <xdr:colOff>165100</xdr:colOff>
      <xdr:row>39</xdr:row>
      <xdr:rowOff>23699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14826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7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98501</xdr:rowOff>
    </xdr:from>
    <xdr:to>
      <xdr:col>98</xdr:col>
      <xdr:colOff>38100</xdr:colOff>
      <xdr:row>39</xdr:row>
      <xdr:rowOff>28651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19778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70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105008</xdr:rowOff>
    </xdr:from>
    <xdr:to>
      <xdr:col>116</xdr:col>
      <xdr:colOff>63500</xdr:colOff>
      <xdr:row>77</xdr:row>
      <xdr:rowOff>111734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620858"/>
          <a:ext cx="838200" cy="69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105008</xdr:rowOff>
    </xdr:from>
    <xdr:to>
      <xdr:col>111</xdr:col>
      <xdr:colOff>177800</xdr:colOff>
      <xdr:row>74</xdr:row>
      <xdr:rowOff>162702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620858"/>
          <a:ext cx="889000" cy="2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133724</xdr:rowOff>
    </xdr:from>
    <xdr:to>
      <xdr:col>107</xdr:col>
      <xdr:colOff>50800</xdr:colOff>
      <xdr:row>74</xdr:row>
      <xdr:rowOff>162702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649574"/>
          <a:ext cx="889000" cy="2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133724</xdr:rowOff>
    </xdr:from>
    <xdr:to>
      <xdr:col>102</xdr:col>
      <xdr:colOff>114300</xdr:colOff>
      <xdr:row>74</xdr:row>
      <xdr:rowOff>109841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649574"/>
          <a:ext cx="889000" cy="14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60934</xdr:rowOff>
    </xdr:from>
    <xdr:to>
      <xdr:col>116</xdr:col>
      <xdr:colOff>114300</xdr:colOff>
      <xdr:row>77</xdr:row>
      <xdr:rowOff>162534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39361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54208</xdr:rowOff>
    </xdr:from>
    <xdr:to>
      <xdr:col>112</xdr:col>
      <xdr:colOff>38100</xdr:colOff>
      <xdr:row>73</xdr:row>
      <xdr:rowOff>155808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885</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23795" y="1234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111902</xdr:rowOff>
    </xdr:from>
    <xdr:to>
      <xdr:col>107</xdr:col>
      <xdr:colOff>101600</xdr:colOff>
      <xdr:row>75</xdr:row>
      <xdr:rowOff>42052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58579</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34795" y="1257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82924</xdr:rowOff>
    </xdr:from>
    <xdr:to>
      <xdr:col>102</xdr:col>
      <xdr:colOff>165100</xdr:colOff>
      <xdr:row>74</xdr:row>
      <xdr:rowOff>13074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29601</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45795" y="1237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59041</xdr:rowOff>
    </xdr:from>
    <xdr:to>
      <xdr:col>98</xdr:col>
      <xdr:colOff>38100</xdr:colOff>
      <xdr:row>74</xdr:row>
      <xdr:rowOff>160641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5718</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56795" y="1252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歳出総額は、住民一人当たり約</a:t>
          </a:r>
          <a:r>
            <a:rPr kumimoji="1" lang="en-US" altLang="ja-JP" sz="1100">
              <a:solidFill>
                <a:schemeClr val="dk1"/>
              </a:solidFill>
              <a:effectLst/>
              <a:latin typeface="+mn-lt"/>
              <a:ea typeface="+mn-ea"/>
              <a:cs typeface="+mn-cs"/>
            </a:rPr>
            <a:t>733</a:t>
          </a:r>
          <a:r>
            <a:rPr kumimoji="1" lang="ja-JP" altLang="ja-JP" sz="1100">
              <a:solidFill>
                <a:schemeClr val="dk1"/>
              </a:solidFill>
              <a:effectLst/>
              <a:latin typeface="+mn-lt"/>
              <a:ea typeface="+mn-ea"/>
              <a:cs typeface="+mn-cs"/>
            </a:rPr>
            <a:t>千円となっており、昨年度より</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千円の増額となった。住民一人当たりのコストを性質別で見た場合、類似団体との比較ではいずれもほぼ同水準を保っているが、</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において大きく上回っている。</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告知放送システムの更新や浚渫残土処分場整備事業によるものである。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6922</xdr:rowOff>
    </xdr:from>
    <xdr:to>
      <xdr:col>24</xdr:col>
      <xdr:colOff>63500</xdr:colOff>
      <xdr:row>37</xdr:row>
      <xdr:rowOff>69405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0572"/>
          <a:ext cx="8382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69405</xdr:rowOff>
    </xdr:from>
    <xdr:to>
      <xdr:col>19</xdr:col>
      <xdr:colOff>177800</xdr:colOff>
      <xdr:row>37</xdr:row>
      <xdr:rowOff>135318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13055"/>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71310</xdr:rowOff>
    </xdr:from>
    <xdr:to>
      <xdr:col>15</xdr:col>
      <xdr:colOff>50800</xdr:colOff>
      <xdr:row>37</xdr:row>
      <xdr:rowOff>135318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49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42926</xdr:rowOff>
    </xdr:from>
    <xdr:to>
      <xdr:col>10</xdr:col>
      <xdr:colOff>114300</xdr:colOff>
      <xdr:row>37</xdr:row>
      <xdr:rowOff>71310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657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127572</xdr:rowOff>
    </xdr:from>
    <xdr:to>
      <xdr:col>24</xdr:col>
      <xdr:colOff>114300</xdr:colOff>
      <xdr:row>37</xdr:row>
      <xdr:rowOff>57722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105999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18605</xdr:rowOff>
    </xdr:from>
    <xdr:to>
      <xdr:col>20</xdr:col>
      <xdr:colOff>38100</xdr:colOff>
      <xdr:row>37</xdr:row>
      <xdr:rowOff>120205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111332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84518</xdr:rowOff>
    </xdr:from>
    <xdr:to>
      <xdr:col>15</xdr:col>
      <xdr:colOff>101600</xdr:colOff>
      <xdr:row>38</xdr:row>
      <xdr:rowOff>14669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281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5796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2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20510</xdr:rowOff>
    </xdr:from>
    <xdr:to>
      <xdr:col>10</xdr:col>
      <xdr:colOff>165100</xdr:colOff>
      <xdr:row>37</xdr:row>
      <xdr:rowOff>122110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113237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163576</xdr:rowOff>
    </xdr:from>
    <xdr:to>
      <xdr:col>6</xdr:col>
      <xdr:colOff>38100</xdr:colOff>
      <xdr:row>37</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84853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77410</xdr:rowOff>
    </xdr:from>
    <xdr:to>
      <xdr:col>24</xdr:col>
      <xdr:colOff>63500</xdr:colOff>
      <xdr:row>57</xdr:row>
      <xdr:rowOff>68449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78610"/>
          <a:ext cx="838200" cy="16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68449</xdr:rowOff>
    </xdr:from>
    <xdr:to>
      <xdr:col>19</xdr:col>
      <xdr:colOff>177800</xdr:colOff>
      <xdr:row>57</xdr:row>
      <xdr:rowOff>80298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41099"/>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7158</xdr:rowOff>
    </xdr:from>
    <xdr:to>
      <xdr:col>15</xdr:col>
      <xdr:colOff>50800</xdr:colOff>
      <xdr:row>57</xdr:row>
      <xdr:rowOff>80298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36908"/>
          <a:ext cx="889000" cy="4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7158</xdr:rowOff>
    </xdr:from>
    <xdr:to>
      <xdr:col>10</xdr:col>
      <xdr:colOff>114300</xdr:colOff>
      <xdr:row>57</xdr:row>
      <xdr:rowOff>120266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36908"/>
          <a:ext cx="889000" cy="4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26610</xdr:rowOff>
    </xdr:from>
    <xdr:to>
      <xdr:col>24</xdr:col>
      <xdr:colOff>114300</xdr:colOff>
      <xdr:row>56</xdr:row>
      <xdr:rowOff>128210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5037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17649</xdr:rowOff>
    </xdr:from>
    <xdr:to>
      <xdr:col>20</xdr:col>
      <xdr:colOff>38100</xdr:colOff>
      <xdr:row>57</xdr:row>
      <xdr:rowOff>119249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110376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29498</xdr:rowOff>
    </xdr:from>
    <xdr:to>
      <xdr:col>15</xdr:col>
      <xdr:colOff>101600</xdr:colOff>
      <xdr:row>57</xdr:row>
      <xdr:rowOff>131098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122225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127808</xdr:rowOff>
    </xdr:from>
    <xdr:to>
      <xdr:col>10</xdr:col>
      <xdr:colOff>165100</xdr:colOff>
      <xdr:row>55</xdr:row>
      <xdr:rowOff>57958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49085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69466</xdr:rowOff>
    </xdr:from>
    <xdr:to>
      <xdr:col>6</xdr:col>
      <xdr:colOff>38100</xdr:colOff>
      <xdr:row>57</xdr:row>
      <xdr:rowOff>171066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162193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66754</xdr:rowOff>
    </xdr:from>
    <xdr:to>
      <xdr:col>24</xdr:col>
      <xdr:colOff>63500</xdr:colOff>
      <xdr:row>76</xdr:row>
      <xdr:rowOff>128705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96954"/>
          <a:ext cx="8382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66754</xdr:rowOff>
    </xdr:from>
    <xdr:to>
      <xdr:col>19</xdr:col>
      <xdr:colOff>177800</xdr:colOff>
      <xdr:row>76</xdr:row>
      <xdr:rowOff>92619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96954"/>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92619</xdr:rowOff>
    </xdr:from>
    <xdr:to>
      <xdr:col>15</xdr:col>
      <xdr:colOff>50800</xdr:colOff>
      <xdr:row>77</xdr:row>
      <xdr:rowOff>168503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22819"/>
          <a:ext cx="889000" cy="24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168503</xdr:rowOff>
    </xdr:from>
    <xdr:to>
      <xdr:col>10</xdr:col>
      <xdr:colOff>114300</xdr:colOff>
      <xdr:row>78</xdr:row>
      <xdr:rowOff>89822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0153"/>
          <a:ext cx="889000" cy="9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77905</xdr:rowOff>
    </xdr:from>
    <xdr:to>
      <xdr:col>24</xdr:col>
      <xdr:colOff>114300</xdr:colOff>
      <xdr:row>77</xdr:row>
      <xdr:rowOff>8055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56332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15954</xdr:rowOff>
    </xdr:from>
    <xdr:to>
      <xdr:col>20</xdr:col>
      <xdr:colOff>38100</xdr:colOff>
      <xdr:row>76</xdr:row>
      <xdr:rowOff>117554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2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41819</xdr:rowOff>
    </xdr:from>
    <xdr:to>
      <xdr:col>15</xdr:col>
      <xdr:colOff>101600</xdr:colOff>
      <xdr:row>76</xdr:row>
      <xdr:rowOff>143419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134546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6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117703</xdr:rowOff>
    </xdr:from>
    <xdr:to>
      <xdr:col>10</xdr:col>
      <xdr:colOff>165100</xdr:colOff>
      <xdr:row>78</xdr:row>
      <xdr:rowOff>47853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38980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39022</xdr:rowOff>
    </xdr:from>
    <xdr:to>
      <xdr:col>6</xdr:col>
      <xdr:colOff>38100</xdr:colOff>
      <xdr:row>78</xdr:row>
      <xdr:rowOff>140622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131749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14928</xdr:rowOff>
    </xdr:from>
    <xdr:to>
      <xdr:col>24</xdr:col>
      <xdr:colOff>63500</xdr:colOff>
      <xdr:row>98</xdr:row>
      <xdr:rowOff>79632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17028"/>
          <a:ext cx="838200" cy="6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14928</xdr:rowOff>
    </xdr:from>
    <xdr:to>
      <xdr:col>19</xdr:col>
      <xdr:colOff>177800</xdr:colOff>
      <xdr:row>98</xdr:row>
      <xdr:rowOff>31953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17028"/>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31953</xdr:rowOff>
    </xdr:from>
    <xdr:to>
      <xdr:col>15</xdr:col>
      <xdr:colOff>50800</xdr:colOff>
      <xdr:row>98</xdr:row>
      <xdr:rowOff>77781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4053"/>
          <a:ext cx="8890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77781</xdr:rowOff>
    </xdr:from>
    <xdr:to>
      <xdr:col>10</xdr:col>
      <xdr:colOff>114300</xdr:colOff>
      <xdr:row>98</xdr:row>
      <xdr:rowOff>168188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79881"/>
          <a:ext cx="889000" cy="9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28832</xdr:rowOff>
    </xdr:from>
    <xdr:to>
      <xdr:col>24</xdr:col>
      <xdr:colOff>114300</xdr:colOff>
      <xdr:row>98</xdr:row>
      <xdr:rowOff>130432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7259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0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135578</xdr:rowOff>
    </xdr:from>
    <xdr:to>
      <xdr:col>20</xdr:col>
      <xdr:colOff>38100</xdr:colOff>
      <xdr:row>98</xdr:row>
      <xdr:rowOff>65728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56855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5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152603</xdr:rowOff>
    </xdr:from>
    <xdr:to>
      <xdr:col>15</xdr:col>
      <xdr:colOff>101600</xdr:colOff>
      <xdr:row>98</xdr:row>
      <xdr:rowOff>82753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73880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26981</xdr:rowOff>
    </xdr:from>
    <xdr:to>
      <xdr:col>10</xdr:col>
      <xdr:colOff>165100</xdr:colOff>
      <xdr:row>98</xdr:row>
      <xdr:rowOff>128581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119708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117388</xdr:rowOff>
    </xdr:from>
    <xdr:to>
      <xdr:col>6</xdr:col>
      <xdr:colOff>38100</xdr:colOff>
      <xdr:row>99</xdr:row>
      <xdr:rowOff>47538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38665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146224</xdr:rowOff>
    </xdr:from>
    <xdr:to>
      <xdr:col>55</xdr:col>
      <xdr:colOff>0</xdr:colOff>
      <xdr:row>58</xdr:row>
      <xdr:rowOff>857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18874"/>
          <a:ext cx="8382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146224</xdr:rowOff>
    </xdr:from>
    <xdr:to>
      <xdr:col>50</xdr:col>
      <xdr:colOff>114300</xdr:colOff>
      <xdr:row>57</xdr:row>
      <xdr:rowOff>158157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18874"/>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116077</xdr:rowOff>
    </xdr:from>
    <xdr:to>
      <xdr:col>45</xdr:col>
      <xdr:colOff>177800</xdr:colOff>
      <xdr:row>57</xdr:row>
      <xdr:rowOff>158157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88727"/>
          <a:ext cx="889000" cy="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116077</xdr:rowOff>
    </xdr:from>
    <xdr:to>
      <xdr:col>41</xdr:col>
      <xdr:colOff>50800</xdr:colOff>
      <xdr:row>57</xdr:row>
      <xdr:rowOff>150056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88727"/>
          <a:ext cx="889000" cy="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121507</xdr:rowOff>
    </xdr:from>
    <xdr:to>
      <xdr:col>55</xdr:col>
      <xdr:colOff>50800</xdr:colOff>
      <xdr:row>58</xdr:row>
      <xdr:rowOff>51657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95424</xdr:rowOff>
    </xdr:from>
    <xdr:to>
      <xdr:col>50</xdr:col>
      <xdr:colOff>165100</xdr:colOff>
      <xdr:row>58</xdr:row>
      <xdr:rowOff>25574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107357</xdr:rowOff>
    </xdr:from>
    <xdr:to>
      <xdr:col>46</xdr:col>
      <xdr:colOff>38100</xdr:colOff>
      <xdr:row>58</xdr:row>
      <xdr:rowOff>37507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28634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7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65277</xdr:rowOff>
    </xdr:from>
    <xdr:to>
      <xdr:col>41</xdr:col>
      <xdr:colOff>101600</xdr:colOff>
      <xdr:row>57</xdr:row>
      <xdr:rowOff>166877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11954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99256</xdr:rowOff>
    </xdr:from>
    <xdr:to>
      <xdr:col>36</xdr:col>
      <xdr:colOff>165100</xdr:colOff>
      <xdr:row>58</xdr:row>
      <xdr:rowOff>29406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20533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95896</xdr:rowOff>
    </xdr:from>
    <xdr:to>
      <xdr:col>55</xdr:col>
      <xdr:colOff>0</xdr:colOff>
      <xdr:row>78</xdr:row>
      <xdr:rowOff>94219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97546"/>
          <a:ext cx="838200" cy="1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95896</xdr:rowOff>
    </xdr:from>
    <xdr:to>
      <xdr:col>50</xdr:col>
      <xdr:colOff>114300</xdr:colOff>
      <xdr:row>78</xdr:row>
      <xdr:rowOff>112965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97546"/>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164607</xdr:rowOff>
    </xdr:from>
    <xdr:to>
      <xdr:col>45</xdr:col>
      <xdr:colOff>177800</xdr:colOff>
      <xdr:row>78</xdr:row>
      <xdr:rowOff>112965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94807"/>
          <a:ext cx="889000" cy="2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164607</xdr:rowOff>
    </xdr:from>
    <xdr:to>
      <xdr:col>41</xdr:col>
      <xdr:colOff>50800</xdr:colOff>
      <xdr:row>78</xdr:row>
      <xdr:rowOff>166055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94807"/>
          <a:ext cx="889000" cy="3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43419</xdr:rowOff>
    </xdr:from>
    <xdr:to>
      <xdr:col>55</xdr:col>
      <xdr:colOff>50800</xdr:colOff>
      <xdr:row>78</xdr:row>
      <xdr:rowOff>145019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21846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45096</xdr:rowOff>
    </xdr:from>
    <xdr:to>
      <xdr:col>50</xdr:col>
      <xdr:colOff>165100</xdr:colOff>
      <xdr:row>77</xdr:row>
      <xdr:rowOff>146696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4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163223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2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62165</xdr:rowOff>
    </xdr:from>
    <xdr:to>
      <xdr:col>46</xdr:col>
      <xdr:colOff>38100</xdr:colOff>
      <xdr:row>78</xdr:row>
      <xdr:rowOff>163765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154892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113807</xdr:rowOff>
    </xdr:from>
    <xdr:to>
      <xdr:col>41</xdr:col>
      <xdr:colOff>101600</xdr:colOff>
      <xdr:row>77</xdr:row>
      <xdr:rowOff>43957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60483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115255</xdr:rowOff>
    </xdr:from>
    <xdr:to>
      <xdr:col>36</xdr:col>
      <xdr:colOff>165100</xdr:colOff>
      <xdr:row>79</xdr:row>
      <xdr:rowOff>45405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36532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78950</xdr:rowOff>
    </xdr:from>
    <xdr:to>
      <xdr:col>55</xdr:col>
      <xdr:colOff>0</xdr:colOff>
      <xdr:row>97</xdr:row>
      <xdr:rowOff>25952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38150"/>
          <a:ext cx="838200" cy="1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25952</xdr:rowOff>
    </xdr:from>
    <xdr:to>
      <xdr:col>50</xdr:col>
      <xdr:colOff>114300</xdr:colOff>
      <xdr:row>97</xdr:row>
      <xdr:rowOff>123321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56602"/>
          <a:ext cx="889000" cy="9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102636</xdr:rowOff>
    </xdr:from>
    <xdr:to>
      <xdr:col>45</xdr:col>
      <xdr:colOff>177800</xdr:colOff>
      <xdr:row>97</xdr:row>
      <xdr:rowOff>123321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33286"/>
          <a:ext cx="889000" cy="2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85849</xdr:rowOff>
    </xdr:from>
    <xdr:to>
      <xdr:col>41</xdr:col>
      <xdr:colOff>50800</xdr:colOff>
      <xdr:row>97</xdr:row>
      <xdr:rowOff>102636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16499"/>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28150</xdr:rowOff>
    </xdr:from>
    <xdr:to>
      <xdr:col>55</xdr:col>
      <xdr:colOff>50800</xdr:colOff>
      <xdr:row>96</xdr:row>
      <xdr:rowOff>129750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51027</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3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146602</xdr:rowOff>
    </xdr:from>
    <xdr:to>
      <xdr:col>50</xdr:col>
      <xdr:colOff>165100</xdr:colOff>
      <xdr:row>97</xdr:row>
      <xdr:rowOff>76752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93279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3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72521</xdr:rowOff>
    </xdr:from>
    <xdr:to>
      <xdr:col>46</xdr:col>
      <xdr:colOff>38100</xdr:colOff>
      <xdr:row>98</xdr:row>
      <xdr:rowOff>2671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165248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51836</xdr:rowOff>
    </xdr:from>
    <xdr:to>
      <xdr:col>41</xdr:col>
      <xdr:colOff>101600</xdr:colOff>
      <xdr:row>97</xdr:row>
      <xdr:rowOff>153436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169963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35049</xdr:rowOff>
    </xdr:from>
    <xdr:to>
      <xdr:col>36</xdr:col>
      <xdr:colOff>165100</xdr:colOff>
      <xdr:row>97</xdr:row>
      <xdr:rowOff>136649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153176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129249</xdr:rowOff>
    </xdr:from>
    <xdr:to>
      <xdr:col>85</xdr:col>
      <xdr:colOff>127000</xdr:colOff>
      <xdr:row>38</xdr:row>
      <xdr:rowOff>165418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44349"/>
          <a:ext cx="8382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142394</xdr:rowOff>
    </xdr:from>
    <xdr:to>
      <xdr:col>81</xdr:col>
      <xdr:colOff>50800</xdr:colOff>
      <xdr:row>38</xdr:row>
      <xdr:rowOff>165418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57494"/>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142394</xdr:rowOff>
    </xdr:from>
    <xdr:to>
      <xdr:col>76</xdr:col>
      <xdr:colOff>114300</xdr:colOff>
      <xdr:row>38</xdr:row>
      <xdr:rowOff>170431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57494"/>
          <a:ext cx="889000" cy="2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158707</xdr:rowOff>
    </xdr:from>
    <xdr:to>
      <xdr:col>71</xdr:col>
      <xdr:colOff>177800</xdr:colOff>
      <xdr:row>38</xdr:row>
      <xdr:rowOff>170431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73807"/>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78449</xdr:rowOff>
    </xdr:from>
    <xdr:to>
      <xdr:col>85</xdr:col>
      <xdr:colOff>177800</xdr:colOff>
      <xdr:row>39</xdr:row>
      <xdr:rowOff>8599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56876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7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114618</xdr:rowOff>
    </xdr:from>
    <xdr:to>
      <xdr:col>81</xdr:col>
      <xdr:colOff>101600</xdr:colOff>
      <xdr:row>39</xdr:row>
      <xdr:rowOff>44768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35895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91594</xdr:rowOff>
    </xdr:from>
    <xdr:to>
      <xdr:col>76</xdr:col>
      <xdr:colOff>165100</xdr:colOff>
      <xdr:row>39</xdr:row>
      <xdr:rowOff>21744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12871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119631</xdr:rowOff>
    </xdr:from>
    <xdr:to>
      <xdr:col>72</xdr:col>
      <xdr:colOff>38100</xdr:colOff>
      <xdr:row>39</xdr:row>
      <xdr:rowOff>49781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40908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2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107907</xdr:rowOff>
    </xdr:from>
    <xdr:to>
      <xdr:col>67</xdr:col>
      <xdr:colOff>101600</xdr:colOff>
      <xdr:row>39</xdr:row>
      <xdr:rowOff>38057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29184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1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124690</xdr:rowOff>
    </xdr:from>
    <xdr:to>
      <xdr:col>85</xdr:col>
      <xdr:colOff>127000</xdr:colOff>
      <xdr:row>56</xdr:row>
      <xdr:rowOff>146641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54440"/>
          <a:ext cx="838200" cy="19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131494</xdr:rowOff>
    </xdr:from>
    <xdr:to>
      <xdr:col>81</xdr:col>
      <xdr:colOff>50800</xdr:colOff>
      <xdr:row>56</xdr:row>
      <xdr:rowOff>146641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32694"/>
          <a:ext cx="889000" cy="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131494</xdr:rowOff>
    </xdr:from>
    <xdr:to>
      <xdr:col>76</xdr:col>
      <xdr:colOff>114300</xdr:colOff>
      <xdr:row>56</xdr:row>
      <xdr:rowOff>132472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32694"/>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132472</xdr:rowOff>
    </xdr:from>
    <xdr:to>
      <xdr:col>71</xdr:col>
      <xdr:colOff>177800</xdr:colOff>
      <xdr:row>57</xdr:row>
      <xdr:rowOff>30219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33672"/>
          <a:ext cx="889000" cy="6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73890</xdr:rowOff>
    </xdr:from>
    <xdr:to>
      <xdr:col>85</xdr:col>
      <xdr:colOff>177800</xdr:colOff>
      <xdr:row>56</xdr:row>
      <xdr:rowOff>4040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0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96767</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5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95841</xdr:rowOff>
    </xdr:from>
    <xdr:to>
      <xdr:col>81</xdr:col>
      <xdr:colOff>101600</xdr:colOff>
      <xdr:row>57</xdr:row>
      <xdr:rowOff>25991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17118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80694</xdr:rowOff>
    </xdr:from>
    <xdr:to>
      <xdr:col>76</xdr:col>
      <xdr:colOff>165100</xdr:colOff>
      <xdr:row>57</xdr:row>
      <xdr:rowOff>10844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27371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81672</xdr:rowOff>
    </xdr:from>
    <xdr:to>
      <xdr:col>72</xdr:col>
      <xdr:colOff>38100</xdr:colOff>
      <xdr:row>57</xdr:row>
      <xdr:rowOff>11822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28349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150869</xdr:rowOff>
    </xdr:from>
    <xdr:to>
      <xdr:col>67</xdr:col>
      <xdr:colOff>101600</xdr:colOff>
      <xdr:row>57</xdr:row>
      <xdr:rowOff>81019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72146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134049</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7149"/>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87424</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60524"/>
          <a:ext cx="8890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83249</xdr:rowOff>
    </xdr:from>
    <xdr:to>
      <xdr:col>85</xdr:col>
      <xdr:colOff>177800</xdr:colOff>
      <xdr:row>79</xdr:row>
      <xdr:rowOff>13399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36624</xdr:rowOff>
    </xdr:from>
    <xdr:to>
      <xdr:col>67</xdr:col>
      <xdr:colOff>101600</xdr:colOff>
      <xdr:row>78</xdr:row>
      <xdr:rowOff>138224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129351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50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161677</xdr:rowOff>
    </xdr:from>
    <xdr:to>
      <xdr:col>85</xdr:col>
      <xdr:colOff>127000</xdr:colOff>
      <xdr:row>97</xdr:row>
      <xdr:rowOff>5900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20877"/>
          <a:ext cx="8382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5900</xdr:rowOff>
    </xdr:from>
    <xdr:to>
      <xdr:col>81</xdr:col>
      <xdr:colOff>50800</xdr:colOff>
      <xdr:row>97</xdr:row>
      <xdr:rowOff>29066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36550"/>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29066</xdr:rowOff>
    </xdr:from>
    <xdr:to>
      <xdr:col>76</xdr:col>
      <xdr:colOff>114300</xdr:colOff>
      <xdr:row>97</xdr:row>
      <xdr:rowOff>60669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59716"/>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60669</xdr:rowOff>
    </xdr:from>
    <xdr:to>
      <xdr:col>71</xdr:col>
      <xdr:colOff>177800</xdr:colOff>
      <xdr:row>97</xdr:row>
      <xdr:rowOff>72006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91319"/>
          <a:ext cx="889000" cy="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110877</xdr:rowOff>
    </xdr:from>
    <xdr:to>
      <xdr:col>85</xdr:col>
      <xdr:colOff>177800</xdr:colOff>
      <xdr:row>97</xdr:row>
      <xdr:rowOff>41027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133754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126550</xdr:rowOff>
    </xdr:from>
    <xdr:to>
      <xdr:col>81</xdr:col>
      <xdr:colOff>101600</xdr:colOff>
      <xdr:row>97</xdr:row>
      <xdr:rowOff>56700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73227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149716</xdr:rowOff>
    </xdr:from>
    <xdr:to>
      <xdr:col>76</xdr:col>
      <xdr:colOff>165100</xdr:colOff>
      <xdr:row>97</xdr:row>
      <xdr:rowOff>79866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70993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9869</xdr:rowOff>
    </xdr:from>
    <xdr:to>
      <xdr:col>72</xdr:col>
      <xdr:colOff>38100</xdr:colOff>
      <xdr:row>97</xdr:row>
      <xdr:rowOff>111469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102596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21206</xdr:rowOff>
    </xdr:from>
    <xdr:to>
      <xdr:col>67</xdr:col>
      <xdr:colOff>101600</xdr:colOff>
      <xdr:row>97</xdr:row>
      <xdr:rowOff>122806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113933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4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歳出を目的別で見た場合、昨年度比較で</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等が大きく増額している。それぞれの要因は、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告知放送システム更新</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土木費については、</a:t>
          </a:r>
          <a:r>
            <a:rPr kumimoji="1" lang="ja-JP" altLang="en-US" sz="1100">
              <a:solidFill>
                <a:schemeClr val="dk1"/>
              </a:solidFill>
              <a:effectLst/>
              <a:latin typeface="+mn-lt"/>
              <a:ea typeface="+mn-ea"/>
              <a:cs typeface="+mn-cs"/>
            </a:rPr>
            <a:t>浚渫残土処分場整備</a:t>
          </a:r>
          <a:r>
            <a:rPr kumimoji="1" lang="ja-JP" altLang="ja-JP" sz="1100">
              <a:solidFill>
                <a:schemeClr val="dk1"/>
              </a:solidFill>
              <a:effectLst/>
              <a:latin typeface="+mn-lt"/>
              <a:ea typeface="+mn-ea"/>
              <a:cs typeface="+mn-cs"/>
            </a:rPr>
            <a:t>工事等、</a:t>
          </a:r>
          <a:r>
            <a:rPr kumimoji="1" lang="ja-JP" altLang="en-US" sz="1100">
              <a:solidFill>
                <a:schemeClr val="dk1"/>
              </a:solidFill>
              <a:effectLst/>
              <a:latin typeface="+mn-lt"/>
              <a:ea typeface="+mn-ea"/>
              <a:cs typeface="+mn-cs"/>
            </a:rPr>
            <a:t>教育費については、小中学校の長寿命化改修事業等、</a:t>
          </a:r>
          <a:r>
            <a:rPr kumimoji="1" lang="ja-JP" altLang="ja-JP" sz="1100">
              <a:solidFill>
                <a:schemeClr val="dk1"/>
              </a:solidFill>
              <a:effectLst/>
              <a:latin typeface="+mn-lt"/>
              <a:ea typeface="+mn-ea"/>
              <a:cs typeface="+mn-cs"/>
            </a:rPr>
            <a:t>いずれも一時的な要因によるものである。今後、高齢化による社会保障経費や公共施設等の老朽化に伴う維持管理経費にも多額の経費を要することが見込まれるため、歳出の抑制を行っていく。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一般財源ベースで基本的に増額を認めないゼロシーリングに取り組み、財政調整基金の取り崩しを行わずに予算執行した。財政調整基金に</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年度決算剰余金</a:t>
          </a:r>
          <a:r>
            <a:rPr lang="en-US" altLang="ja-JP">
              <a:effectLst/>
            </a:rPr>
            <a:t>279</a:t>
          </a:r>
          <a:r>
            <a:rPr kumimoji="1" lang="ja-JP" altLang="ja-JP" sz="1100">
              <a:solidFill>
                <a:schemeClr val="dk1"/>
              </a:solidFill>
              <a:effectLst/>
              <a:latin typeface="+mn-lt"/>
              <a:ea typeface="+mn-ea"/>
              <a:cs typeface="+mn-cs"/>
            </a:rPr>
            <a:t>百万円、購入及び売却差益、利子を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百万円積み立てた。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一般会計においては黒字を維持しているが、実質収支が減となっているため、標準財政規模比は昨年度と比べて</a:t>
          </a:r>
          <a:r>
            <a:rPr kumimoji="1" lang="en-US" altLang="ja-JP" sz="1100">
              <a:solidFill>
                <a:schemeClr val="dk1"/>
              </a:solidFill>
              <a:effectLst/>
              <a:latin typeface="+mn-lt"/>
              <a:ea typeface="+mn-ea"/>
              <a:cs typeface="+mn-cs"/>
            </a:rPr>
            <a:t>4.05</a:t>
          </a:r>
          <a:r>
            <a:rPr kumimoji="1" lang="ja-JP" altLang="ja-JP" sz="1100">
              <a:solidFill>
                <a:schemeClr val="dk1"/>
              </a:solidFill>
              <a:effectLst/>
              <a:latin typeface="+mn-lt"/>
              <a:ea typeface="+mn-ea"/>
              <a:cs typeface="+mn-cs"/>
            </a:rPr>
            <a:t>％減少している。公営事業会計は引き続き黒字経営を維持しながら、健全な財政運営に努めていく。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元利償還金について、</a:t>
          </a:r>
          <a:r>
            <a:rPr kumimoji="1" lang="ja-JP" altLang="en-US" sz="1100">
              <a:solidFill>
                <a:schemeClr val="dk1"/>
              </a:solidFill>
              <a:effectLst/>
              <a:latin typeface="+mn-lt"/>
              <a:ea typeface="+mn-ea"/>
              <a:cs typeface="+mn-cs"/>
            </a:rPr>
            <a:t>辺地</a:t>
          </a:r>
          <a:r>
            <a:rPr kumimoji="1" lang="ja-JP" altLang="ja-JP" sz="1100">
              <a:solidFill>
                <a:schemeClr val="dk1"/>
              </a:solidFill>
              <a:effectLst/>
              <a:latin typeface="+mn-lt"/>
              <a:ea typeface="+mn-ea"/>
              <a:cs typeface="+mn-cs"/>
            </a:rPr>
            <a:t>対策事業債や</a:t>
          </a:r>
          <a:r>
            <a:rPr kumimoji="1" lang="ja-JP" altLang="en-US" sz="1100">
              <a:solidFill>
                <a:schemeClr val="dk1"/>
              </a:solidFill>
              <a:effectLst/>
              <a:latin typeface="+mn-lt"/>
              <a:ea typeface="+mn-ea"/>
              <a:cs typeface="+mn-cs"/>
            </a:rPr>
            <a:t>合併特例</a:t>
          </a:r>
          <a:r>
            <a:rPr kumimoji="1" lang="ja-JP" altLang="ja-JP" sz="1100">
              <a:solidFill>
                <a:schemeClr val="dk1"/>
              </a:solidFill>
              <a:effectLst/>
              <a:latin typeface="+mn-lt"/>
              <a:ea typeface="+mn-ea"/>
              <a:cs typeface="+mn-cs"/>
            </a:rPr>
            <a:t>事業債の元</a:t>
          </a:r>
          <a:r>
            <a:rPr kumimoji="1" lang="ja-JP" altLang="en-US" sz="1100">
              <a:solidFill>
                <a:schemeClr val="dk1"/>
              </a:solidFill>
              <a:effectLst/>
              <a:latin typeface="+mn-lt"/>
              <a:ea typeface="+mn-ea"/>
              <a:cs typeface="+mn-cs"/>
            </a:rPr>
            <a:t>利</a:t>
          </a:r>
          <a:r>
            <a:rPr kumimoji="1" lang="ja-JP" altLang="ja-JP" sz="1100">
              <a:solidFill>
                <a:schemeClr val="dk1"/>
              </a:solidFill>
              <a:effectLst/>
              <a:latin typeface="+mn-lt"/>
              <a:ea typeface="+mn-ea"/>
              <a:cs typeface="+mn-cs"/>
            </a:rPr>
            <a:t>償還が増加したことから、償還額が増加した。計画的な地方債の借入を行い、元利償還金等の抑制に努める。また、公営企業債の元利償還金に対する繰入金は、その大半を占める下水道事業会計の元利償還金が減少していくため、指数全体としては改善傾向となる見込であるが、一方で分母となる普通交付税等も減少していくことが予想されることから、引き続き地方債の借入及びその後年度の措置について留意す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地方債現在高について、</a:t>
          </a:r>
          <a:r>
            <a:rPr kumimoji="1" lang="ja-JP" altLang="en-US" sz="1100">
              <a:solidFill>
                <a:schemeClr val="dk1"/>
              </a:solidFill>
              <a:effectLst/>
              <a:latin typeface="+mn-lt"/>
              <a:ea typeface="+mn-ea"/>
              <a:cs typeface="+mn-cs"/>
            </a:rPr>
            <a:t>過疎対策事業</a:t>
          </a:r>
          <a:r>
            <a:rPr kumimoji="1" lang="ja-JP" altLang="ja-JP" sz="1100">
              <a:solidFill>
                <a:schemeClr val="dk1"/>
              </a:solidFill>
              <a:effectLst/>
              <a:latin typeface="+mn-lt"/>
              <a:ea typeface="+mn-ea"/>
              <a:cs typeface="+mn-cs"/>
            </a:rPr>
            <a:t>債</a:t>
          </a:r>
          <a:r>
            <a:rPr kumimoji="1" lang="ja-JP" altLang="en-US" sz="1100">
              <a:solidFill>
                <a:schemeClr val="dk1"/>
              </a:solidFill>
              <a:effectLst/>
              <a:latin typeface="+mn-lt"/>
              <a:ea typeface="+mn-ea"/>
              <a:cs typeface="+mn-cs"/>
            </a:rPr>
            <a:t>、緊急防災・減災事業債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等により全体の</a:t>
          </a:r>
          <a:r>
            <a:rPr kumimoji="1" lang="ja-JP" altLang="en-US" sz="1100">
              <a:solidFill>
                <a:schemeClr val="dk1"/>
              </a:solidFill>
              <a:effectLst/>
              <a:latin typeface="+mn-lt"/>
              <a:ea typeface="+mn-ea"/>
              <a:cs typeface="+mn-cs"/>
            </a:rPr>
            <a:t>償還</a:t>
          </a:r>
          <a:r>
            <a:rPr kumimoji="1" lang="ja-JP" altLang="ja-JP" sz="1100">
              <a:solidFill>
                <a:schemeClr val="dk1"/>
              </a:solidFill>
              <a:effectLst/>
              <a:latin typeface="+mn-lt"/>
              <a:ea typeface="+mn-ea"/>
              <a:cs typeface="+mn-cs"/>
            </a:rPr>
            <a:t>額を</a:t>
          </a:r>
          <a:r>
            <a:rPr kumimoji="1" lang="ja-JP" altLang="en-US" sz="1100">
              <a:solidFill>
                <a:schemeClr val="dk1"/>
              </a:solidFill>
              <a:effectLst/>
              <a:latin typeface="+mn-lt"/>
              <a:ea typeface="+mn-ea"/>
              <a:cs typeface="+mn-cs"/>
            </a:rPr>
            <a:t>借入</a:t>
          </a:r>
          <a:r>
            <a:rPr kumimoji="1" lang="ja-JP" altLang="ja-JP" sz="1100">
              <a:solidFill>
                <a:schemeClr val="dk1"/>
              </a:solidFill>
              <a:effectLst/>
              <a:latin typeface="+mn-lt"/>
              <a:ea typeface="+mn-ea"/>
              <a:cs typeface="+mn-cs"/>
            </a:rPr>
            <a:t>額が上回ったため</a:t>
          </a:r>
          <a:r>
            <a:rPr kumimoji="1" lang="en-US" altLang="ja-JP" sz="1100">
              <a:solidFill>
                <a:schemeClr val="dk1"/>
              </a:solidFill>
              <a:effectLst/>
              <a:latin typeface="+mn-lt"/>
              <a:ea typeface="+mn-ea"/>
              <a:cs typeface="+mn-cs"/>
            </a:rPr>
            <a:t>651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した。今後も交付税算入率の高い有利な地方債の借入を行い、将来負担比率の抑制を図る。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岡山県和気町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年度は財政調整基金の取り崩しを行わず、その他特目基金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百万円の取り崩しを行った。財政調整基金に令和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年度決算剰余金を</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百万円、購入及び売却差益、利子を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百万円積み立て、その他特目基金に利子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財源ベースで削減目標を設定するなど予算シーリングに取組みながら、経費の削減に努めているところであるが、今後も大規模事業の実施が予定されており、引き続き財源不足による基金の取崩は避けられない見込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和気町まちづくり基金：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世紀を明るく豊かで独創的、個性的な地域づくりを行うため。</a:t>
          </a:r>
          <a:endParaRPr lang="ja-JP" altLang="ja-JP" sz="1400">
            <a:effectLst/>
          </a:endParaRPr>
        </a:p>
        <a:p>
          <a:r>
            <a:rPr kumimoji="1" lang="ja-JP" altLang="ja-JP" sz="1100">
              <a:solidFill>
                <a:schemeClr val="dk1"/>
              </a:solidFill>
              <a:effectLst/>
              <a:latin typeface="+mn-lt"/>
              <a:ea typeface="+mn-ea"/>
              <a:cs typeface="+mn-cs"/>
            </a:rPr>
            <a:t>和気町地域振興基金：本格的な高齢化社会の到来に備え、地域における福祉活動の促進、快適な生活環境の形成糖を図る。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和気町ふるさとづくり基金：町民福祉の向上に資するまちづくり事業を計画的かつ円滑に推進するため。</a:t>
          </a:r>
          <a:endParaRPr lang="ja-JP" altLang="ja-JP" sz="1400">
            <a:effectLst/>
          </a:endParaRPr>
        </a:p>
        <a:p>
          <a:r>
            <a:rPr kumimoji="1" lang="ja-JP" altLang="ja-JP" sz="1100">
              <a:solidFill>
                <a:schemeClr val="dk1"/>
              </a:solidFill>
              <a:effectLst/>
              <a:latin typeface="+mn-lt"/>
              <a:ea typeface="+mn-ea"/>
              <a:cs typeface="+mn-cs"/>
            </a:rPr>
            <a:t>和気町地域福祉基金：地域における高齢者福祉活動の促進を図る。</a:t>
          </a:r>
          <a:endParaRPr lang="ja-JP" altLang="ja-JP" sz="1400">
            <a:effectLst/>
          </a:endParaRPr>
        </a:p>
        <a:p>
          <a:r>
            <a:rPr kumimoji="1" lang="ja-JP" altLang="ja-JP" sz="1100">
              <a:solidFill>
                <a:schemeClr val="dk1"/>
              </a:solidFill>
              <a:effectLst/>
              <a:latin typeface="+mn-lt"/>
              <a:ea typeface="+mn-ea"/>
              <a:cs typeface="+mn-cs"/>
            </a:rPr>
            <a:t>和気町文化体育施設建設基金：文化体育施設の建設に要する費用に充てるため。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今後の災害への備え等のため、過去の実績等をふまえ積立を行いたい。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（増額要因）</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まちづくり基金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利子および購入差益分による利子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百万円の増額。</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年度決算剰余金を</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百万円、購入及び売却差益、利子</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百万円の積み立てたことで、前年度から約</a:t>
          </a:r>
          <a:r>
            <a:rPr kumimoji="1" lang="en-US" altLang="ja-JP" sz="1100">
              <a:solidFill>
                <a:schemeClr val="dk1"/>
              </a:solidFill>
              <a:effectLst/>
              <a:latin typeface="+mn-lt"/>
              <a:ea typeface="+mn-ea"/>
              <a:cs typeface="+mn-cs"/>
            </a:rPr>
            <a:t>285</a:t>
          </a:r>
          <a:r>
            <a:rPr kumimoji="1" lang="ja-JP" altLang="ja-JP" sz="1100">
              <a:solidFill>
                <a:schemeClr val="dk1"/>
              </a:solidFill>
              <a:effectLst/>
              <a:latin typeface="+mn-lt"/>
              <a:ea typeface="+mn-ea"/>
              <a:cs typeface="+mn-cs"/>
            </a:rPr>
            <a:t>百万円の増となった。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予算シーリングに取組みながら、経費の削減に努めているところであるが、財政状況は依然として厳しく、引き続き財源不足による財政調整基金の取崩は今後も予想される。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今後の大規模な償還に備えて、毎年度計画的に積立を行う予定である。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（増減要因）</a:t>
          </a:r>
          <a:endParaRPr kumimoji="1" lang="en-US" altLang="ja-JP" sz="1100">
            <a:solidFill>
              <a:schemeClr val="dk1"/>
            </a:solidFill>
            <a:effectLst/>
            <a:latin typeface="+mn-lt"/>
            <a:ea typeface="+mn-ea"/>
            <a:cs typeface="+mn-cs"/>
          </a:endParaRPr>
        </a:p>
        <a:p>
          <a:pPr eaLnBrk="1" fontAlgn="auto" latinLnBrk="0" hangingPunct="1"/>
          <a:r>
            <a:rPr lang="ja-JP" altLang="en-US" sz="1100">
              <a:effectLst/>
            </a:rPr>
            <a:t>普通交付税増額分を</a:t>
          </a:r>
          <a:r>
            <a:rPr lang="en-US" altLang="ja-JP" sz="1100">
              <a:effectLst/>
            </a:rPr>
            <a:t>23</a:t>
          </a:r>
          <a:r>
            <a:rPr lang="ja-JP" altLang="en-US" sz="1100">
              <a:effectLst/>
            </a:rPr>
            <a:t>百万円積み立てたことによる増。</a:t>
          </a:r>
          <a:endParaRPr lang="ja-JP" altLang="ja-JP" sz="11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10261432</v>
      </c>
      <c r="BO4" s="358"/>
      <c r="BP4" s="358"/>
      <c r="BQ4" s="358"/>
      <c r="BR4" s="358"/>
      <c r="BS4" s="358"/>
      <c r="BT4" s="358"/>
      <c r="BU4" s="359"/>
      <c r="BV4" s="357">
        <v>9485624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9.8000000000000007</v>
      </c>
      <c r="CU4" s="364"/>
      <c r="CV4" s="364"/>
      <c r="CW4" s="364"/>
      <c r="CX4" s="364"/>
      <c r="CY4" s="364"/>
      <c r="CZ4" s="364"/>
      <c r="DA4" s="365"/>
      <c r="DB4" s="363">
        <v>13.9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9635950</v>
      </c>
      <c r="BO5" s="395"/>
      <c r="BP5" s="395"/>
      <c r="BQ5" s="395"/>
      <c r="BR5" s="395"/>
      <c r="BS5" s="395"/>
      <c r="BT5" s="395"/>
      <c r="BU5" s="396"/>
      <c r="BV5" s="394">
        <v>8623047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88.3</v>
      </c>
      <c r="CU5" s="392"/>
      <c r="CV5" s="392"/>
      <c r="CW5" s="392"/>
      <c r="CX5" s="392"/>
      <c r="CY5" s="392"/>
      <c r="CZ5" s="392"/>
      <c r="DA5" s="393"/>
      <c r="DB5" s="391">
        <v>81.3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625482</v>
      </c>
      <c r="BO6" s="395"/>
      <c r="BP6" s="395"/>
      <c r="BQ6" s="395"/>
      <c r="BR6" s="395"/>
      <c r="BS6" s="395"/>
      <c r="BT6" s="395"/>
      <c r="BU6" s="396"/>
      <c r="BV6" s="394">
        <v>862577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88.7</v>
      </c>
      <c r="CU6" s="432"/>
      <c r="CV6" s="432"/>
      <c r="CW6" s="432"/>
      <c r="CX6" s="432"/>
      <c r="CY6" s="432"/>
      <c r="CZ6" s="432"/>
      <c r="DA6" s="433"/>
      <c r="DB6" s="431">
        <v>82.1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71985</v>
      </c>
      <c r="BO7" s="395"/>
      <c r="BP7" s="395"/>
      <c r="BQ7" s="395"/>
      <c r="BR7" s="395"/>
      <c r="BS7" s="395"/>
      <c r="BT7" s="395"/>
      <c r="BU7" s="396"/>
      <c r="BV7" s="394">
        <v>79699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5671331</v>
      </c>
      <c r="CU7" s="395"/>
      <c r="CV7" s="395"/>
      <c r="CW7" s="395"/>
      <c r="CX7" s="395"/>
      <c r="CY7" s="395"/>
      <c r="CZ7" s="395"/>
      <c r="DA7" s="396"/>
      <c r="DB7" s="394">
        <v>5615965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553497</v>
      </c>
      <c r="BO8" s="395"/>
      <c r="BP8" s="395"/>
      <c r="BQ8" s="395"/>
      <c r="BR8" s="395"/>
      <c r="BS8" s="395"/>
      <c r="BT8" s="395"/>
      <c r="BU8" s="396"/>
      <c r="BV8" s="394">
        <v>782878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0.32</v>
      </c>
      <c r="CU8" s="435"/>
      <c r="CV8" s="435"/>
      <c r="CW8" s="435"/>
      <c r="CX8" s="435"/>
      <c r="CY8" s="435"/>
      <c r="CZ8" s="435"/>
      <c r="DA8" s="436"/>
      <c r="DB8" s="434">
        <v>0.31</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13623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-229381</v>
      </c>
      <c r="BO9" s="395"/>
      <c r="BP9" s="395"/>
      <c r="BQ9" s="395"/>
      <c r="BR9" s="395"/>
      <c r="BS9" s="395"/>
      <c r="BT9" s="395"/>
      <c r="BU9" s="396"/>
      <c r="BV9" s="394">
        <v>-94348</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13.3</v>
      </c>
      <c r="CU9" s="392"/>
      <c r="CV9" s="392"/>
      <c r="CW9" s="392"/>
      <c r="CX9" s="392"/>
      <c r="CY9" s="392"/>
      <c r="CZ9" s="392"/>
      <c r="DA9" s="393"/>
      <c r="DB9" s="391">
        <v>12.5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14412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6013</v>
      </c>
      <c r="BO10" s="395"/>
      <c r="BP10" s="395"/>
      <c r="BQ10" s="395"/>
      <c r="BR10" s="395"/>
      <c r="BS10" s="395"/>
      <c r="BT10" s="395"/>
      <c r="BU10" s="396"/>
      <c r="BV10" s="394">
        <v>65977</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13151</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12831</v>
      </c>
      <c r="S13" s="479"/>
      <c r="T13" s="479"/>
      <c r="U13" s="479"/>
      <c r="V13" s="480"/>
      <c r="W13" s="410" t="s">
        <v>131</v>
      </c>
      <c r="X13" s="411"/>
      <c r="Y13" s="411"/>
      <c r="Z13" s="411"/>
      <c r="AA13" s="411"/>
      <c r="AB13" s="401"/>
      <c r="AC13" s="445">
        <v>435</v>
      </c>
      <c r="AD13" s="446"/>
      <c r="AE13" s="446"/>
      <c r="AF13" s="446"/>
      <c r="AG13" s="488"/>
      <c r="AH13" s="445">
        <v>488</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-223368</v>
      </c>
      <c r="BO13" s="395"/>
      <c r="BP13" s="395"/>
      <c r="BQ13" s="395"/>
      <c r="BR13" s="395"/>
      <c r="BS13" s="395"/>
      <c r="BT13" s="395"/>
      <c r="BU13" s="396"/>
      <c r="BV13" s="394">
        <v>-28371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v>
      </c>
      <c r="CU13" s="392"/>
      <c r="CV13" s="392"/>
      <c r="CW13" s="392"/>
      <c r="CX13" s="392"/>
      <c r="CY13" s="392"/>
      <c r="CZ13" s="392"/>
      <c r="DA13" s="393"/>
      <c r="DB13" s="391">
        <v>7.9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13423</v>
      </c>
      <c r="S14" s="479"/>
      <c r="T14" s="479"/>
      <c r="U14" s="479"/>
      <c r="V14" s="480"/>
      <c r="W14" s="384"/>
      <c r="X14" s="385"/>
      <c r="Y14" s="385"/>
      <c r="Z14" s="385"/>
      <c r="AA14" s="385"/>
      <c r="AB14" s="374"/>
      <c r="AC14" s="481">
        <v>7.2</v>
      </c>
      <c r="AD14" s="482"/>
      <c r="AE14" s="482"/>
      <c r="AF14" s="482"/>
      <c r="AG14" s="483"/>
      <c r="AH14" s="481">
        <v>7.6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18.899999999999999</v>
      </c>
      <c r="CU14" s="493"/>
      <c r="CV14" s="493"/>
      <c r="CW14" s="493"/>
      <c r="CX14" s="493"/>
      <c r="CY14" s="493"/>
      <c r="CZ14" s="493"/>
      <c r="DA14" s="494"/>
      <c r="DB14" s="492">
        <v>29.7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13126</v>
      </c>
      <c r="S15" s="479"/>
      <c r="T15" s="479"/>
      <c r="U15" s="479"/>
      <c r="V15" s="480"/>
      <c r="W15" s="410" t="s">
        <v>137</v>
      </c>
      <c r="X15" s="411"/>
      <c r="Y15" s="411"/>
      <c r="Z15" s="411"/>
      <c r="AA15" s="411"/>
      <c r="AB15" s="401"/>
      <c r="AC15" s="445">
        <v>2047</v>
      </c>
      <c r="AD15" s="446"/>
      <c r="AE15" s="446"/>
      <c r="AF15" s="446"/>
      <c r="AG15" s="488"/>
      <c r="AH15" s="445">
        <v>2143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1772937</v>
      </c>
      <c r="BO15" s="358"/>
      <c r="BP15" s="358"/>
      <c r="BQ15" s="358"/>
      <c r="BR15" s="358"/>
      <c r="BS15" s="358"/>
      <c r="BT15" s="358"/>
      <c r="BU15" s="359"/>
      <c r="BV15" s="357">
        <v>1598209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34.1</v>
      </c>
      <c r="AD16" s="482"/>
      <c r="AE16" s="482"/>
      <c r="AF16" s="482"/>
      <c r="AG16" s="483"/>
      <c r="AH16" s="481">
        <v>33.4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5188763</v>
      </c>
      <c r="BO16" s="395"/>
      <c r="BP16" s="395"/>
      <c r="BQ16" s="395"/>
      <c r="BR16" s="395"/>
      <c r="BS16" s="395"/>
      <c r="BT16" s="395"/>
      <c r="BU16" s="396"/>
      <c r="BV16" s="394">
        <v>5154771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3521</v>
      </c>
      <c r="AD17" s="446"/>
      <c r="AE17" s="446"/>
      <c r="AF17" s="446"/>
      <c r="AG17" s="488"/>
      <c r="AH17" s="445">
        <v>3790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2229753</v>
      </c>
      <c r="BO17" s="395"/>
      <c r="BP17" s="395"/>
      <c r="BQ17" s="395"/>
      <c r="BR17" s="395"/>
      <c r="BS17" s="395"/>
      <c r="BT17" s="395"/>
      <c r="BU17" s="396"/>
      <c r="BV17" s="394">
        <v>1999854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144.21</v>
      </c>
      <c r="M18" s="518"/>
      <c r="N18" s="518"/>
      <c r="O18" s="518"/>
      <c r="P18" s="518"/>
      <c r="Q18" s="518"/>
      <c r="R18" s="519"/>
      <c r="S18" s="519"/>
      <c r="T18" s="519"/>
      <c r="U18" s="519"/>
      <c r="V18" s="520"/>
      <c r="W18" s="412"/>
      <c r="X18" s="413"/>
      <c r="Y18" s="413"/>
      <c r="Z18" s="413"/>
      <c r="AA18" s="413"/>
      <c r="AB18" s="404"/>
      <c r="AC18" s="521">
        <v>58.7</v>
      </c>
      <c r="AD18" s="522"/>
      <c r="AE18" s="522"/>
      <c r="AF18" s="522"/>
      <c r="AG18" s="523"/>
      <c r="AH18" s="521">
        <v>59</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5044567</v>
      </c>
      <c r="BO18" s="395"/>
      <c r="BP18" s="395"/>
      <c r="BQ18" s="395"/>
      <c r="BR18" s="395"/>
      <c r="BS18" s="395"/>
      <c r="BT18" s="395"/>
      <c r="BU18" s="396"/>
      <c r="BV18" s="394">
        <v>4830916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94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6806624</v>
      </c>
      <c r="BO19" s="395"/>
      <c r="BP19" s="395"/>
      <c r="BQ19" s="395"/>
      <c r="BR19" s="395"/>
      <c r="BS19" s="395"/>
      <c r="BT19" s="395"/>
      <c r="BU19" s="396"/>
      <c r="BV19" s="394">
        <v>7014515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5296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9458825</v>
      </c>
      <c r="BO22" s="358"/>
      <c r="BP22" s="358"/>
      <c r="BQ22" s="358"/>
      <c r="BR22" s="358"/>
      <c r="BS22" s="358"/>
      <c r="BT22" s="358"/>
      <c r="BU22" s="359"/>
      <c r="BV22" s="357">
        <v>8807630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7301441</v>
      </c>
      <c r="BO23" s="395"/>
      <c r="BP23" s="395"/>
      <c r="BQ23" s="395"/>
      <c r="BR23" s="395"/>
      <c r="BS23" s="395"/>
      <c r="BT23" s="395"/>
      <c r="BU23" s="396"/>
      <c r="BV23" s="394">
        <v>7303357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6790</v>
      </c>
      <c r="R24" s="446"/>
      <c r="S24" s="446"/>
      <c r="T24" s="446"/>
      <c r="U24" s="446"/>
      <c r="V24" s="488"/>
      <c r="W24" s="540"/>
      <c r="X24" s="541"/>
      <c r="Y24" s="542"/>
      <c r="Z24" s="444" t="s">
        <v>162</v>
      </c>
      <c r="AA24" s="424"/>
      <c r="AB24" s="424"/>
      <c r="AC24" s="424"/>
      <c r="AD24" s="424"/>
      <c r="AE24" s="424"/>
      <c r="AF24" s="424"/>
      <c r="AG24" s="425"/>
      <c r="AH24" s="445">
        <v>153</v>
      </c>
      <c r="AI24" s="446"/>
      <c r="AJ24" s="446"/>
      <c r="AK24" s="446"/>
      <c r="AL24" s="488"/>
      <c r="AM24" s="445">
        <v>419373</v>
      </c>
      <c r="AN24" s="446"/>
      <c r="AO24" s="446"/>
      <c r="AP24" s="446"/>
      <c r="AQ24" s="446"/>
      <c r="AR24" s="488"/>
      <c r="AS24" s="445">
        <v>2741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6662058</v>
      </c>
      <c r="BO24" s="395"/>
      <c r="BP24" s="395"/>
      <c r="BQ24" s="395"/>
      <c r="BR24" s="395"/>
      <c r="BS24" s="395"/>
      <c r="BT24" s="395"/>
      <c r="BU24" s="396"/>
      <c r="BV24" s="394">
        <v>5719655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5720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1829248</v>
      </c>
      <c r="BO25" s="358"/>
      <c r="BP25" s="358"/>
      <c r="BQ25" s="358"/>
      <c r="BR25" s="358"/>
      <c r="BS25" s="358"/>
      <c r="BT25" s="358"/>
      <c r="BU25" s="359"/>
      <c r="BV25" s="357">
        <v>2093303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5200</v>
      </c>
      <c r="R26" s="446"/>
      <c r="S26" s="446"/>
      <c r="T26" s="446"/>
      <c r="U26" s="446"/>
      <c r="V26" s="488"/>
      <c r="W26" s="540"/>
      <c r="X26" s="541"/>
      <c r="Y26" s="542"/>
      <c r="Z26" s="444" t="s">
        <v>168</v>
      </c>
      <c r="AA26" s="546"/>
      <c r="AB26" s="546"/>
      <c r="AC26" s="546"/>
      <c r="AD26" s="546"/>
      <c r="AE26" s="546"/>
      <c r="AF26" s="546"/>
      <c r="AG26" s="547"/>
      <c r="AH26" s="445">
        <v>15</v>
      </c>
      <c r="AI26" s="446"/>
      <c r="AJ26" s="446"/>
      <c r="AK26" s="446"/>
      <c r="AL26" s="488"/>
      <c r="AM26" s="445">
        <v>35925</v>
      </c>
      <c r="AN26" s="446"/>
      <c r="AO26" s="446"/>
      <c r="AP26" s="446"/>
      <c r="AQ26" s="446"/>
      <c r="AR26" s="488"/>
      <c r="AS26" s="445">
        <v>2395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3120</v>
      </c>
      <c r="R27" s="446"/>
      <c r="S27" s="446"/>
      <c r="T27" s="446"/>
      <c r="U27" s="446"/>
      <c r="V27" s="488"/>
      <c r="W27" s="540"/>
      <c r="X27" s="541"/>
      <c r="Y27" s="542"/>
      <c r="Z27" s="444" t="s">
        <v>171</v>
      </c>
      <c r="AA27" s="424"/>
      <c r="AB27" s="424"/>
      <c r="AC27" s="424"/>
      <c r="AD27" s="424"/>
      <c r="AE27" s="424"/>
      <c r="AF27" s="424"/>
      <c r="AG27" s="425"/>
      <c r="AH27" s="445">
        <v>11</v>
      </c>
      <c r="AI27" s="446"/>
      <c r="AJ27" s="446"/>
      <c r="AK27" s="446"/>
      <c r="AL27" s="488"/>
      <c r="AM27" s="445">
        <v>37674</v>
      </c>
      <c r="AN27" s="446"/>
      <c r="AO27" s="446"/>
      <c r="AP27" s="446"/>
      <c r="AQ27" s="446"/>
      <c r="AR27" s="488"/>
      <c r="AS27" s="445">
        <v>3425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235338</v>
      </c>
      <c r="BO27" s="514"/>
      <c r="BP27" s="514"/>
      <c r="BQ27" s="514"/>
      <c r="BR27" s="514"/>
      <c r="BS27" s="514"/>
      <c r="BT27" s="514"/>
      <c r="BU27" s="515"/>
      <c r="BV27" s="513">
        <v>235338</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2570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3168355</v>
      </c>
      <c r="BO28" s="358"/>
      <c r="BP28" s="358"/>
      <c r="BQ28" s="358"/>
      <c r="BR28" s="358"/>
      <c r="BS28" s="358"/>
      <c r="BT28" s="358"/>
      <c r="BU28" s="359"/>
      <c r="BV28" s="357">
        <v>2883342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10</v>
      </c>
      <c r="M29" s="446"/>
      <c r="N29" s="446"/>
      <c r="O29" s="446"/>
      <c r="P29" s="488"/>
      <c r="Q29" s="445">
        <v>2340</v>
      </c>
      <c r="R29" s="446"/>
      <c r="S29" s="446"/>
      <c r="T29" s="446"/>
      <c r="U29" s="446"/>
      <c r="V29" s="488"/>
      <c r="W29" s="543"/>
      <c r="X29" s="544"/>
      <c r="Y29" s="545"/>
      <c r="Z29" s="444" t="s">
        <v>177</v>
      </c>
      <c r="AA29" s="424"/>
      <c r="AB29" s="424"/>
      <c r="AC29" s="424"/>
      <c r="AD29" s="424"/>
      <c r="AE29" s="424"/>
      <c r="AF29" s="424"/>
      <c r="AG29" s="425"/>
      <c r="AH29" s="445">
        <v>164</v>
      </c>
      <c r="AI29" s="446"/>
      <c r="AJ29" s="446"/>
      <c r="AK29" s="446"/>
      <c r="AL29" s="488"/>
      <c r="AM29" s="445">
        <v>457047</v>
      </c>
      <c r="AN29" s="446"/>
      <c r="AO29" s="446"/>
      <c r="AP29" s="446"/>
      <c r="AQ29" s="446"/>
      <c r="AR29" s="488"/>
      <c r="AS29" s="445">
        <v>2787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505648</v>
      </c>
      <c r="BO29" s="395"/>
      <c r="BP29" s="395"/>
      <c r="BQ29" s="395"/>
      <c r="BR29" s="395"/>
      <c r="BS29" s="395"/>
      <c r="BT29" s="395"/>
      <c r="BU29" s="396"/>
      <c r="BV29" s="394">
        <v>482636</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94.1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1430783</v>
      </c>
      <c r="BO30" s="514"/>
      <c r="BP30" s="514"/>
      <c r="BQ30" s="514"/>
      <c r="BR30" s="514"/>
      <c r="BS30" s="514"/>
      <c r="BT30" s="514"/>
      <c r="BU30" s="515"/>
      <c r="BV30" s="513">
        <v>1413082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和気町国民健康保険特別会計</v>
      </c>
      <c r="X34" s="585"/>
      <c r="Y34" s="585"/>
      <c r="Z34" s="585"/>
      <c r="AA34" s="585"/>
      <c r="AB34" s="585"/>
      <c r="AC34" s="585"/>
      <c r="AD34" s="585"/>
      <c r="AE34" s="585"/>
      <c r="AF34" s="585"/>
      <c r="AG34" s="585"/>
      <c r="AH34" s="585"/>
      <c r="AI34" s="585"/>
      <c r="AJ34" s="585"/>
      <c r="AK34" s="585"/>
      <c r="AL34" s="175"/>
      <c r="AM34" s="584">
        <f>IF(AO34="","",MAX(C34:D43,U34:V43)+1)</f>
        <v>9</v>
      </c>
      <c r="AN34" s="584"/>
      <c r="AO34" s="585" t="str">
        <f>IF('各会計、関係団体の財政状況及び健全化判断比率'!B33="","",'各会計、関係団体の財政状況及び健全化判断比率'!B33)</f>
        <v>和気町上水道事業会計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IF('各会計、関係団体の財政状況及び健全化判断比率'!B36="","",'各会計、関係団体の財政状況及び健全化判断比率'!B36)</f>
        <v>和気町和気鵜飼谷温泉事業特別会計</v>
      </c>
      <c r="BH34" s="585"/>
      <c r="BI34" s="585"/>
      <c r="BJ34" s="585"/>
      <c r="BK34" s="585"/>
      <c r="BL34" s="585"/>
      <c r="BM34" s="585"/>
      <c r="BN34" s="585"/>
      <c r="BO34" s="585"/>
      <c r="BP34" s="585"/>
      <c r="BQ34" s="585"/>
      <c r="BR34" s="585"/>
      <c r="BS34" s="585"/>
      <c r="BT34" s="585"/>
      <c r="BU34" s="585"/>
      <c r="BV34" s="175"/>
      <c r="BW34" s="584">
        <f>IF(BY34="","",MAX(C34:D43,U34:V43,AM34:AN43,BE34:BF43)+1)</f>
        <v>14</v>
      </c>
      <c r="BX34" s="584"/>
      <c r="BY34" s="585" t="str">
        <f>IF('各会計、関係団体の財政状況及び健全化判断比率'!B68="","",'各会計、関係団体の財政状況及び健全化判断比率'!B68)</f>
        <v>東備消防組合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和気町住宅新築資金等貸付事業特別会計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和気町国民健康保険診療所特別会計</v>
      </c>
      <c r="X35" s="585"/>
      <c r="Y35" s="585"/>
      <c r="Z35" s="585"/>
      <c r="AA35" s="585"/>
      <c r="AB35" s="585"/>
      <c r="AC35" s="585"/>
      <c r="AD35" s="585"/>
      <c r="AE35" s="585"/>
      <c r="AF35" s="585"/>
      <c r="AG35" s="585"/>
      <c r="AH35" s="585"/>
      <c r="AI35" s="585"/>
      <c r="AJ35" s="585"/>
      <c r="AK35" s="585"/>
      <c r="AL35" s="175"/>
      <c r="AM35" s="584">
        <f t="shared" ref="AM35:AM43" si="0">IF(AO35="","",AM34+1)</f>
        <v>10</v>
      </c>
      <c r="AN35" s="584"/>
      <c r="AO35" s="585" t="str">
        <f>IF('各会計、関係団体の財政状況及び健全化判断比率'!B34="","",'各会計、関係団体の財政状況及び健全化判断比率'!B34)</f>
        <v>和気町簡易水道事業会計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IF('各会計、関係団体の財政状況及び健全化判断比率'!B37="","",'各会計、関係団体の財政状況及び健全化判断比率'!B37)</f>
        <v>和気町地域開発事業特別会計</v>
      </c>
      <c r="BH35" s="585"/>
      <c r="BI35" s="585"/>
      <c r="BJ35" s="585"/>
      <c r="BK35" s="585"/>
      <c r="BL35" s="585"/>
      <c r="BM35" s="585"/>
      <c r="BN35" s="585"/>
      <c r="BO35" s="585"/>
      <c r="BP35" s="585"/>
      <c r="BQ35" s="585"/>
      <c r="BR35" s="585"/>
      <c r="BS35" s="585"/>
      <c r="BT35" s="585"/>
      <c r="BU35" s="585"/>
      <c r="BV35" s="175"/>
      <c r="BW35" s="584">
        <f t="shared" ref="BW35:BW43" si="2">IF(BY35="","",BW34+1)</f>
        <v>15</v>
      </c>
      <c r="BX35" s="584"/>
      <c r="BY35" s="585" t="str">
        <f>IF('各会計、関係団体の財政状況及び健全化判断比率'!B69="","",'各会計、関係団体の財政状況及び健全化判断比率'!B69)</f>
        <v>和気北部衛生施設組合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和気町ごみ焼却施設解体事業特別会計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和気町介護保険事業特別会計</v>
      </c>
      <c r="X36" s="585"/>
      <c r="Y36" s="585"/>
      <c r="Z36" s="585"/>
      <c r="AA36" s="585"/>
      <c r="AB36" s="585"/>
      <c r="AC36" s="585"/>
      <c r="AD36" s="585"/>
      <c r="AE36" s="585"/>
      <c r="AF36" s="585"/>
      <c r="AG36" s="585"/>
      <c r="AH36" s="585"/>
      <c r="AI36" s="585"/>
      <c r="AJ36" s="585"/>
      <c r="AK36" s="585"/>
      <c r="AL36" s="175"/>
      <c r="AM36" s="584">
        <f t="shared" si="0"/>
        <v>11</v>
      </c>
      <c r="AN36" s="584"/>
      <c r="AO36" s="585" t="str">
        <f>IF('各会計、関係団体の財政状況及び健全化判断比率'!B35="","",'各会計、関係団体の財政状況及び健全化判断比率'!B35)</f>
        <v>和気町下水道事業会計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16</v>
      </c>
      <c r="BX36" s="584"/>
      <c r="BY36" s="585" t="str">
        <f>IF('各会計、関係団体の財政状況及び健全化判断比率'!B70="","",'各会計、関係団体の財政状況及び健全化判断比率'!B70)</f>
        <v>和気・赤磐し尿処理施設一部事務組合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和気町後期高齢者医療特別会計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17</v>
      </c>
      <c r="BX37" s="584"/>
      <c r="BY37" s="585" t="str">
        <f>IF('各会計、関係団体の財政状況及び健全化判断比率'!B71="","",'各会計、関係団体の財政状況及び健全化判断比率'!B71)</f>
        <v>和気老人ホーム組合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8</v>
      </c>
      <c r="V38" s="584"/>
      <c r="W38" s="585" t="str">
        <f>IF('各会計、関係団体の財政状況及び健全化判断比率'!B32="","",'各会計、関係団体の財政状況及び健全化判断比率'!B32)</f>
        <v>和気町駐車場事業特別会計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18</v>
      </c>
      <c r="BX38" s="584"/>
      <c r="BY38" s="585" t="str">
        <f>IF('各会計、関係団体の財政状況及び健全化判断比率'!B72="","",'各会計、関係団体の財政状況及び健全化判断比率'!B72)</f>
        <v>田原用水組合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19</v>
      </c>
      <c r="BX39" s="584"/>
      <c r="BY39" s="585" t="str">
        <f>IF('各会計、関係団体の財政状況及び健全化判断比率'!B73="","",'各会計、関係団体の財政状況及び健全化判断比率'!B73)</f>
        <v>岡山県広域水道企業団</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20</v>
      </c>
      <c r="BX40" s="584"/>
      <c r="BY40" s="585" t="str">
        <f>IF('各会計、関係団体の財政状況及び健全化判断比率'!B74="","",'各会計、関係団体の財政状況及び健全化判断比率'!B74)</f>
        <v>岡山県後期高齢者医療広域連合一般会計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21</v>
      </c>
      <c r="BX41" s="584"/>
      <c r="BY41" s="585" t="str">
        <f>IF('各会計、関係団体の財政状況及び健全化判断比率'!B75="","",'各会計、関係団体の財政状況及び健全化判断比率'!B75)</f>
        <v>岡山県後期高齢者医療広域連合特別会計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22</v>
      </c>
      <c r="BX42" s="584"/>
      <c r="BY42" s="585" t="str">
        <f>IF('各会計、関係団体の財政状況及び健全化判断比率'!B76="","",'各会計、関係団体の財政状況及び健全化判断比率'!B76)</f>
        <v>岡山県市町村総合事務組合一般会計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23</v>
      </c>
      <c r="BX43" s="584"/>
      <c r="BY43" s="585" t="str">
        <f>IF('各会計、関係団体の財政状況及び健全化判断比率'!B77="","",'各会計、関係団体の財政状況及び健全化判断比率'!B77)</f>
        <v>岡山県市町村総合事務組合貸付金特別会計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BZsO4HND3+YqeARLK+IlpXD28hI1O5N4WTvdO/njTlyTbuBckHnIqtsGkdZeX3UstSaIcXqDDYxFdS1vL4RNHg==" saltValue="Eo4Nm1VlLKi4evXkA0pd2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1796285</v>
      </c>
      <c r="S5" s="600"/>
      <c r="T5" s="600"/>
      <c r="U5" s="600"/>
      <c r="V5" s="600"/>
      <c r="W5" s="600"/>
      <c r="X5" s="600"/>
      <c r="Y5" s="601"/>
      <c r="Z5" s="602">
        <v>17.5</v>
      </c>
      <c r="AA5" s="602"/>
      <c r="AB5" s="602"/>
      <c r="AC5" s="602"/>
      <c r="AD5" s="603">
        <v>1766266</v>
      </c>
      <c r="AE5" s="603"/>
      <c r="AF5" s="603"/>
      <c r="AG5" s="603"/>
      <c r="AH5" s="603"/>
      <c r="AI5" s="603"/>
      <c r="AJ5" s="603"/>
      <c r="AK5" s="603"/>
      <c r="AL5" s="604">
        <v>31</v>
      </c>
      <c r="AM5" s="605"/>
      <c r="AN5" s="605"/>
      <c r="AO5" s="606"/>
      <c r="AP5" s="596" t="s">
        <v>216</v>
      </c>
      <c r="AQ5" s="597"/>
      <c r="AR5" s="597"/>
      <c r="AS5" s="597"/>
      <c r="AT5" s="597"/>
      <c r="AU5" s="597"/>
      <c r="AV5" s="597"/>
      <c r="AW5" s="597"/>
      <c r="AX5" s="597"/>
      <c r="AY5" s="597"/>
      <c r="AZ5" s="597"/>
      <c r="BA5" s="597"/>
      <c r="BB5" s="597"/>
      <c r="BC5" s="597"/>
      <c r="BD5" s="597"/>
      <c r="BE5" s="597"/>
      <c r="BF5" s="598"/>
      <c r="BG5" s="610">
        <v>1760270</v>
      </c>
      <c r="BH5" s="611"/>
      <c r="BI5" s="611"/>
      <c r="BJ5" s="611"/>
      <c r="BK5" s="611"/>
      <c r="BL5" s="611"/>
      <c r="BM5" s="611"/>
      <c r="BN5" s="612"/>
      <c r="BO5" s="613">
        <v>98</v>
      </c>
      <c r="BP5" s="613"/>
      <c r="BQ5" s="613"/>
      <c r="BR5" s="613"/>
      <c r="BS5" s="614">
        <v>18561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84035</v>
      </c>
      <c r="S6" s="611"/>
      <c r="T6" s="611"/>
      <c r="U6" s="611"/>
      <c r="V6" s="611"/>
      <c r="W6" s="611"/>
      <c r="X6" s="611"/>
      <c r="Y6" s="612"/>
      <c r="Z6" s="613">
        <v>0.8</v>
      </c>
      <c r="AA6" s="613"/>
      <c r="AB6" s="613"/>
      <c r="AC6" s="613"/>
      <c r="AD6" s="614">
        <v>84035</v>
      </c>
      <c r="AE6" s="614"/>
      <c r="AF6" s="614"/>
      <c r="AG6" s="614"/>
      <c r="AH6" s="614"/>
      <c r="AI6" s="614"/>
      <c r="AJ6" s="614"/>
      <c r="AK6" s="614"/>
      <c r="AL6" s="615">
        <v>1.5</v>
      </c>
      <c r="AM6" s="616"/>
      <c r="AN6" s="616"/>
      <c r="AO6" s="617"/>
      <c r="AP6" s="607" t="s">
        <v>221</v>
      </c>
      <c r="AQ6" s="608"/>
      <c r="AR6" s="608"/>
      <c r="AS6" s="608"/>
      <c r="AT6" s="608"/>
      <c r="AU6" s="608"/>
      <c r="AV6" s="608"/>
      <c r="AW6" s="608"/>
      <c r="AX6" s="608"/>
      <c r="AY6" s="608"/>
      <c r="AZ6" s="608"/>
      <c r="BA6" s="608"/>
      <c r="BB6" s="608"/>
      <c r="BC6" s="608"/>
      <c r="BD6" s="608"/>
      <c r="BE6" s="608"/>
      <c r="BF6" s="609"/>
      <c r="BG6" s="610">
        <v>1760270</v>
      </c>
      <c r="BH6" s="611"/>
      <c r="BI6" s="611"/>
      <c r="BJ6" s="611"/>
      <c r="BK6" s="611"/>
      <c r="BL6" s="611"/>
      <c r="BM6" s="611"/>
      <c r="BN6" s="612"/>
      <c r="BO6" s="613">
        <v>98</v>
      </c>
      <c r="BP6" s="613"/>
      <c r="BQ6" s="613"/>
      <c r="BR6" s="613"/>
      <c r="BS6" s="614">
        <v>18561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78866</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78232</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550</v>
      </c>
      <c r="S7" s="611"/>
      <c r="T7" s="611"/>
      <c r="U7" s="611"/>
      <c r="V7" s="611"/>
      <c r="W7" s="611"/>
      <c r="X7" s="611"/>
      <c r="Y7" s="612"/>
      <c r="Z7" s="613">
        <v>0</v>
      </c>
      <c r="AA7" s="613"/>
      <c r="AB7" s="613"/>
      <c r="AC7" s="613"/>
      <c r="AD7" s="614">
        <v>550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588408</v>
      </c>
      <c r="BH7" s="611"/>
      <c r="BI7" s="611"/>
      <c r="BJ7" s="611"/>
      <c r="BK7" s="611"/>
      <c r="BL7" s="611"/>
      <c r="BM7" s="611"/>
      <c r="BN7" s="612"/>
      <c r="BO7" s="613">
        <v>32.799999999999997</v>
      </c>
      <c r="BP7" s="613"/>
      <c r="BQ7" s="613"/>
      <c r="BR7" s="613"/>
      <c r="BS7" s="614">
        <v>18561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1661616</v>
      </c>
      <c r="CS7" s="611"/>
      <c r="CT7" s="611"/>
      <c r="CU7" s="611"/>
      <c r="CV7" s="611"/>
      <c r="CW7" s="611"/>
      <c r="CX7" s="611"/>
      <c r="CY7" s="612"/>
      <c r="CZ7" s="613">
        <v>17.2</v>
      </c>
      <c r="DA7" s="613"/>
      <c r="DB7" s="613"/>
      <c r="DC7" s="613"/>
      <c r="DD7" s="619">
        <v>566326</v>
      </c>
      <c r="DE7" s="611"/>
      <c r="DF7" s="611"/>
      <c r="DG7" s="611"/>
      <c r="DH7" s="611"/>
      <c r="DI7" s="611"/>
      <c r="DJ7" s="611"/>
      <c r="DK7" s="611"/>
      <c r="DL7" s="611"/>
      <c r="DM7" s="611"/>
      <c r="DN7" s="611"/>
      <c r="DO7" s="611"/>
      <c r="DP7" s="612"/>
      <c r="DQ7" s="619">
        <v>925197</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9060</v>
      </c>
      <c r="S8" s="611"/>
      <c r="T8" s="611"/>
      <c r="U8" s="611"/>
      <c r="V8" s="611"/>
      <c r="W8" s="611"/>
      <c r="X8" s="611"/>
      <c r="Y8" s="612"/>
      <c r="Z8" s="613">
        <v>0.1</v>
      </c>
      <c r="AA8" s="613"/>
      <c r="AB8" s="613"/>
      <c r="AC8" s="613"/>
      <c r="AD8" s="614">
        <v>9060</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21732</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2163477</v>
      </c>
      <c r="CS8" s="611"/>
      <c r="CT8" s="611"/>
      <c r="CU8" s="611"/>
      <c r="CV8" s="611"/>
      <c r="CW8" s="611"/>
      <c r="CX8" s="611"/>
      <c r="CY8" s="612"/>
      <c r="CZ8" s="613">
        <v>22.5</v>
      </c>
      <c r="DA8" s="613"/>
      <c r="DB8" s="613"/>
      <c r="DC8" s="613"/>
      <c r="DD8" s="619">
        <v>4100</v>
      </c>
      <c r="DE8" s="611"/>
      <c r="DF8" s="611"/>
      <c r="DG8" s="611"/>
      <c r="DH8" s="611"/>
      <c r="DI8" s="611"/>
      <c r="DJ8" s="611"/>
      <c r="DK8" s="611"/>
      <c r="DL8" s="611"/>
      <c r="DM8" s="611"/>
      <c r="DN8" s="611"/>
      <c r="DO8" s="611"/>
      <c r="DP8" s="612"/>
      <c r="DQ8" s="619">
        <v>1300877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9903</v>
      </c>
      <c r="S9" s="611"/>
      <c r="T9" s="611"/>
      <c r="U9" s="611"/>
      <c r="V9" s="611"/>
      <c r="W9" s="611"/>
      <c r="X9" s="611"/>
      <c r="Y9" s="612"/>
      <c r="Z9" s="613">
        <v>0.1</v>
      </c>
      <c r="AA9" s="613"/>
      <c r="AB9" s="613"/>
      <c r="AC9" s="613"/>
      <c r="AD9" s="614">
        <v>9903</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468834</v>
      </c>
      <c r="BH9" s="611"/>
      <c r="BI9" s="611"/>
      <c r="BJ9" s="611"/>
      <c r="BK9" s="611"/>
      <c r="BL9" s="611"/>
      <c r="BM9" s="611"/>
      <c r="BN9" s="612"/>
      <c r="BO9" s="613">
        <v>26.1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624907</v>
      </c>
      <c r="CS9" s="611"/>
      <c r="CT9" s="611"/>
      <c r="CU9" s="611"/>
      <c r="CV9" s="611"/>
      <c r="CW9" s="611"/>
      <c r="CX9" s="611"/>
      <c r="CY9" s="612"/>
      <c r="CZ9" s="613">
        <v>6.5</v>
      </c>
      <c r="DA9" s="613"/>
      <c r="DB9" s="613"/>
      <c r="DC9" s="613"/>
      <c r="DD9" s="619">
        <v>14991</v>
      </c>
      <c r="DE9" s="611"/>
      <c r="DF9" s="611"/>
      <c r="DG9" s="611"/>
      <c r="DH9" s="611"/>
      <c r="DI9" s="611"/>
      <c r="DJ9" s="611"/>
      <c r="DK9" s="611"/>
      <c r="DL9" s="611"/>
      <c r="DM9" s="611"/>
      <c r="DN9" s="611"/>
      <c r="DO9" s="611"/>
      <c r="DP9" s="612"/>
      <c r="DQ9" s="619">
        <v>516721</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32944</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318519</v>
      </c>
      <c r="S11" s="611"/>
      <c r="T11" s="611"/>
      <c r="U11" s="611"/>
      <c r="V11" s="611"/>
      <c r="W11" s="611"/>
      <c r="X11" s="611"/>
      <c r="Y11" s="612"/>
      <c r="Z11" s="615">
        <v>3.1</v>
      </c>
      <c r="AA11" s="616"/>
      <c r="AB11" s="616"/>
      <c r="AC11" s="622"/>
      <c r="AD11" s="619">
        <v>318519</v>
      </c>
      <c r="AE11" s="611"/>
      <c r="AF11" s="611"/>
      <c r="AG11" s="611"/>
      <c r="AH11" s="611"/>
      <c r="AI11" s="611"/>
      <c r="AJ11" s="611"/>
      <c r="AK11" s="612"/>
      <c r="AL11" s="615">
        <v>5.6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64898</v>
      </c>
      <c r="BH11" s="611"/>
      <c r="BI11" s="611"/>
      <c r="BJ11" s="611"/>
      <c r="BK11" s="611"/>
      <c r="BL11" s="611"/>
      <c r="BM11" s="611"/>
      <c r="BN11" s="612"/>
      <c r="BO11" s="613">
        <v>3.6</v>
      </c>
      <c r="BP11" s="613"/>
      <c r="BQ11" s="613"/>
      <c r="BR11" s="613"/>
      <c r="BS11" s="614">
        <v>18561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399363</v>
      </c>
      <c r="CS11" s="611"/>
      <c r="CT11" s="611"/>
      <c r="CU11" s="611"/>
      <c r="CV11" s="611"/>
      <c r="CW11" s="611"/>
      <c r="CX11" s="611"/>
      <c r="CY11" s="612"/>
      <c r="CZ11" s="613">
        <v>4.0999999999999996</v>
      </c>
      <c r="DA11" s="613"/>
      <c r="DB11" s="613"/>
      <c r="DC11" s="613"/>
      <c r="DD11" s="619">
        <v>129169</v>
      </c>
      <c r="DE11" s="611"/>
      <c r="DF11" s="611"/>
      <c r="DG11" s="611"/>
      <c r="DH11" s="611"/>
      <c r="DI11" s="611"/>
      <c r="DJ11" s="611"/>
      <c r="DK11" s="611"/>
      <c r="DL11" s="611"/>
      <c r="DM11" s="611"/>
      <c r="DN11" s="611"/>
      <c r="DO11" s="611"/>
      <c r="DP11" s="612"/>
      <c r="DQ11" s="619">
        <v>195055</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1016874</v>
      </c>
      <c r="BH12" s="611"/>
      <c r="BI12" s="611"/>
      <c r="BJ12" s="611"/>
      <c r="BK12" s="611"/>
      <c r="BL12" s="611"/>
      <c r="BM12" s="611"/>
      <c r="BN12" s="612"/>
      <c r="BO12" s="613">
        <v>56.6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212752</v>
      </c>
      <c r="CS12" s="611"/>
      <c r="CT12" s="611"/>
      <c r="CU12" s="611"/>
      <c r="CV12" s="611"/>
      <c r="CW12" s="611"/>
      <c r="CX12" s="611"/>
      <c r="CY12" s="612"/>
      <c r="CZ12" s="613">
        <v>2.2000000000000002</v>
      </c>
      <c r="DA12" s="613"/>
      <c r="DB12" s="613"/>
      <c r="DC12" s="613"/>
      <c r="DD12" s="619">
        <v>1705</v>
      </c>
      <c r="DE12" s="611"/>
      <c r="DF12" s="611"/>
      <c r="DG12" s="611"/>
      <c r="DH12" s="611"/>
      <c r="DI12" s="611"/>
      <c r="DJ12" s="611"/>
      <c r="DK12" s="611"/>
      <c r="DL12" s="611"/>
      <c r="DM12" s="611"/>
      <c r="DN12" s="611"/>
      <c r="DO12" s="611"/>
      <c r="DP12" s="612"/>
      <c r="DQ12" s="619">
        <v>105785</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1011738</v>
      </c>
      <c r="BH13" s="611"/>
      <c r="BI13" s="611"/>
      <c r="BJ13" s="611"/>
      <c r="BK13" s="611"/>
      <c r="BL13" s="611"/>
      <c r="BM13" s="611"/>
      <c r="BN13" s="612"/>
      <c r="BO13" s="613">
        <v>56.3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1656297</v>
      </c>
      <c r="CS13" s="611"/>
      <c r="CT13" s="611"/>
      <c r="CU13" s="611"/>
      <c r="CV13" s="611"/>
      <c r="CW13" s="611"/>
      <c r="CX13" s="611"/>
      <c r="CY13" s="612"/>
      <c r="CZ13" s="613">
        <v>17.2</v>
      </c>
      <c r="DA13" s="613"/>
      <c r="DB13" s="613"/>
      <c r="DC13" s="613"/>
      <c r="DD13" s="619">
        <v>845769</v>
      </c>
      <c r="DE13" s="611"/>
      <c r="DF13" s="611"/>
      <c r="DG13" s="611"/>
      <c r="DH13" s="611"/>
      <c r="DI13" s="611"/>
      <c r="DJ13" s="611"/>
      <c r="DK13" s="611"/>
      <c r="DL13" s="611"/>
      <c r="DM13" s="611"/>
      <c r="DN13" s="611"/>
      <c r="DO13" s="611"/>
      <c r="DP13" s="612"/>
      <c r="DQ13" s="619">
        <v>992976</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720</v>
      </c>
      <c r="S14" s="611"/>
      <c r="T14" s="611"/>
      <c r="U14" s="611"/>
      <c r="V14" s="611"/>
      <c r="W14" s="611"/>
      <c r="X14" s="611"/>
      <c r="Y14" s="612"/>
      <c r="Z14" s="613">
        <v>0</v>
      </c>
      <c r="AA14" s="613"/>
      <c r="AB14" s="613"/>
      <c r="AC14" s="613"/>
      <c r="AD14" s="614">
        <v>720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63870</v>
      </c>
      <c r="BH14" s="611"/>
      <c r="BI14" s="611"/>
      <c r="BJ14" s="611"/>
      <c r="BK14" s="611"/>
      <c r="BL14" s="611"/>
      <c r="BM14" s="611"/>
      <c r="BN14" s="612"/>
      <c r="BO14" s="613">
        <v>3.6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376639</v>
      </c>
      <c r="CS14" s="611"/>
      <c r="CT14" s="611"/>
      <c r="CU14" s="611"/>
      <c r="CV14" s="611"/>
      <c r="CW14" s="611"/>
      <c r="CX14" s="611"/>
      <c r="CY14" s="612"/>
      <c r="CZ14" s="613">
        <v>3.9</v>
      </c>
      <c r="DA14" s="613"/>
      <c r="DB14" s="613"/>
      <c r="DC14" s="613"/>
      <c r="DD14" s="619">
        <v>31546</v>
      </c>
      <c r="DE14" s="611"/>
      <c r="DF14" s="611"/>
      <c r="DG14" s="611"/>
      <c r="DH14" s="611"/>
      <c r="DI14" s="611"/>
      <c r="DJ14" s="611"/>
      <c r="DK14" s="611"/>
      <c r="DL14" s="611"/>
      <c r="DM14" s="611"/>
      <c r="DN14" s="611"/>
      <c r="DO14" s="611"/>
      <c r="DP14" s="612"/>
      <c r="DQ14" s="619">
        <v>347176</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91118</v>
      </c>
      <c r="BH15" s="611"/>
      <c r="BI15" s="611"/>
      <c r="BJ15" s="611"/>
      <c r="BK15" s="611"/>
      <c r="BL15" s="611"/>
      <c r="BM15" s="611"/>
      <c r="BN15" s="612"/>
      <c r="BO15" s="613">
        <v>5.0999999999999996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1522665</v>
      </c>
      <c r="CS15" s="611"/>
      <c r="CT15" s="611"/>
      <c r="CU15" s="611"/>
      <c r="CV15" s="611"/>
      <c r="CW15" s="611"/>
      <c r="CX15" s="611"/>
      <c r="CY15" s="612"/>
      <c r="CZ15" s="613">
        <v>15.8</v>
      </c>
      <c r="DA15" s="613"/>
      <c r="DB15" s="613"/>
      <c r="DC15" s="613"/>
      <c r="DD15" s="619">
        <v>436287</v>
      </c>
      <c r="DE15" s="611"/>
      <c r="DF15" s="611"/>
      <c r="DG15" s="611"/>
      <c r="DH15" s="611"/>
      <c r="DI15" s="611"/>
      <c r="DJ15" s="611"/>
      <c r="DK15" s="611"/>
      <c r="DL15" s="611"/>
      <c r="DM15" s="611"/>
      <c r="DN15" s="611"/>
      <c r="DO15" s="611"/>
      <c r="DP15" s="612"/>
      <c r="DQ15" s="619">
        <v>812762</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8854</v>
      </c>
      <c r="S16" s="611"/>
      <c r="T16" s="611"/>
      <c r="U16" s="611"/>
      <c r="V16" s="611"/>
      <c r="W16" s="611"/>
      <c r="X16" s="611"/>
      <c r="Y16" s="612"/>
      <c r="Z16" s="613">
        <v>0.1</v>
      </c>
      <c r="AA16" s="613"/>
      <c r="AB16" s="613"/>
      <c r="AC16" s="613"/>
      <c r="AD16" s="614">
        <v>8854</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16258</v>
      </c>
      <c r="CS16" s="611"/>
      <c r="CT16" s="611"/>
      <c r="CU16" s="611"/>
      <c r="CV16" s="611"/>
      <c r="CW16" s="611"/>
      <c r="CX16" s="611"/>
      <c r="CY16" s="612"/>
      <c r="CZ16" s="613">
        <v>0.2</v>
      </c>
      <c r="DA16" s="613"/>
      <c r="DB16" s="613"/>
      <c r="DC16" s="613"/>
      <c r="DD16" s="619" t="s">
        <v>122</v>
      </c>
      <c r="DE16" s="611"/>
      <c r="DF16" s="611"/>
      <c r="DG16" s="611"/>
      <c r="DH16" s="611"/>
      <c r="DI16" s="611"/>
      <c r="DJ16" s="611"/>
      <c r="DK16" s="611"/>
      <c r="DL16" s="611"/>
      <c r="DM16" s="611"/>
      <c r="DN16" s="611"/>
      <c r="DO16" s="611"/>
      <c r="DP16" s="612"/>
      <c r="DQ16" s="619">
        <v>2073</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25619</v>
      </c>
      <c r="S17" s="611"/>
      <c r="T17" s="611"/>
      <c r="U17" s="611"/>
      <c r="V17" s="611"/>
      <c r="W17" s="611"/>
      <c r="X17" s="611"/>
      <c r="Y17" s="612"/>
      <c r="Z17" s="613">
        <v>0.2</v>
      </c>
      <c r="AA17" s="613"/>
      <c r="AB17" s="613"/>
      <c r="AC17" s="613"/>
      <c r="AD17" s="614">
        <v>25619</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923110</v>
      </c>
      <c r="CS17" s="611"/>
      <c r="CT17" s="611"/>
      <c r="CU17" s="611"/>
      <c r="CV17" s="611"/>
      <c r="CW17" s="611"/>
      <c r="CX17" s="611"/>
      <c r="CY17" s="612"/>
      <c r="CZ17" s="613">
        <v>9.6</v>
      </c>
      <c r="DA17" s="613"/>
      <c r="DB17" s="613"/>
      <c r="DC17" s="613"/>
      <c r="DD17" s="619" t="s">
        <v>122</v>
      </c>
      <c r="DE17" s="611"/>
      <c r="DF17" s="611"/>
      <c r="DG17" s="611"/>
      <c r="DH17" s="611"/>
      <c r="DI17" s="611"/>
      <c r="DJ17" s="611"/>
      <c r="DK17" s="611"/>
      <c r="DL17" s="611"/>
      <c r="DM17" s="611"/>
      <c r="DN17" s="611"/>
      <c r="DO17" s="611"/>
      <c r="DP17" s="612"/>
      <c r="DQ17" s="619">
        <v>904288</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10583</v>
      </c>
      <c r="S18" s="611"/>
      <c r="T18" s="611"/>
      <c r="U18" s="611"/>
      <c r="V18" s="611"/>
      <c r="W18" s="611"/>
      <c r="X18" s="611"/>
      <c r="Y18" s="612"/>
      <c r="Z18" s="613">
        <v>0.1</v>
      </c>
      <c r="AA18" s="613"/>
      <c r="AB18" s="613"/>
      <c r="AC18" s="613"/>
      <c r="AD18" s="614">
        <v>10583</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9003</v>
      </c>
      <c r="S19" s="611"/>
      <c r="T19" s="611"/>
      <c r="U19" s="611"/>
      <c r="V19" s="611"/>
      <c r="W19" s="611"/>
      <c r="X19" s="611"/>
      <c r="Y19" s="612"/>
      <c r="Z19" s="613">
        <v>0.1</v>
      </c>
      <c r="AA19" s="613"/>
      <c r="AB19" s="613"/>
      <c r="AC19" s="613"/>
      <c r="AD19" s="614">
        <v>9003</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36015</v>
      </c>
      <c r="BH19" s="611"/>
      <c r="BI19" s="611"/>
      <c r="BJ19" s="611"/>
      <c r="BK19" s="611"/>
      <c r="BL19" s="611"/>
      <c r="BM19" s="611"/>
      <c r="BN19" s="612"/>
      <c r="BO19" s="613">
        <v>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1580</v>
      </c>
      <c r="S20" s="611"/>
      <c r="T20" s="611"/>
      <c r="U20" s="611"/>
      <c r="V20" s="611"/>
      <c r="W20" s="611"/>
      <c r="X20" s="611"/>
      <c r="Y20" s="612"/>
      <c r="Z20" s="613">
        <v>0</v>
      </c>
      <c r="AA20" s="613"/>
      <c r="AB20" s="613"/>
      <c r="AC20" s="613"/>
      <c r="AD20" s="614">
        <v>1580</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36015</v>
      </c>
      <c r="BH20" s="611"/>
      <c r="BI20" s="611"/>
      <c r="BJ20" s="611"/>
      <c r="BK20" s="611"/>
      <c r="BL20" s="611"/>
      <c r="BM20" s="611"/>
      <c r="BN20" s="612"/>
      <c r="BO20" s="613">
        <v>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9635950</v>
      </c>
      <c r="CS20" s="611"/>
      <c r="CT20" s="611"/>
      <c r="CU20" s="611"/>
      <c r="CV20" s="611"/>
      <c r="CW20" s="611"/>
      <c r="CX20" s="611"/>
      <c r="CY20" s="612"/>
      <c r="CZ20" s="613">
        <v>100</v>
      </c>
      <c r="DA20" s="613"/>
      <c r="DB20" s="613"/>
      <c r="DC20" s="613"/>
      <c r="DD20" s="619">
        <v>2029893</v>
      </c>
      <c r="DE20" s="611"/>
      <c r="DF20" s="611"/>
      <c r="DG20" s="611"/>
      <c r="DH20" s="611"/>
      <c r="DI20" s="611"/>
      <c r="DJ20" s="611"/>
      <c r="DK20" s="611"/>
      <c r="DL20" s="611"/>
      <c r="DM20" s="611"/>
      <c r="DN20" s="611"/>
      <c r="DO20" s="611"/>
      <c r="DP20" s="612"/>
      <c r="DQ20" s="619">
        <v>6181142</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3813017</v>
      </c>
      <c r="S21" s="611"/>
      <c r="T21" s="611"/>
      <c r="U21" s="611"/>
      <c r="V21" s="611"/>
      <c r="W21" s="611"/>
      <c r="X21" s="611"/>
      <c r="Y21" s="612"/>
      <c r="Z21" s="613">
        <v>37.200000000000003</v>
      </c>
      <c r="AA21" s="613"/>
      <c r="AB21" s="613"/>
      <c r="AC21" s="613"/>
      <c r="AD21" s="614">
        <v>3415826</v>
      </c>
      <c r="AE21" s="614"/>
      <c r="AF21" s="614"/>
      <c r="AG21" s="614"/>
      <c r="AH21" s="614"/>
      <c r="AI21" s="614"/>
      <c r="AJ21" s="614"/>
      <c r="AK21" s="614"/>
      <c r="AL21" s="615">
        <v>60</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5996</v>
      </c>
      <c r="BH21" s="611"/>
      <c r="BI21" s="611"/>
      <c r="BJ21" s="611"/>
      <c r="BK21" s="611"/>
      <c r="BL21" s="611"/>
      <c r="BM21" s="611"/>
      <c r="BN21" s="612"/>
      <c r="BO21" s="613">
        <v>0.3</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3415826</v>
      </c>
      <c r="S22" s="611"/>
      <c r="T22" s="611"/>
      <c r="U22" s="611"/>
      <c r="V22" s="611"/>
      <c r="W22" s="611"/>
      <c r="X22" s="611"/>
      <c r="Y22" s="612"/>
      <c r="Z22" s="613">
        <v>33.299999999999997</v>
      </c>
      <c r="AA22" s="613"/>
      <c r="AB22" s="613"/>
      <c r="AC22" s="613"/>
      <c r="AD22" s="614">
        <v>3415826</v>
      </c>
      <c r="AE22" s="614"/>
      <c r="AF22" s="614"/>
      <c r="AG22" s="614"/>
      <c r="AH22" s="614"/>
      <c r="AI22" s="614"/>
      <c r="AJ22" s="614"/>
      <c r="AK22" s="614"/>
      <c r="AL22" s="615">
        <v>60</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397191</v>
      </c>
      <c r="S23" s="611"/>
      <c r="T23" s="611"/>
      <c r="U23" s="611"/>
      <c r="V23" s="611"/>
      <c r="W23" s="611"/>
      <c r="X23" s="611"/>
      <c r="Y23" s="612"/>
      <c r="Z23" s="613">
        <v>3.9</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30019</v>
      </c>
      <c r="BH23" s="611"/>
      <c r="BI23" s="611"/>
      <c r="BJ23" s="611"/>
      <c r="BK23" s="611"/>
      <c r="BL23" s="611"/>
      <c r="BM23" s="611"/>
      <c r="BN23" s="612"/>
      <c r="BO23" s="613">
        <v>1.7</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3486544</v>
      </c>
      <c r="CS24" s="600"/>
      <c r="CT24" s="600"/>
      <c r="CU24" s="600"/>
      <c r="CV24" s="600"/>
      <c r="CW24" s="600"/>
      <c r="CX24" s="600"/>
      <c r="CY24" s="601"/>
      <c r="CZ24" s="604">
        <v>36.200000000000003</v>
      </c>
      <c r="DA24" s="605"/>
      <c r="DB24" s="605"/>
      <c r="DC24" s="621"/>
      <c r="DD24" s="640">
        <v>2509294</v>
      </c>
      <c r="DE24" s="600"/>
      <c r="DF24" s="600"/>
      <c r="DG24" s="600"/>
      <c r="DH24" s="600"/>
      <c r="DI24" s="600"/>
      <c r="DJ24" s="600"/>
      <c r="DK24" s="601"/>
      <c r="DL24" s="640">
        <v>2492071</v>
      </c>
      <c r="DM24" s="600"/>
      <c r="DN24" s="600"/>
      <c r="DO24" s="600"/>
      <c r="DP24" s="600"/>
      <c r="DQ24" s="600"/>
      <c r="DR24" s="600"/>
      <c r="DS24" s="600"/>
      <c r="DT24" s="600"/>
      <c r="DU24" s="600"/>
      <c r="DV24" s="601"/>
      <c r="DW24" s="604">
        <v>43.6</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6077145</v>
      </c>
      <c r="S25" s="611"/>
      <c r="T25" s="611"/>
      <c r="U25" s="611"/>
      <c r="V25" s="611"/>
      <c r="W25" s="611"/>
      <c r="X25" s="611"/>
      <c r="Y25" s="612"/>
      <c r="Z25" s="613">
        <v>59.2</v>
      </c>
      <c r="AA25" s="613"/>
      <c r="AB25" s="613"/>
      <c r="AC25" s="613"/>
      <c r="AD25" s="614">
        <v>5649935</v>
      </c>
      <c r="AE25" s="614"/>
      <c r="AF25" s="614"/>
      <c r="AG25" s="614"/>
      <c r="AH25" s="614"/>
      <c r="AI25" s="614"/>
      <c r="AJ25" s="614"/>
      <c r="AK25" s="614"/>
      <c r="AL25" s="615">
        <v>99.3</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1525001</v>
      </c>
      <c r="CS25" s="643"/>
      <c r="CT25" s="643"/>
      <c r="CU25" s="643"/>
      <c r="CV25" s="643"/>
      <c r="CW25" s="643"/>
      <c r="CX25" s="643"/>
      <c r="CY25" s="644"/>
      <c r="CZ25" s="615">
        <v>15.8</v>
      </c>
      <c r="DA25" s="641"/>
      <c r="DB25" s="641"/>
      <c r="DC25" s="645"/>
      <c r="DD25" s="619">
        <v>1364754</v>
      </c>
      <c r="DE25" s="643"/>
      <c r="DF25" s="643"/>
      <c r="DG25" s="643"/>
      <c r="DH25" s="643"/>
      <c r="DI25" s="643"/>
      <c r="DJ25" s="643"/>
      <c r="DK25" s="644"/>
      <c r="DL25" s="619">
        <v>1347745</v>
      </c>
      <c r="DM25" s="643"/>
      <c r="DN25" s="643"/>
      <c r="DO25" s="643"/>
      <c r="DP25" s="643"/>
      <c r="DQ25" s="643"/>
      <c r="DR25" s="643"/>
      <c r="DS25" s="643"/>
      <c r="DT25" s="643"/>
      <c r="DU25" s="643"/>
      <c r="DV25" s="644"/>
      <c r="DW25" s="615">
        <v>23.6</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921</v>
      </c>
      <c r="S26" s="611"/>
      <c r="T26" s="611"/>
      <c r="U26" s="611"/>
      <c r="V26" s="611"/>
      <c r="W26" s="611"/>
      <c r="X26" s="611"/>
      <c r="Y26" s="612"/>
      <c r="Z26" s="613">
        <v>0</v>
      </c>
      <c r="AA26" s="613"/>
      <c r="AB26" s="613"/>
      <c r="AC26" s="613"/>
      <c r="AD26" s="614">
        <v>921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841098</v>
      </c>
      <c r="CS26" s="611"/>
      <c r="CT26" s="611"/>
      <c r="CU26" s="611"/>
      <c r="CV26" s="611"/>
      <c r="CW26" s="611"/>
      <c r="CX26" s="611"/>
      <c r="CY26" s="612"/>
      <c r="CZ26" s="615">
        <v>8.6999999999999993</v>
      </c>
      <c r="DA26" s="641"/>
      <c r="DB26" s="641"/>
      <c r="DC26" s="645"/>
      <c r="DD26" s="619">
        <v>747264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38354</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1796285</v>
      </c>
      <c r="BH27" s="611"/>
      <c r="BI27" s="611"/>
      <c r="BJ27" s="611"/>
      <c r="BK27" s="611"/>
      <c r="BL27" s="611"/>
      <c r="BM27" s="611"/>
      <c r="BN27" s="612"/>
      <c r="BO27" s="613">
        <v>100</v>
      </c>
      <c r="BP27" s="613"/>
      <c r="BQ27" s="613"/>
      <c r="BR27" s="613"/>
      <c r="BS27" s="614">
        <v>18561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1038433</v>
      </c>
      <c r="CS27" s="643"/>
      <c r="CT27" s="643"/>
      <c r="CU27" s="643"/>
      <c r="CV27" s="643"/>
      <c r="CW27" s="643"/>
      <c r="CX27" s="643"/>
      <c r="CY27" s="644"/>
      <c r="CZ27" s="615">
        <v>10.8</v>
      </c>
      <c r="DA27" s="641"/>
      <c r="DB27" s="641"/>
      <c r="DC27" s="645"/>
      <c r="DD27" s="619">
        <v>240252</v>
      </c>
      <c r="DE27" s="643"/>
      <c r="DF27" s="643"/>
      <c r="DG27" s="643"/>
      <c r="DH27" s="643"/>
      <c r="DI27" s="643"/>
      <c r="DJ27" s="643"/>
      <c r="DK27" s="644"/>
      <c r="DL27" s="619">
        <v>240038</v>
      </c>
      <c r="DM27" s="643"/>
      <c r="DN27" s="643"/>
      <c r="DO27" s="643"/>
      <c r="DP27" s="643"/>
      <c r="DQ27" s="643"/>
      <c r="DR27" s="643"/>
      <c r="DS27" s="643"/>
      <c r="DT27" s="643"/>
      <c r="DU27" s="643"/>
      <c r="DV27" s="644"/>
      <c r="DW27" s="615">
        <v>4.2</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84838</v>
      </c>
      <c r="S28" s="611"/>
      <c r="T28" s="611"/>
      <c r="U28" s="611"/>
      <c r="V28" s="611"/>
      <c r="W28" s="611"/>
      <c r="X28" s="611"/>
      <c r="Y28" s="612"/>
      <c r="Z28" s="613">
        <v>0.8</v>
      </c>
      <c r="AA28" s="613"/>
      <c r="AB28" s="613"/>
      <c r="AC28" s="613"/>
      <c r="AD28" s="614">
        <v>4311</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923110</v>
      </c>
      <c r="CS28" s="611"/>
      <c r="CT28" s="611"/>
      <c r="CU28" s="611"/>
      <c r="CV28" s="611"/>
      <c r="CW28" s="611"/>
      <c r="CX28" s="611"/>
      <c r="CY28" s="612"/>
      <c r="CZ28" s="615">
        <v>9.6</v>
      </c>
      <c r="DA28" s="641"/>
      <c r="DB28" s="641"/>
      <c r="DC28" s="645"/>
      <c r="DD28" s="619">
        <v>904288</v>
      </c>
      <c r="DE28" s="611"/>
      <c r="DF28" s="611"/>
      <c r="DG28" s="611"/>
      <c r="DH28" s="611"/>
      <c r="DI28" s="611"/>
      <c r="DJ28" s="611"/>
      <c r="DK28" s="612"/>
      <c r="DL28" s="619">
        <v>904288</v>
      </c>
      <c r="DM28" s="611"/>
      <c r="DN28" s="611"/>
      <c r="DO28" s="611"/>
      <c r="DP28" s="611"/>
      <c r="DQ28" s="611"/>
      <c r="DR28" s="611"/>
      <c r="DS28" s="611"/>
      <c r="DT28" s="611"/>
      <c r="DU28" s="611"/>
      <c r="DV28" s="612"/>
      <c r="DW28" s="615">
        <v>15.8</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38103</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923110</v>
      </c>
      <c r="CS29" s="643"/>
      <c r="CT29" s="643"/>
      <c r="CU29" s="643"/>
      <c r="CV29" s="643"/>
      <c r="CW29" s="643"/>
      <c r="CX29" s="643"/>
      <c r="CY29" s="644"/>
      <c r="CZ29" s="615">
        <v>9.6</v>
      </c>
      <c r="DA29" s="641"/>
      <c r="DB29" s="641"/>
      <c r="DC29" s="645"/>
      <c r="DD29" s="619">
        <v>904288</v>
      </c>
      <c r="DE29" s="643"/>
      <c r="DF29" s="643"/>
      <c r="DG29" s="643"/>
      <c r="DH29" s="643"/>
      <c r="DI29" s="643"/>
      <c r="DJ29" s="643"/>
      <c r="DK29" s="644"/>
      <c r="DL29" s="619">
        <v>904288</v>
      </c>
      <c r="DM29" s="643"/>
      <c r="DN29" s="643"/>
      <c r="DO29" s="643"/>
      <c r="DP29" s="643"/>
      <c r="DQ29" s="643"/>
      <c r="DR29" s="643"/>
      <c r="DS29" s="643"/>
      <c r="DT29" s="643"/>
      <c r="DU29" s="643"/>
      <c r="DV29" s="644"/>
      <c r="DW29" s="615">
        <v>15.8</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923045</v>
      </c>
      <c r="S30" s="611"/>
      <c r="T30" s="611"/>
      <c r="U30" s="611"/>
      <c r="V30" s="611"/>
      <c r="W30" s="611"/>
      <c r="X30" s="611"/>
      <c r="Y30" s="612"/>
      <c r="Z30" s="613">
        <v>9</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896957</v>
      </c>
      <c r="CS30" s="611"/>
      <c r="CT30" s="611"/>
      <c r="CU30" s="611"/>
      <c r="CV30" s="611"/>
      <c r="CW30" s="611"/>
      <c r="CX30" s="611"/>
      <c r="CY30" s="612"/>
      <c r="CZ30" s="615">
        <v>9.3000000000000007</v>
      </c>
      <c r="DA30" s="641"/>
      <c r="DB30" s="641"/>
      <c r="DC30" s="645"/>
      <c r="DD30" s="619">
        <v>878135</v>
      </c>
      <c r="DE30" s="611"/>
      <c r="DF30" s="611"/>
      <c r="DG30" s="611"/>
      <c r="DH30" s="611"/>
      <c r="DI30" s="611"/>
      <c r="DJ30" s="611"/>
      <c r="DK30" s="612"/>
      <c r="DL30" s="619">
        <v>878135</v>
      </c>
      <c r="DM30" s="611"/>
      <c r="DN30" s="611"/>
      <c r="DO30" s="611"/>
      <c r="DP30" s="611"/>
      <c r="DQ30" s="611"/>
      <c r="DR30" s="611"/>
      <c r="DS30" s="611"/>
      <c r="DT30" s="611"/>
      <c r="DU30" s="611"/>
      <c r="DV30" s="612"/>
      <c r="DW30" s="615">
        <v>15.4</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99.2</v>
      </c>
      <c r="BH31" s="654"/>
      <c r="BI31" s="654"/>
      <c r="BJ31" s="654"/>
      <c r="BK31" s="654"/>
      <c r="BL31" s="654"/>
      <c r="BM31" s="605">
        <v>95.1</v>
      </c>
      <c r="BN31" s="654"/>
      <c r="BO31" s="654"/>
      <c r="BP31" s="654"/>
      <c r="BQ31" s="655"/>
      <c r="BR31" s="666">
        <v>99.1</v>
      </c>
      <c r="BS31" s="654"/>
      <c r="BT31" s="654"/>
      <c r="BU31" s="654"/>
      <c r="BV31" s="654"/>
      <c r="BW31" s="654"/>
      <c r="BX31" s="605">
        <v>94.6</v>
      </c>
      <c r="BY31" s="654"/>
      <c r="BZ31" s="654"/>
      <c r="CA31" s="654"/>
      <c r="CB31" s="655"/>
      <c r="CD31" s="648"/>
      <c r="CE31" s="649"/>
      <c r="CF31" s="607" t="s">
        <v>300</v>
      </c>
      <c r="CG31" s="608"/>
      <c r="CH31" s="608"/>
      <c r="CI31" s="608"/>
      <c r="CJ31" s="608"/>
      <c r="CK31" s="608"/>
      <c r="CL31" s="608"/>
      <c r="CM31" s="608"/>
      <c r="CN31" s="608"/>
      <c r="CO31" s="608"/>
      <c r="CP31" s="608"/>
      <c r="CQ31" s="609"/>
      <c r="CR31" s="610">
        <v>26153</v>
      </c>
      <c r="CS31" s="643"/>
      <c r="CT31" s="643"/>
      <c r="CU31" s="643"/>
      <c r="CV31" s="643"/>
      <c r="CW31" s="643"/>
      <c r="CX31" s="643"/>
      <c r="CY31" s="644"/>
      <c r="CZ31" s="615">
        <v>0.3</v>
      </c>
      <c r="DA31" s="641"/>
      <c r="DB31" s="641"/>
      <c r="DC31" s="645"/>
      <c r="DD31" s="619">
        <v>26153</v>
      </c>
      <c r="DE31" s="643"/>
      <c r="DF31" s="643"/>
      <c r="DG31" s="643"/>
      <c r="DH31" s="643"/>
      <c r="DI31" s="643"/>
      <c r="DJ31" s="643"/>
      <c r="DK31" s="644"/>
      <c r="DL31" s="619">
        <v>26153</v>
      </c>
      <c r="DM31" s="643"/>
      <c r="DN31" s="643"/>
      <c r="DO31" s="643"/>
      <c r="DP31" s="643"/>
      <c r="DQ31" s="643"/>
      <c r="DR31" s="643"/>
      <c r="DS31" s="643"/>
      <c r="DT31" s="643"/>
      <c r="DU31" s="643"/>
      <c r="DV31" s="644"/>
      <c r="DW31" s="615">
        <v>0.5</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500194</v>
      </c>
      <c r="S32" s="611"/>
      <c r="T32" s="611"/>
      <c r="U32" s="611"/>
      <c r="V32" s="611"/>
      <c r="W32" s="611"/>
      <c r="X32" s="611"/>
      <c r="Y32" s="612"/>
      <c r="Z32" s="613">
        <v>4.9000000000000004</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99.3</v>
      </c>
      <c r="BH32" s="643"/>
      <c r="BI32" s="643"/>
      <c r="BJ32" s="643"/>
      <c r="BK32" s="643"/>
      <c r="BL32" s="643"/>
      <c r="BM32" s="616">
        <v>97.3</v>
      </c>
      <c r="BN32" s="643"/>
      <c r="BO32" s="643"/>
      <c r="BP32" s="643"/>
      <c r="BQ32" s="665"/>
      <c r="BR32" s="667">
        <v>99.1</v>
      </c>
      <c r="BS32" s="643"/>
      <c r="BT32" s="643"/>
      <c r="BU32" s="643"/>
      <c r="BV32" s="643"/>
      <c r="BW32" s="643"/>
      <c r="BX32" s="616">
        <v>97.4</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46934</v>
      </c>
      <c r="S33" s="611"/>
      <c r="T33" s="611"/>
      <c r="U33" s="611"/>
      <c r="V33" s="611"/>
      <c r="W33" s="611"/>
      <c r="X33" s="611"/>
      <c r="Y33" s="612"/>
      <c r="Z33" s="613">
        <v>0.5</v>
      </c>
      <c r="AA33" s="613"/>
      <c r="AB33" s="613"/>
      <c r="AC33" s="613"/>
      <c r="AD33" s="614">
        <v>7309</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99.2</v>
      </c>
      <c r="BH33" s="669"/>
      <c r="BI33" s="669"/>
      <c r="BJ33" s="669"/>
      <c r="BK33" s="669"/>
      <c r="BL33" s="669"/>
      <c r="BM33" s="670">
        <v>93.7</v>
      </c>
      <c r="BN33" s="669"/>
      <c r="BO33" s="669"/>
      <c r="BP33" s="669"/>
      <c r="BQ33" s="671"/>
      <c r="BR33" s="668">
        <v>99.1</v>
      </c>
      <c r="BS33" s="669"/>
      <c r="BT33" s="669"/>
      <c r="BU33" s="669"/>
      <c r="BV33" s="669"/>
      <c r="BW33" s="669"/>
      <c r="BX33" s="670">
        <v>92.9</v>
      </c>
      <c r="BY33" s="669"/>
      <c r="BZ33" s="669"/>
      <c r="CA33" s="669"/>
      <c r="CB33" s="671"/>
      <c r="CD33" s="607" t="s">
        <v>307</v>
      </c>
      <c r="CE33" s="608"/>
      <c r="CF33" s="608"/>
      <c r="CG33" s="608"/>
      <c r="CH33" s="608"/>
      <c r="CI33" s="608"/>
      <c r="CJ33" s="608"/>
      <c r="CK33" s="608"/>
      <c r="CL33" s="608"/>
      <c r="CM33" s="608"/>
      <c r="CN33" s="608"/>
      <c r="CO33" s="608"/>
      <c r="CP33" s="608"/>
      <c r="CQ33" s="609"/>
      <c r="CR33" s="610">
        <v>4103255</v>
      </c>
      <c r="CS33" s="643"/>
      <c r="CT33" s="643"/>
      <c r="CU33" s="643"/>
      <c r="CV33" s="643"/>
      <c r="CW33" s="643"/>
      <c r="CX33" s="643"/>
      <c r="CY33" s="644"/>
      <c r="CZ33" s="615">
        <v>42.6</v>
      </c>
      <c r="DA33" s="641"/>
      <c r="DB33" s="641"/>
      <c r="DC33" s="645"/>
      <c r="DD33" s="619">
        <v>3358256</v>
      </c>
      <c r="DE33" s="643"/>
      <c r="DF33" s="643"/>
      <c r="DG33" s="643"/>
      <c r="DH33" s="643"/>
      <c r="DI33" s="643"/>
      <c r="DJ33" s="643"/>
      <c r="DK33" s="644"/>
      <c r="DL33" s="619">
        <v>2552496</v>
      </c>
      <c r="DM33" s="643"/>
      <c r="DN33" s="643"/>
      <c r="DO33" s="643"/>
      <c r="DP33" s="643"/>
      <c r="DQ33" s="643"/>
      <c r="DR33" s="643"/>
      <c r="DS33" s="643"/>
      <c r="DT33" s="643"/>
      <c r="DU33" s="643"/>
      <c r="DV33" s="644"/>
      <c r="DW33" s="615">
        <v>44.7</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284003</v>
      </c>
      <c r="S34" s="611"/>
      <c r="T34" s="611"/>
      <c r="U34" s="611"/>
      <c r="V34" s="611"/>
      <c r="W34" s="611"/>
      <c r="X34" s="611"/>
      <c r="Y34" s="612"/>
      <c r="Z34" s="613">
        <v>2.8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1506170</v>
      </c>
      <c r="CS34" s="611"/>
      <c r="CT34" s="611"/>
      <c r="CU34" s="611"/>
      <c r="CV34" s="611"/>
      <c r="CW34" s="611"/>
      <c r="CX34" s="611"/>
      <c r="CY34" s="612"/>
      <c r="CZ34" s="615">
        <v>15.6</v>
      </c>
      <c r="DA34" s="641"/>
      <c r="DB34" s="641"/>
      <c r="DC34" s="645"/>
      <c r="DD34" s="619">
        <v>1272388</v>
      </c>
      <c r="DE34" s="611"/>
      <c r="DF34" s="611"/>
      <c r="DG34" s="611"/>
      <c r="DH34" s="611"/>
      <c r="DI34" s="611"/>
      <c r="DJ34" s="611"/>
      <c r="DK34" s="612"/>
      <c r="DL34" s="619">
        <v>960958</v>
      </c>
      <c r="DM34" s="611"/>
      <c r="DN34" s="611"/>
      <c r="DO34" s="611"/>
      <c r="DP34" s="611"/>
      <c r="DQ34" s="611"/>
      <c r="DR34" s="611"/>
      <c r="DS34" s="611"/>
      <c r="DT34" s="611"/>
      <c r="DU34" s="611"/>
      <c r="DV34" s="612"/>
      <c r="DW34" s="615">
        <v>16.8</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7612</v>
      </c>
      <c r="S35" s="611"/>
      <c r="T35" s="611"/>
      <c r="U35" s="611"/>
      <c r="V35" s="611"/>
      <c r="W35" s="611"/>
      <c r="X35" s="611"/>
      <c r="Y35" s="612"/>
      <c r="Z35" s="613">
        <v>0.1</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83725</v>
      </c>
      <c r="CS35" s="643"/>
      <c r="CT35" s="643"/>
      <c r="CU35" s="643"/>
      <c r="CV35" s="643"/>
      <c r="CW35" s="643"/>
      <c r="CX35" s="643"/>
      <c r="CY35" s="644"/>
      <c r="CZ35" s="615">
        <v>0.9</v>
      </c>
      <c r="DA35" s="641"/>
      <c r="DB35" s="641"/>
      <c r="DC35" s="645"/>
      <c r="DD35" s="619">
        <v>67150</v>
      </c>
      <c r="DE35" s="643"/>
      <c r="DF35" s="643"/>
      <c r="DG35" s="643"/>
      <c r="DH35" s="643"/>
      <c r="DI35" s="643"/>
      <c r="DJ35" s="643"/>
      <c r="DK35" s="644"/>
      <c r="DL35" s="619">
        <v>58807</v>
      </c>
      <c r="DM35" s="643"/>
      <c r="DN35" s="643"/>
      <c r="DO35" s="643"/>
      <c r="DP35" s="643"/>
      <c r="DQ35" s="643"/>
      <c r="DR35" s="643"/>
      <c r="DS35" s="643"/>
      <c r="DT35" s="643"/>
      <c r="DU35" s="643"/>
      <c r="DV35" s="644"/>
      <c r="DW35" s="615">
        <v>1</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583577</v>
      </c>
      <c r="S36" s="611"/>
      <c r="T36" s="611"/>
      <c r="U36" s="611"/>
      <c r="V36" s="611"/>
      <c r="W36" s="611"/>
      <c r="X36" s="611"/>
      <c r="Y36" s="612"/>
      <c r="Z36" s="613">
        <v>5.7</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1458905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54019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1671052</v>
      </c>
      <c r="CS36" s="611"/>
      <c r="CT36" s="611"/>
      <c r="CU36" s="611"/>
      <c r="CV36" s="611"/>
      <c r="CW36" s="611"/>
      <c r="CX36" s="611"/>
      <c r="CY36" s="612"/>
      <c r="CZ36" s="615">
        <v>17.3</v>
      </c>
      <c r="DA36" s="641"/>
      <c r="DB36" s="641"/>
      <c r="DC36" s="645"/>
      <c r="DD36" s="619">
        <v>1326156</v>
      </c>
      <c r="DE36" s="611"/>
      <c r="DF36" s="611"/>
      <c r="DG36" s="611"/>
      <c r="DH36" s="611"/>
      <c r="DI36" s="611"/>
      <c r="DJ36" s="611"/>
      <c r="DK36" s="612"/>
      <c r="DL36" s="619">
        <v>906177</v>
      </c>
      <c r="DM36" s="611"/>
      <c r="DN36" s="611"/>
      <c r="DO36" s="611"/>
      <c r="DP36" s="611"/>
      <c r="DQ36" s="611"/>
      <c r="DR36" s="611"/>
      <c r="DS36" s="611"/>
      <c r="DT36" s="611"/>
      <c r="DU36" s="611"/>
      <c r="DV36" s="612"/>
      <c r="DW36" s="615">
        <v>15.9</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128554</v>
      </c>
      <c r="S37" s="611"/>
      <c r="T37" s="611"/>
      <c r="U37" s="611"/>
      <c r="V37" s="611"/>
      <c r="W37" s="611"/>
      <c r="X37" s="611"/>
      <c r="Y37" s="612"/>
      <c r="Z37" s="613">
        <v>1.3</v>
      </c>
      <c r="AA37" s="613"/>
      <c r="AB37" s="613"/>
      <c r="AC37" s="613"/>
      <c r="AD37" s="614">
        <v>27554</v>
      </c>
      <c r="AE37" s="614"/>
      <c r="AF37" s="614"/>
      <c r="AG37" s="614"/>
      <c r="AH37" s="614"/>
      <c r="AI37" s="614"/>
      <c r="AJ37" s="614"/>
      <c r="AK37" s="614"/>
      <c r="AL37" s="615">
        <v>0.5</v>
      </c>
      <c r="AM37" s="616"/>
      <c r="AN37" s="616"/>
      <c r="AO37" s="617"/>
      <c r="AQ37" s="673" t="s">
        <v>319</v>
      </c>
      <c r="AR37" s="674"/>
      <c r="AS37" s="674"/>
      <c r="AT37" s="674"/>
      <c r="AU37" s="674"/>
      <c r="AV37" s="674"/>
      <c r="AW37" s="674"/>
      <c r="AX37" s="674"/>
      <c r="AY37" s="675"/>
      <c r="AZ37" s="610">
        <v>635381</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25624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387727</v>
      </c>
      <c r="CS37" s="643"/>
      <c r="CT37" s="643"/>
      <c r="CU37" s="643"/>
      <c r="CV37" s="643"/>
      <c r="CW37" s="643"/>
      <c r="CX37" s="643"/>
      <c r="CY37" s="644"/>
      <c r="CZ37" s="615">
        <v>4</v>
      </c>
      <c r="DA37" s="641"/>
      <c r="DB37" s="641"/>
      <c r="DC37" s="645"/>
      <c r="DD37" s="619">
        <v>379573</v>
      </c>
      <c r="DE37" s="643"/>
      <c r="DF37" s="643"/>
      <c r="DG37" s="643"/>
      <c r="DH37" s="643"/>
      <c r="DI37" s="643"/>
      <c r="DJ37" s="643"/>
      <c r="DK37" s="644"/>
      <c r="DL37" s="619">
        <v>379573</v>
      </c>
      <c r="DM37" s="643"/>
      <c r="DN37" s="643"/>
      <c r="DO37" s="643"/>
      <c r="DP37" s="643"/>
      <c r="DQ37" s="643"/>
      <c r="DR37" s="643"/>
      <c r="DS37" s="643"/>
      <c r="DT37" s="643"/>
      <c r="DU37" s="643"/>
      <c r="DV37" s="644"/>
      <c r="DW37" s="615">
        <v>6.6</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1548152</v>
      </c>
      <c r="S38" s="611"/>
      <c r="T38" s="611"/>
      <c r="U38" s="611"/>
      <c r="V38" s="611"/>
      <c r="W38" s="611"/>
      <c r="X38" s="611"/>
      <c r="Y38" s="612"/>
      <c r="Z38" s="613">
        <v>15.1</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30266</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1900</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793258</v>
      </c>
      <c r="CS38" s="611"/>
      <c r="CT38" s="611"/>
      <c r="CU38" s="611"/>
      <c r="CV38" s="611"/>
      <c r="CW38" s="611"/>
      <c r="CX38" s="611"/>
      <c r="CY38" s="612"/>
      <c r="CZ38" s="615">
        <v>8.1999999999999993</v>
      </c>
      <c r="DA38" s="641"/>
      <c r="DB38" s="641"/>
      <c r="DC38" s="645"/>
      <c r="DD38" s="619">
        <v>655154</v>
      </c>
      <c r="DE38" s="611"/>
      <c r="DF38" s="611"/>
      <c r="DG38" s="611"/>
      <c r="DH38" s="611"/>
      <c r="DI38" s="611"/>
      <c r="DJ38" s="611"/>
      <c r="DK38" s="612"/>
      <c r="DL38" s="619">
        <v>626554</v>
      </c>
      <c r="DM38" s="611"/>
      <c r="DN38" s="611"/>
      <c r="DO38" s="611"/>
      <c r="DP38" s="611"/>
      <c r="DQ38" s="611"/>
      <c r="DR38" s="611"/>
      <c r="DS38" s="611"/>
      <c r="DT38" s="611"/>
      <c r="DU38" s="611"/>
      <c r="DV38" s="612"/>
      <c r="DW38" s="615">
        <v>11</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28600</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2693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47325</v>
      </c>
      <c r="CS39" s="643"/>
      <c r="CT39" s="643"/>
      <c r="CU39" s="643"/>
      <c r="CV39" s="643"/>
      <c r="CW39" s="643"/>
      <c r="CX39" s="643"/>
      <c r="CY39" s="644"/>
      <c r="CZ39" s="615">
        <v>0.5</v>
      </c>
      <c r="DA39" s="641"/>
      <c r="DB39" s="641"/>
      <c r="DC39" s="645"/>
      <c r="DD39" s="619">
        <v>37383</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25752</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84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1725</v>
      </c>
      <c r="CS40" s="611"/>
      <c r="CT40" s="611"/>
      <c r="CU40" s="611"/>
      <c r="CV40" s="611"/>
      <c r="CW40" s="611"/>
      <c r="CX40" s="611"/>
      <c r="CY40" s="612"/>
      <c r="CZ40" s="615">
        <v>0</v>
      </c>
      <c r="DA40" s="641"/>
      <c r="DB40" s="641"/>
      <c r="DC40" s="645"/>
      <c r="DD40" s="619">
        <v>25</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10261432</v>
      </c>
      <c r="S41" s="683"/>
      <c r="T41" s="683"/>
      <c r="U41" s="683"/>
      <c r="V41" s="683"/>
      <c r="W41" s="683"/>
      <c r="X41" s="683"/>
      <c r="Y41" s="687"/>
      <c r="Z41" s="688">
        <v>100</v>
      </c>
      <c r="AA41" s="688"/>
      <c r="AB41" s="688"/>
      <c r="AC41" s="688"/>
      <c r="AD41" s="689">
        <v>5690030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158473</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606185</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453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2046151</v>
      </c>
      <c r="CS42" s="643"/>
      <c r="CT42" s="643"/>
      <c r="CU42" s="643"/>
      <c r="CV42" s="643"/>
      <c r="CW42" s="643"/>
      <c r="CX42" s="643"/>
      <c r="CY42" s="644"/>
      <c r="CZ42" s="615">
        <v>21.2</v>
      </c>
      <c r="DA42" s="641"/>
      <c r="DB42" s="641"/>
      <c r="DC42" s="645"/>
      <c r="DD42" s="619">
        <v>313592</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37977</v>
      </c>
      <c r="CS43" s="643"/>
      <c r="CT43" s="643"/>
      <c r="CU43" s="643"/>
      <c r="CV43" s="643"/>
      <c r="CW43" s="643"/>
      <c r="CX43" s="643"/>
      <c r="CY43" s="644"/>
      <c r="CZ43" s="615">
        <v>0.4</v>
      </c>
      <c r="DA43" s="641"/>
      <c r="DB43" s="641"/>
      <c r="DC43" s="645"/>
      <c r="DD43" s="619">
        <v>37977</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2029893</v>
      </c>
      <c r="CS44" s="611"/>
      <c r="CT44" s="611"/>
      <c r="CU44" s="611"/>
      <c r="CV44" s="611"/>
      <c r="CW44" s="611"/>
      <c r="CX44" s="611"/>
      <c r="CY44" s="612"/>
      <c r="CZ44" s="615">
        <v>21.1</v>
      </c>
      <c r="DA44" s="616"/>
      <c r="DB44" s="616"/>
      <c r="DC44" s="622"/>
      <c r="DD44" s="619">
        <v>311519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523764</v>
      </c>
      <c r="CS45" s="643"/>
      <c r="CT45" s="643"/>
      <c r="CU45" s="643"/>
      <c r="CV45" s="643"/>
      <c r="CW45" s="643"/>
      <c r="CX45" s="643"/>
      <c r="CY45" s="644"/>
      <c r="CZ45" s="615">
        <v>5.4</v>
      </c>
      <c r="DA45" s="641"/>
      <c r="DB45" s="641"/>
      <c r="DC45" s="645"/>
      <c r="DD45" s="619">
        <v>28860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1461438</v>
      </c>
      <c r="CS46" s="611"/>
      <c r="CT46" s="611"/>
      <c r="CU46" s="611"/>
      <c r="CV46" s="611"/>
      <c r="CW46" s="611"/>
      <c r="CX46" s="611"/>
      <c r="CY46" s="612"/>
      <c r="CZ46" s="615">
        <v>15.2</v>
      </c>
      <c r="DA46" s="616"/>
      <c r="DB46" s="616"/>
      <c r="DC46" s="622"/>
      <c r="DD46" s="619">
        <v>259168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16258</v>
      </c>
      <c r="CS47" s="643"/>
      <c r="CT47" s="643"/>
      <c r="CU47" s="643"/>
      <c r="CV47" s="643"/>
      <c r="CW47" s="643"/>
      <c r="CX47" s="643"/>
      <c r="CY47" s="644"/>
      <c r="CZ47" s="615">
        <v>0.2</v>
      </c>
      <c r="DA47" s="641"/>
      <c r="DB47" s="641"/>
      <c r="DC47" s="645"/>
      <c r="DD47" s="619">
        <v>2073</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9635950</v>
      </c>
      <c r="CS49" s="669"/>
      <c r="CT49" s="669"/>
      <c r="CU49" s="669"/>
      <c r="CV49" s="669"/>
      <c r="CW49" s="669"/>
      <c r="CX49" s="669"/>
      <c r="CY49" s="698"/>
      <c r="CZ49" s="690">
        <v>100</v>
      </c>
      <c r="DA49" s="699"/>
      <c r="DB49" s="699"/>
      <c r="DC49" s="700"/>
      <c r="DD49" s="701">
        <v>6181142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fA9HqAg99y7exQTvqFWwB/aTAlahqXjobeMsd2TPC45Dca6mL92GMhHM9hbQtySlWVYQWmlRS6hHPLtwYmOCaQ==" saltValue="rq1DcFe5Ko62IVnkiDep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10040</v>
      </c>
      <c r="R7" s="740"/>
      <c r="S7" s="740"/>
      <c r="T7" s="740"/>
      <c r="U7" s="740"/>
      <c r="V7" s="740">
        <v>9636</v>
      </c>
      <c r="W7" s="740"/>
      <c r="X7" s="740"/>
      <c r="Y7" s="740"/>
      <c r="Z7" s="740"/>
      <c r="AA7" s="740">
        <v>404</v>
      </c>
      <c r="AB7" s="740"/>
      <c r="AC7" s="740"/>
      <c r="AD7" s="740"/>
      <c r="AE7" s="741"/>
      <c r="AF7" s="742">
        <v>332</v>
      </c>
      <c r="AG7" s="743"/>
      <c r="AH7" s="743"/>
      <c r="AI7" s="743"/>
      <c r="AJ7" s="744"/>
      <c r="AK7" s="745" t="s">
        <v>573</v>
      </c>
      <c r="AL7" s="746"/>
      <c r="AM7" s="746"/>
      <c r="AN7" s="746"/>
      <c r="AO7" s="746"/>
      <c r="AP7" s="746">
        <v>9377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2</v>
      </c>
      <c r="R8" s="771"/>
      <c r="S8" s="771"/>
      <c r="T8" s="771"/>
      <c r="U8" s="771"/>
      <c r="V8" s="771">
        <v>0</v>
      </c>
      <c r="W8" s="771"/>
      <c r="X8" s="771"/>
      <c r="Y8" s="771"/>
      <c r="Z8" s="771"/>
      <c r="AA8" s="771">
        <v>2</v>
      </c>
      <c r="AB8" s="771"/>
      <c r="AC8" s="771"/>
      <c r="AD8" s="771"/>
      <c r="AE8" s="772"/>
      <c r="AF8" s="773">
        <v>2</v>
      </c>
      <c r="AG8" s="774"/>
      <c r="AH8" s="774"/>
      <c r="AI8" s="774"/>
      <c r="AJ8" s="775"/>
      <c r="AK8" s="756" t="s">
        <v>573</v>
      </c>
      <c r="AL8" s="757"/>
      <c r="AM8" s="757"/>
      <c r="AN8" s="757"/>
      <c r="AO8" s="757"/>
      <c r="AP8" s="757" t="s">
        <v>573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232</v>
      </c>
      <c r="R9" s="771"/>
      <c r="S9" s="771"/>
      <c r="T9" s="771"/>
      <c r="U9" s="771"/>
      <c r="V9" s="771">
        <v>12</v>
      </c>
      <c r="W9" s="771"/>
      <c r="X9" s="771"/>
      <c r="Y9" s="771"/>
      <c r="Z9" s="771"/>
      <c r="AA9" s="771">
        <v>220</v>
      </c>
      <c r="AB9" s="771"/>
      <c r="AC9" s="771"/>
      <c r="AD9" s="771"/>
      <c r="AE9" s="772"/>
      <c r="AF9" s="773">
        <v>220</v>
      </c>
      <c r="AG9" s="774"/>
      <c r="AH9" s="774"/>
      <c r="AI9" s="774"/>
      <c r="AJ9" s="775"/>
      <c r="AK9" s="756" t="s">
        <v>573</v>
      </c>
      <c r="AL9" s="757"/>
      <c r="AM9" s="757"/>
      <c r="AN9" s="757"/>
      <c r="AO9" s="757"/>
      <c r="AP9" s="757">
        <v>82</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9"/>
      <c r="R22" s="790"/>
      <c r="S22" s="790"/>
      <c r="T22" s="790"/>
      <c r="U22" s="790"/>
      <c r="V22" s="790"/>
      <c r="W22" s="790"/>
      <c r="X22" s="790"/>
      <c r="Y22" s="790"/>
      <c r="Z22" s="790"/>
      <c r="AA22" s="790"/>
      <c r="AB22" s="790"/>
      <c r="AC22" s="790"/>
      <c r="AD22" s="790"/>
      <c r="AE22" s="791"/>
      <c r="AF22" s="773"/>
      <c r="AG22" s="774"/>
      <c r="AH22" s="774"/>
      <c r="AI22" s="774"/>
      <c r="AJ22" s="775"/>
      <c r="AK22" s="792"/>
      <c r="AL22" s="793"/>
      <c r="AM22" s="793"/>
      <c r="AN22" s="793"/>
      <c r="AO22" s="793"/>
      <c r="AP22" s="793"/>
      <c r="AQ22" s="793"/>
      <c r="AR22" s="793"/>
      <c r="AS22" s="793"/>
      <c r="AT22" s="793"/>
      <c r="AU22" s="794"/>
      <c r="AV22" s="794"/>
      <c r="AW22" s="794"/>
      <c r="AX22" s="794"/>
      <c r="AY22" s="795"/>
      <c r="AZ22" s="796" t="s">
        <v>377</v>
      </c>
      <c r="BA22" s="796"/>
      <c r="BB22" s="796"/>
      <c r="BC22" s="796"/>
      <c r="BD22" s="797"/>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v>10261</v>
      </c>
      <c r="R23" s="780"/>
      <c r="S23" s="780"/>
      <c r="T23" s="780"/>
      <c r="U23" s="780"/>
      <c r="V23" s="781">
        <v>9636</v>
      </c>
      <c r="W23" s="782"/>
      <c r="X23" s="782"/>
      <c r="Y23" s="782"/>
      <c r="Z23" s="783"/>
      <c r="AA23" s="781">
        <v>625</v>
      </c>
      <c r="AB23" s="782"/>
      <c r="AC23" s="782"/>
      <c r="AD23" s="782"/>
      <c r="AE23" s="784"/>
      <c r="AF23" s="785">
        <v>553</v>
      </c>
      <c r="AG23" s="780"/>
      <c r="AH23" s="780"/>
      <c r="AI23" s="780"/>
      <c r="AJ23" s="786"/>
      <c r="AK23" s="787"/>
      <c r="AL23" s="788"/>
      <c r="AM23" s="788"/>
      <c r="AN23" s="788"/>
      <c r="AO23" s="788"/>
      <c r="AP23" s="780">
        <f>SUM(AP7:AT9)</f>
        <v>9459</v>
      </c>
      <c r="AQ23" s="780"/>
      <c r="AR23" s="780"/>
      <c r="AS23" s="780"/>
      <c r="AT23" s="780"/>
      <c r="AU23" s="799"/>
      <c r="AV23" s="799"/>
      <c r="AW23" s="799"/>
      <c r="AX23" s="799"/>
      <c r="AY23" s="800"/>
      <c r="AZ23" s="801" t="s">
        <v>122</v>
      </c>
      <c r="BA23" s="782"/>
      <c r="BB23" s="782"/>
      <c r="BC23" s="782"/>
      <c r="BD23" s="784"/>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8" t="s">
        <v>380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2" t="s">
        <v>385</v>
      </c>
      <c r="AG26" s="803"/>
      <c r="AH26" s="803"/>
      <c r="AI26" s="803"/>
      <c r="AJ26" s="804"/>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5"/>
      <c r="AG27" s="806"/>
      <c r="AH27" s="806"/>
      <c r="AI27" s="806"/>
      <c r="AJ27" s="807"/>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10">
        <v>1694</v>
      </c>
      <c r="R28" s="811"/>
      <c r="S28" s="811"/>
      <c r="T28" s="811"/>
      <c r="U28" s="811"/>
      <c r="V28" s="811">
        <v>1640</v>
      </c>
      <c r="W28" s="811"/>
      <c r="X28" s="811"/>
      <c r="Y28" s="811"/>
      <c r="Z28" s="811"/>
      <c r="AA28" s="811">
        <v>54</v>
      </c>
      <c r="AB28" s="811"/>
      <c r="AC28" s="811"/>
      <c r="AD28" s="811"/>
      <c r="AE28" s="812"/>
      <c r="AF28" s="813">
        <v>54</v>
      </c>
      <c r="AG28" s="811"/>
      <c r="AH28" s="811"/>
      <c r="AI28" s="811"/>
      <c r="AJ28" s="814"/>
      <c r="AK28" s="815">
        <v>147</v>
      </c>
      <c r="AL28" s="816"/>
      <c r="AM28" s="816"/>
      <c r="AN28" s="816"/>
      <c r="AO28" s="816"/>
      <c r="AP28" s="816" t="s">
        <v>573</v>
      </c>
      <c r="AQ28" s="816"/>
      <c r="AR28" s="816"/>
      <c r="AS28" s="816"/>
      <c r="AT28" s="816"/>
      <c r="AU28" s="816" t="s">
        <v>573</v>
      </c>
      <c r="AV28" s="816"/>
      <c r="AW28" s="816"/>
      <c r="AX28" s="816"/>
      <c r="AY28" s="816"/>
      <c r="AZ28" s="817" t="s">
        <v>573</v>
      </c>
      <c r="BA28" s="817"/>
      <c r="BB28" s="817"/>
      <c r="BC28" s="817"/>
      <c r="BD28" s="817"/>
      <c r="BE28" s="808"/>
      <c r="BF28" s="808"/>
      <c r="BG28" s="808"/>
      <c r="BH28" s="808"/>
      <c r="BI28" s="809"/>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29</v>
      </c>
      <c r="R29" s="771"/>
      <c r="S29" s="771"/>
      <c r="T29" s="771"/>
      <c r="U29" s="771"/>
      <c r="V29" s="771">
        <v>27</v>
      </c>
      <c r="W29" s="771"/>
      <c r="X29" s="771"/>
      <c r="Y29" s="771"/>
      <c r="Z29" s="771"/>
      <c r="AA29" s="771">
        <v>1</v>
      </c>
      <c r="AB29" s="771"/>
      <c r="AC29" s="771"/>
      <c r="AD29" s="771"/>
      <c r="AE29" s="772"/>
      <c r="AF29" s="773">
        <v>1</v>
      </c>
      <c r="AG29" s="774"/>
      <c r="AH29" s="774"/>
      <c r="AI29" s="774"/>
      <c r="AJ29" s="775"/>
      <c r="AK29" s="822">
        <v>11</v>
      </c>
      <c r="AL29" s="818"/>
      <c r="AM29" s="818"/>
      <c r="AN29" s="818"/>
      <c r="AO29" s="818"/>
      <c r="AP29" s="818" t="s">
        <v>573</v>
      </c>
      <c r="AQ29" s="818"/>
      <c r="AR29" s="818"/>
      <c r="AS29" s="818"/>
      <c r="AT29" s="818"/>
      <c r="AU29" s="818" t="s">
        <v>573</v>
      </c>
      <c r="AV29" s="818"/>
      <c r="AW29" s="818"/>
      <c r="AX29" s="818"/>
      <c r="AY29" s="818"/>
      <c r="AZ29" s="819" t="s">
        <v>573</v>
      </c>
      <c r="BA29" s="819"/>
      <c r="BB29" s="819"/>
      <c r="BC29" s="819"/>
      <c r="BD29" s="819"/>
      <c r="BE29" s="820"/>
      <c r="BF29" s="820"/>
      <c r="BG29" s="820"/>
      <c r="BH29" s="820"/>
      <c r="BI29" s="821"/>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1849</v>
      </c>
      <c r="R30" s="771"/>
      <c r="S30" s="771"/>
      <c r="T30" s="771"/>
      <c r="U30" s="771"/>
      <c r="V30" s="771">
        <v>1748</v>
      </c>
      <c r="W30" s="771"/>
      <c r="X30" s="771"/>
      <c r="Y30" s="771"/>
      <c r="Z30" s="771"/>
      <c r="AA30" s="771">
        <v>101</v>
      </c>
      <c r="AB30" s="771"/>
      <c r="AC30" s="771"/>
      <c r="AD30" s="771"/>
      <c r="AE30" s="772"/>
      <c r="AF30" s="773">
        <v>101</v>
      </c>
      <c r="AG30" s="774"/>
      <c r="AH30" s="774"/>
      <c r="AI30" s="774"/>
      <c r="AJ30" s="775"/>
      <c r="AK30" s="822">
        <v>282</v>
      </c>
      <c r="AL30" s="818"/>
      <c r="AM30" s="818"/>
      <c r="AN30" s="818"/>
      <c r="AO30" s="818"/>
      <c r="AP30" s="818" t="s">
        <v>573</v>
      </c>
      <c r="AQ30" s="818"/>
      <c r="AR30" s="818"/>
      <c r="AS30" s="818"/>
      <c r="AT30" s="818"/>
      <c r="AU30" s="818" t="s">
        <v>573</v>
      </c>
      <c r="AV30" s="818"/>
      <c r="AW30" s="818"/>
      <c r="AX30" s="818"/>
      <c r="AY30" s="818"/>
      <c r="AZ30" s="819" t="s">
        <v>573</v>
      </c>
      <c r="BA30" s="819"/>
      <c r="BB30" s="819"/>
      <c r="BC30" s="819"/>
      <c r="BD30" s="819"/>
      <c r="BE30" s="820"/>
      <c r="BF30" s="820"/>
      <c r="BG30" s="820"/>
      <c r="BH30" s="820"/>
      <c r="BI30" s="821"/>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271</v>
      </c>
      <c r="R31" s="771"/>
      <c r="S31" s="771"/>
      <c r="T31" s="771"/>
      <c r="U31" s="771"/>
      <c r="V31" s="771">
        <v>269</v>
      </c>
      <c r="W31" s="771"/>
      <c r="X31" s="771"/>
      <c r="Y31" s="771"/>
      <c r="Z31" s="771"/>
      <c r="AA31" s="771">
        <v>2</v>
      </c>
      <c r="AB31" s="771"/>
      <c r="AC31" s="771"/>
      <c r="AD31" s="771"/>
      <c r="AE31" s="772"/>
      <c r="AF31" s="773">
        <v>2</v>
      </c>
      <c r="AG31" s="774"/>
      <c r="AH31" s="774"/>
      <c r="AI31" s="774"/>
      <c r="AJ31" s="775"/>
      <c r="AK31" s="822">
        <v>70</v>
      </c>
      <c r="AL31" s="818"/>
      <c r="AM31" s="818"/>
      <c r="AN31" s="818"/>
      <c r="AO31" s="818"/>
      <c r="AP31" s="818" t="s">
        <v>573</v>
      </c>
      <c r="AQ31" s="818"/>
      <c r="AR31" s="818"/>
      <c r="AS31" s="818"/>
      <c r="AT31" s="818"/>
      <c r="AU31" s="818" t="s">
        <v>573</v>
      </c>
      <c r="AV31" s="818"/>
      <c r="AW31" s="818"/>
      <c r="AX31" s="818"/>
      <c r="AY31" s="818"/>
      <c r="AZ31" s="819" t="s">
        <v>573</v>
      </c>
      <c r="BA31" s="819"/>
      <c r="BB31" s="819"/>
      <c r="BC31" s="819"/>
      <c r="BD31" s="819"/>
      <c r="BE31" s="820"/>
      <c r="BF31" s="820"/>
      <c r="BG31" s="820"/>
      <c r="BH31" s="820"/>
      <c r="BI31" s="821"/>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34</v>
      </c>
      <c r="R32" s="771"/>
      <c r="S32" s="771"/>
      <c r="T32" s="771"/>
      <c r="U32" s="771"/>
      <c r="V32" s="771">
        <v>25</v>
      </c>
      <c r="W32" s="771"/>
      <c r="X32" s="771"/>
      <c r="Y32" s="771"/>
      <c r="Z32" s="771"/>
      <c r="AA32" s="771">
        <v>9</v>
      </c>
      <c r="AB32" s="771"/>
      <c r="AC32" s="771"/>
      <c r="AD32" s="771"/>
      <c r="AE32" s="772"/>
      <c r="AF32" s="773">
        <v>9</v>
      </c>
      <c r="AG32" s="774"/>
      <c r="AH32" s="774"/>
      <c r="AI32" s="774"/>
      <c r="AJ32" s="775"/>
      <c r="AK32" s="822" t="s">
        <v>574</v>
      </c>
      <c r="AL32" s="818"/>
      <c r="AM32" s="818"/>
      <c r="AN32" s="818"/>
      <c r="AO32" s="818"/>
      <c r="AP32" s="818" t="s">
        <v>575</v>
      </c>
      <c r="AQ32" s="818"/>
      <c r="AR32" s="818"/>
      <c r="AS32" s="818"/>
      <c r="AT32" s="818"/>
      <c r="AU32" s="818" t="s">
        <v>574</v>
      </c>
      <c r="AV32" s="818"/>
      <c r="AW32" s="818"/>
      <c r="AX32" s="818"/>
      <c r="AY32" s="818"/>
      <c r="AZ32" s="819" t="s">
        <v>573</v>
      </c>
      <c r="BA32" s="819"/>
      <c r="BB32" s="819"/>
      <c r="BC32" s="819"/>
      <c r="BD32" s="819"/>
      <c r="BE32" s="820"/>
      <c r="BF32" s="820"/>
      <c r="BG32" s="820"/>
      <c r="BH32" s="820"/>
      <c r="BI32" s="821"/>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395</v>
      </c>
      <c r="C33" s="768"/>
      <c r="D33" s="768"/>
      <c r="E33" s="768"/>
      <c r="F33" s="768"/>
      <c r="G33" s="768"/>
      <c r="H33" s="768"/>
      <c r="I33" s="768"/>
      <c r="J33" s="768"/>
      <c r="K33" s="768"/>
      <c r="L33" s="768"/>
      <c r="M33" s="768"/>
      <c r="N33" s="768"/>
      <c r="O33" s="768"/>
      <c r="P33" s="769"/>
      <c r="Q33" s="770">
        <v>600</v>
      </c>
      <c r="R33" s="771"/>
      <c r="S33" s="771"/>
      <c r="T33" s="771"/>
      <c r="U33" s="771"/>
      <c r="V33" s="771">
        <v>10</v>
      </c>
      <c r="W33" s="771"/>
      <c r="X33" s="771"/>
      <c r="Y33" s="771"/>
      <c r="Z33" s="771"/>
      <c r="AA33" s="771">
        <v>590</v>
      </c>
      <c r="AB33" s="771"/>
      <c r="AC33" s="771"/>
      <c r="AD33" s="771"/>
      <c r="AE33" s="772"/>
      <c r="AF33" s="773">
        <v>590</v>
      </c>
      <c r="AG33" s="774"/>
      <c r="AH33" s="774"/>
      <c r="AI33" s="774"/>
      <c r="AJ33" s="775"/>
      <c r="AK33" s="822" t="s">
        <v>574</v>
      </c>
      <c r="AL33" s="818"/>
      <c r="AM33" s="818"/>
      <c r="AN33" s="818"/>
      <c r="AO33" s="818"/>
      <c r="AP33" s="818">
        <v>96</v>
      </c>
      <c r="AQ33" s="818"/>
      <c r="AR33" s="818"/>
      <c r="AS33" s="818"/>
      <c r="AT33" s="818"/>
      <c r="AU33" s="818" t="s">
        <v>574</v>
      </c>
      <c r="AV33" s="818"/>
      <c r="AW33" s="818"/>
      <c r="AX33" s="818"/>
      <c r="AY33" s="818"/>
      <c r="AZ33" s="819" t="s">
        <v>573</v>
      </c>
      <c r="BA33" s="819"/>
      <c r="BB33" s="819"/>
      <c r="BC33" s="819"/>
      <c r="BD33" s="819"/>
      <c r="BE33" s="820" t="s">
        <v>396</v>
      </c>
      <c r="BF33" s="820"/>
      <c r="BG33" s="820"/>
      <c r="BH33" s="820"/>
      <c r="BI33" s="821"/>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397</v>
      </c>
      <c r="C34" s="768"/>
      <c r="D34" s="768"/>
      <c r="E34" s="768"/>
      <c r="F34" s="768"/>
      <c r="G34" s="768"/>
      <c r="H34" s="768"/>
      <c r="I34" s="768"/>
      <c r="J34" s="768"/>
      <c r="K34" s="768"/>
      <c r="L34" s="768"/>
      <c r="M34" s="768"/>
      <c r="N34" s="768"/>
      <c r="O34" s="768"/>
      <c r="P34" s="769"/>
      <c r="Q34" s="770">
        <v>294</v>
      </c>
      <c r="R34" s="771"/>
      <c r="S34" s="771"/>
      <c r="T34" s="771"/>
      <c r="U34" s="771"/>
      <c r="V34" s="771">
        <v>12</v>
      </c>
      <c r="W34" s="771"/>
      <c r="X34" s="771"/>
      <c r="Y34" s="771"/>
      <c r="Z34" s="771"/>
      <c r="AA34" s="771">
        <v>282</v>
      </c>
      <c r="AB34" s="771"/>
      <c r="AC34" s="771"/>
      <c r="AD34" s="771"/>
      <c r="AE34" s="772"/>
      <c r="AF34" s="773">
        <v>282</v>
      </c>
      <c r="AG34" s="774"/>
      <c r="AH34" s="774"/>
      <c r="AI34" s="774"/>
      <c r="AJ34" s="775"/>
      <c r="AK34" s="822">
        <v>30</v>
      </c>
      <c r="AL34" s="818"/>
      <c r="AM34" s="818"/>
      <c r="AN34" s="818"/>
      <c r="AO34" s="818"/>
      <c r="AP34" s="818">
        <v>770</v>
      </c>
      <c r="AQ34" s="818"/>
      <c r="AR34" s="818"/>
      <c r="AS34" s="818"/>
      <c r="AT34" s="818"/>
      <c r="AU34" s="818">
        <v>405</v>
      </c>
      <c r="AV34" s="818"/>
      <c r="AW34" s="818"/>
      <c r="AX34" s="818"/>
      <c r="AY34" s="818"/>
      <c r="AZ34" s="819" t="s">
        <v>573</v>
      </c>
      <c r="BA34" s="819"/>
      <c r="BB34" s="819"/>
      <c r="BC34" s="819"/>
      <c r="BD34" s="819"/>
      <c r="BE34" s="820" t="s">
        <v>396</v>
      </c>
      <c r="BF34" s="820"/>
      <c r="BG34" s="820"/>
      <c r="BH34" s="820"/>
      <c r="BI34" s="821"/>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398</v>
      </c>
      <c r="C35" s="768"/>
      <c r="D35" s="768"/>
      <c r="E35" s="768"/>
      <c r="F35" s="768"/>
      <c r="G35" s="768"/>
      <c r="H35" s="768"/>
      <c r="I35" s="768"/>
      <c r="J35" s="768"/>
      <c r="K35" s="768"/>
      <c r="L35" s="768"/>
      <c r="M35" s="768"/>
      <c r="N35" s="768"/>
      <c r="O35" s="768"/>
      <c r="P35" s="769"/>
      <c r="Q35" s="770">
        <v>465</v>
      </c>
      <c r="R35" s="771"/>
      <c r="S35" s="771"/>
      <c r="T35" s="771"/>
      <c r="U35" s="771"/>
      <c r="V35" s="771">
        <v>273</v>
      </c>
      <c r="W35" s="771"/>
      <c r="X35" s="771"/>
      <c r="Y35" s="771"/>
      <c r="Z35" s="771"/>
      <c r="AA35" s="771">
        <v>192</v>
      </c>
      <c r="AB35" s="771"/>
      <c r="AC35" s="771"/>
      <c r="AD35" s="771"/>
      <c r="AE35" s="772"/>
      <c r="AF35" s="773">
        <v>192</v>
      </c>
      <c r="AG35" s="774"/>
      <c r="AH35" s="774"/>
      <c r="AI35" s="774"/>
      <c r="AJ35" s="775"/>
      <c r="AK35" s="822">
        <v>635</v>
      </c>
      <c r="AL35" s="818"/>
      <c r="AM35" s="818"/>
      <c r="AN35" s="818"/>
      <c r="AO35" s="818"/>
      <c r="AP35" s="818">
        <v>5097</v>
      </c>
      <c r="AQ35" s="818"/>
      <c r="AR35" s="818"/>
      <c r="AS35" s="818"/>
      <c r="AT35" s="818"/>
      <c r="AU35" s="818">
        <v>3298</v>
      </c>
      <c r="AV35" s="818"/>
      <c r="AW35" s="818"/>
      <c r="AX35" s="818"/>
      <c r="AY35" s="818"/>
      <c r="AZ35" s="819" t="s">
        <v>573</v>
      </c>
      <c r="BA35" s="819"/>
      <c r="BB35" s="819"/>
      <c r="BC35" s="819"/>
      <c r="BD35" s="819"/>
      <c r="BE35" s="820" t="s">
        <v>396</v>
      </c>
      <c r="BF35" s="820"/>
      <c r="BG35" s="820"/>
      <c r="BH35" s="820"/>
      <c r="BI35" s="821"/>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399</v>
      </c>
      <c r="C36" s="768"/>
      <c r="D36" s="768"/>
      <c r="E36" s="768"/>
      <c r="F36" s="768"/>
      <c r="G36" s="768"/>
      <c r="H36" s="768"/>
      <c r="I36" s="768"/>
      <c r="J36" s="768"/>
      <c r="K36" s="768"/>
      <c r="L36" s="768"/>
      <c r="M36" s="768"/>
      <c r="N36" s="768"/>
      <c r="O36" s="768"/>
      <c r="P36" s="769"/>
      <c r="Q36" s="770">
        <v>318</v>
      </c>
      <c r="R36" s="771"/>
      <c r="S36" s="771"/>
      <c r="T36" s="771"/>
      <c r="U36" s="771"/>
      <c r="V36" s="771">
        <v>317</v>
      </c>
      <c r="W36" s="771"/>
      <c r="X36" s="771"/>
      <c r="Y36" s="771"/>
      <c r="Z36" s="771"/>
      <c r="AA36" s="771">
        <v>1</v>
      </c>
      <c r="AB36" s="771"/>
      <c r="AC36" s="771"/>
      <c r="AD36" s="771"/>
      <c r="AE36" s="772"/>
      <c r="AF36" s="773">
        <v>1</v>
      </c>
      <c r="AG36" s="774"/>
      <c r="AH36" s="774"/>
      <c r="AI36" s="774"/>
      <c r="AJ36" s="775"/>
      <c r="AK36" s="822">
        <v>29</v>
      </c>
      <c r="AL36" s="818"/>
      <c r="AM36" s="818"/>
      <c r="AN36" s="818"/>
      <c r="AO36" s="818"/>
      <c r="AP36" s="818">
        <v>39</v>
      </c>
      <c r="AQ36" s="818"/>
      <c r="AR36" s="818"/>
      <c r="AS36" s="818"/>
      <c r="AT36" s="818"/>
      <c r="AU36" s="818">
        <v>3</v>
      </c>
      <c r="AV36" s="818"/>
      <c r="AW36" s="818"/>
      <c r="AX36" s="818"/>
      <c r="AY36" s="818"/>
      <c r="AZ36" s="819" t="s">
        <v>573</v>
      </c>
      <c r="BA36" s="819"/>
      <c r="BB36" s="819"/>
      <c r="BC36" s="819"/>
      <c r="BD36" s="819"/>
      <c r="BE36" s="820" t="s">
        <v>400</v>
      </c>
      <c r="BF36" s="820"/>
      <c r="BG36" s="820"/>
      <c r="BH36" s="820"/>
      <c r="BI36" s="821"/>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t="s">
        <v>401</v>
      </c>
      <c r="C37" s="768"/>
      <c r="D37" s="768"/>
      <c r="E37" s="768"/>
      <c r="F37" s="768"/>
      <c r="G37" s="768"/>
      <c r="H37" s="768"/>
      <c r="I37" s="768"/>
      <c r="J37" s="768"/>
      <c r="K37" s="768"/>
      <c r="L37" s="768"/>
      <c r="M37" s="768"/>
      <c r="N37" s="768"/>
      <c r="O37" s="768"/>
      <c r="P37" s="769"/>
      <c r="Q37" s="770">
        <v>64</v>
      </c>
      <c r="R37" s="771"/>
      <c r="S37" s="771"/>
      <c r="T37" s="771"/>
      <c r="U37" s="771"/>
      <c r="V37" s="771">
        <v>42</v>
      </c>
      <c r="W37" s="771"/>
      <c r="X37" s="771"/>
      <c r="Y37" s="771"/>
      <c r="Z37" s="771"/>
      <c r="AA37" s="771">
        <v>22</v>
      </c>
      <c r="AB37" s="771"/>
      <c r="AC37" s="771"/>
      <c r="AD37" s="771"/>
      <c r="AE37" s="772"/>
      <c r="AF37" s="773">
        <v>22</v>
      </c>
      <c r="AG37" s="774"/>
      <c r="AH37" s="774"/>
      <c r="AI37" s="774"/>
      <c r="AJ37" s="775"/>
      <c r="AK37" s="822" t="s">
        <v>574</v>
      </c>
      <c r="AL37" s="818"/>
      <c r="AM37" s="818"/>
      <c r="AN37" s="818"/>
      <c r="AO37" s="818"/>
      <c r="AP37" s="818" t="s">
        <v>574</v>
      </c>
      <c r="AQ37" s="818"/>
      <c r="AR37" s="818"/>
      <c r="AS37" s="818"/>
      <c r="AT37" s="818"/>
      <c r="AU37" s="818" t="s">
        <v>574</v>
      </c>
      <c r="AV37" s="818"/>
      <c r="AW37" s="818"/>
      <c r="AX37" s="818"/>
      <c r="AY37" s="818"/>
      <c r="AZ37" s="819" t="s">
        <v>573</v>
      </c>
      <c r="BA37" s="819"/>
      <c r="BB37" s="819"/>
      <c r="BC37" s="819"/>
      <c r="BD37" s="819"/>
      <c r="BE37" s="820" t="s">
        <v>400</v>
      </c>
      <c r="BF37" s="820"/>
      <c r="BG37" s="820"/>
      <c r="BH37" s="820"/>
      <c r="BI37" s="821"/>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2"/>
      <c r="AL38" s="818"/>
      <c r="AM38" s="818"/>
      <c r="AN38" s="818"/>
      <c r="AO38" s="818"/>
      <c r="AP38" s="818"/>
      <c r="AQ38" s="818"/>
      <c r="AR38" s="818"/>
      <c r="AS38" s="818"/>
      <c r="AT38" s="818"/>
      <c r="AU38" s="818"/>
      <c r="AV38" s="818"/>
      <c r="AW38" s="818"/>
      <c r="AX38" s="818"/>
      <c r="AY38" s="818"/>
      <c r="AZ38" s="819"/>
      <c r="BA38" s="819"/>
      <c r="BB38" s="819"/>
      <c r="BC38" s="819"/>
      <c r="BD38" s="819"/>
      <c r="BE38" s="820"/>
      <c r="BF38" s="820"/>
      <c r="BG38" s="820"/>
      <c r="BH38" s="820"/>
      <c r="BI38" s="821"/>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2"/>
      <c r="AL39" s="818"/>
      <c r="AM39" s="818"/>
      <c r="AN39" s="818"/>
      <c r="AO39" s="818"/>
      <c r="AP39" s="818"/>
      <c r="AQ39" s="818"/>
      <c r="AR39" s="818"/>
      <c r="AS39" s="818"/>
      <c r="AT39" s="818"/>
      <c r="AU39" s="818"/>
      <c r="AV39" s="818"/>
      <c r="AW39" s="818"/>
      <c r="AX39" s="818"/>
      <c r="AY39" s="818"/>
      <c r="AZ39" s="819"/>
      <c r="BA39" s="819"/>
      <c r="BB39" s="819"/>
      <c r="BC39" s="819"/>
      <c r="BD39" s="819"/>
      <c r="BE39" s="820"/>
      <c r="BF39" s="820"/>
      <c r="BG39" s="820"/>
      <c r="BH39" s="820"/>
      <c r="BI39" s="821"/>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2"/>
      <c r="AL40" s="818"/>
      <c r="AM40" s="818"/>
      <c r="AN40" s="818"/>
      <c r="AO40" s="818"/>
      <c r="AP40" s="818"/>
      <c r="AQ40" s="818"/>
      <c r="AR40" s="818"/>
      <c r="AS40" s="818"/>
      <c r="AT40" s="818"/>
      <c r="AU40" s="818"/>
      <c r="AV40" s="818"/>
      <c r="AW40" s="818"/>
      <c r="AX40" s="818"/>
      <c r="AY40" s="818"/>
      <c r="AZ40" s="819"/>
      <c r="BA40" s="819"/>
      <c r="BB40" s="819"/>
      <c r="BC40" s="819"/>
      <c r="BD40" s="819"/>
      <c r="BE40" s="820"/>
      <c r="BF40" s="820"/>
      <c r="BG40" s="820"/>
      <c r="BH40" s="820"/>
      <c r="BI40" s="821"/>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2"/>
      <c r="AL41" s="818"/>
      <c r="AM41" s="818"/>
      <c r="AN41" s="818"/>
      <c r="AO41" s="818"/>
      <c r="AP41" s="818"/>
      <c r="AQ41" s="818"/>
      <c r="AR41" s="818"/>
      <c r="AS41" s="818"/>
      <c r="AT41" s="818"/>
      <c r="AU41" s="818"/>
      <c r="AV41" s="818"/>
      <c r="AW41" s="818"/>
      <c r="AX41" s="818"/>
      <c r="AY41" s="818"/>
      <c r="AZ41" s="819"/>
      <c r="BA41" s="819"/>
      <c r="BB41" s="819"/>
      <c r="BC41" s="819"/>
      <c r="BD41" s="819"/>
      <c r="BE41" s="820"/>
      <c r="BF41" s="820"/>
      <c r="BG41" s="820"/>
      <c r="BH41" s="820"/>
      <c r="BI41" s="821"/>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2"/>
      <c r="AL42" s="818"/>
      <c r="AM42" s="818"/>
      <c r="AN42" s="818"/>
      <c r="AO42" s="818"/>
      <c r="AP42" s="818"/>
      <c r="AQ42" s="818"/>
      <c r="AR42" s="818"/>
      <c r="AS42" s="818"/>
      <c r="AT42" s="818"/>
      <c r="AU42" s="818"/>
      <c r="AV42" s="818"/>
      <c r="AW42" s="818"/>
      <c r="AX42" s="818"/>
      <c r="AY42" s="818"/>
      <c r="AZ42" s="819"/>
      <c r="BA42" s="819"/>
      <c r="BB42" s="819"/>
      <c r="BC42" s="819"/>
      <c r="BD42" s="819"/>
      <c r="BE42" s="820"/>
      <c r="BF42" s="820"/>
      <c r="BG42" s="820"/>
      <c r="BH42" s="820"/>
      <c r="BI42" s="821"/>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2"/>
      <c r="AL43" s="818"/>
      <c r="AM43" s="818"/>
      <c r="AN43" s="818"/>
      <c r="AO43" s="818"/>
      <c r="AP43" s="818"/>
      <c r="AQ43" s="818"/>
      <c r="AR43" s="818"/>
      <c r="AS43" s="818"/>
      <c r="AT43" s="818"/>
      <c r="AU43" s="818"/>
      <c r="AV43" s="818"/>
      <c r="AW43" s="818"/>
      <c r="AX43" s="818"/>
      <c r="AY43" s="818"/>
      <c r="AZ43" s="819"/>
      <c r="BA43" s="819"/>
      <c r="BB43" s="819"/>
      <c r="BC43" s="819"/>
      <c r="BD43" s="819"/>
      <c r="BE43" s="820"/>
      <c r="BF43" s="820"/>
      <c r="BG43" s="820"/>
      <c r="BH43" s="820"/>
      <c r="BI43" s="821"/>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2"/>
      <c r="AL44" s="818"/>
      <c r="AM44" s="818"/>
      <c r="AN44" s="818"/>
      <c r="AO44" s="818"/>
      <c r="AP44" s="818"/>
      <c r="AQ44" s="818"/>
      <c r="AR44" s="818"/>
      <c r="AS44" s="818"/>
      <c r="AT44" s="818"/>
      <c r="AU44" s="818"/>
      <c r="AV44" s="818"/>
      <c r="AW44" s="818"/>
      <c r="AX44" s="818"/>
      <c r="AY44" s="818"/>
      <c r="AZ44" s="819"/>
      <c r="BA44" s="819"/>
      <c r="BB44" s="819"/>
      <c r="BC44" s="819"/>
      <c r="BD44" s="819"/>
      <c r="BE44" s="820"/>
      <c r="BF44" s="820"/>
      <c r="BG44" s="820"/>
      <c r="BH44" s="820"/>
      <c r="BI44" s="821"/>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2"/>
      <c r="AL45" s="818"/>
      <c r="AM45" s="818"/>
      <c r="AN45" s="818"/>
      <c r="AO45" s="818"/>
      <c r="AP45" s="818"/>
      <c r="AQ45" s="818"/>
      <c r="AR45" s="818"/>
      <c r="AS45" s="818"/>
      <c r="AT45" s="818"/>
      <c r="AU45" s="818"/>
      <c r="AV45" s="818"/>
      <c r="AW45" s="818"/>
      <c r="AX45" s="818"/>
      <c r="AY45" s="818"/>
      <c r="AZ45" s="819"/>
      <c r="BA45" s="819"/>
      <c r="BB45" s="819"/>
      <c r="BC45" s="819"/>
      <c r="BD45" s="819"/>
      <c r="BE45" s="820"/>
      <c r="BF45" s="820"/>
      <c r="BG45" s="820"/>
      <c r="BH45" s="820"/>
      <c r="BI45" s="821"/>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2"/>
      <c r="AL46" s="818"/>
      <c r="AM46" s="818"/>
      <c r="AN46" s="818"/>
      <c r="AO46" s="818"/>
      <c r="AP46" s="818"/>
      <c r="AQ46" s="818"/>
      <c r="AR46" s="818"/>
      <c r="AS46" s="818"/>
      <c r="AT46" s="818"/>
      <c r="AU46" s="818"/>
      <c r="AV46" s="818"/>
      <c r="AW46" s="818"/>
      <c r="AX46" s="818"/>
      <c r="AY46" s="818"/>
      <c r="AZ46" s="819"/>
      <c r="BA46" s="819"/>
      <c r="BB46" s="819"/>
      <c r="BC46" s="819"/>
      <c r="BD46" s="819"/>
      <c r="BE46" s="820"/>
      <c r="BF46" s="820"/>
      <c r="BG46" s="820"/>
      <c r="BH46" s="820"/>
      <c r="BI46" s="821"/>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2"/>
      <c r="AL47" s="818"/>
      <c r="AM47" s="818"/>
      <c r="AN47" s="818"/>
      <c r="AO47" s="818"/>
      <c r="AP47" s="818"/>
      <c r="AQ47" s="818"/>
      <c r="AR47" s="818"/>
      <c r="AS47" s="818"/>
      <c r="AT47" s="818"/>
      <c r="AU47" s="818"/>
      <c r="AV47" s="818"/>
      <c r="AW47" s="818"/>
      <c r="AX47" s="818"/>
      <c r="AY47" s="818"/>
      <c r="AZ47" s="819"/>
      <c r="BA47" s="819"/>
      <c r="BB47" s="819"/>
      <c r="BC47" s="819"/>
      <c r="BD47" s="819"/>
      <c r="BE47" s="820"/>
      <c r="BF47" s="820"/>
      <c r="BG47" s="820"/>
      <c r="BH47" s="820"/>
      <c r="BI47" s="821"/>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2"/>
      <c r="AL48" s="818"/>
      <c r="AM48" s="818"/>
      <c r="AN48" s="818"/>
      <c r="AO48" s="818"/>
      <c r="AP48" s="818"/>
      <c r="AQ48" s="818"/>
      <c r="AR48" s="818"/>
      <c r="AS48" s="818"/>
      <c r="AT48" s="818"/>
      <c r="AU48" s="818"/>
      <c r="AV48" s="818"/>
      <c r="AW48" s="818"/>
      <c r="AX48" s="818"/>
      <c r="AY48" s="818"/>
      <c r="AZ48" s="819"/>
      <c r="BA48" s="819"/>
      <c r="BB48" s="819"/>
      <c r="BC48" s="819"/>
      <c r="BD48" s="819"/>
      <c r="BE48" s="820"/>
      <c r="BF48" s="820"/>
      <c r="BG48" s="820"/>
      <c r="BH48" s="820"/>
      <c r="BI48" s="821"/>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2"/>
      <c r="AL49" s="818"/>
      <c r="AM49" s="818"/>
      <c r="AN49" s="818"/>
      <c r="AO49" s="818"/>
      <c r="AP49" s="818"/>
      <c r="AQ49" s="818"/>
      <c r="AR49" s="818"/>
      <c r="AS49" s="818"/>
      <c r="AT49" s="818"/>
      <c r="AU49" s="818"/>
      <c r="AV49" s="818"/>
      <c r="AW49" s="818"/>
      <c r="AX49" s="818"/>
      <c r="AY49" s="818"/>
      <c r="AZ49" s="819"/>
      <c r="BA49" s="819"/>
      <c r="BB49" s="819"/>
      <c r="BC49" s="819"/>
      <c r="BD49" s="819"/>
      <c r="BE49" s="820"/>
      <c r="BF49" s="820"/>
      <c r="BG49" s="820"/>
      <c r="BH49" s="820"/>
      <c r="BI49" s="821"/>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3"/>
      <c r="R50" s="824"/>
      <c r="S50" s="824"/>
      <c r="T50" s="824"/>
      <c r="U50" s="824"/>
      <c r="V50" s="824"/>
      <c r="W50" s="824"/>
      <c r="X50" s="824"/>
      <c r="Y50" s="824"/>
      <c r="Z50" s="824"/>
      <c r="AA50" s="824"/>
      <c r="AB50" s="824"/>
      <c r="AC50" s="824"/>
      <c r="AD50" s="824"/>
      <c r="AE50" s="825"/>
      <c r="AF50" s="773"/>
      <c r="AG50" s="774"/>
      <c r="AH50" s="774"/>
      <c r="AI50" s="774"/>
      <c r="AJ50" s="775"/>
      <c r="AK50" s="827"/>
      <c r="AL50" s="824"/>
      <c r="AM50" s="824"/>
      <c r="AN50" s="824"/>
      <c r="AO50" s="824"/>
      <c r="AP50" s="824"/>
      <c r="AQ50" s="824"/>
      <c r="AR50" s="824"/>
      <c r="AS50" s="824"/>
      <c r="AT50" s="824"/>
      <c r="AU50" s="824"/>
      <c r="AV50" s="824"/>
      <c r="AW50" s="824"/>
      <c r="AX50" s="824"/>
      <c r="AY50" s="824"/>
      <c r="AZ50" s="826"/>
      <c r="BA50" s="826"/>
      <c r="BB50" s="826"/>
      <c r="BC50" s="826"/>
      <c r="BD50" s="826"/>
      <c r="BE50" s="820"/>
      <c r="BF50" s="820"/>
      <c r="BG50" s="820"/>
      <c r="BH50" s="820"/>
      <c r="BI50" s="821"/>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3"/>
      <c r="R51" s="824"/>
      <c r="S51" s="824"/>
      <c r="T51" s="824"/>
      <c r="U51" s="824"/>
      <c r="V51" s="824"/>
      <c r="W51" s="824"/>
      <c r="X51" s="824"/>
      <c r="Y51" s="824"/>
      <c r="Z51" s="824"/>
      <c r="AA51" s="824"/>
      <c r="AB51" s="824"/>
      <c r="AC51" s="824"/>
      <c r="AD51" s="824"/>
      <c r="AE51" s="825"/>
      <c r="AF51" s="773"/>
      <c r="AG51" s="774"/>
      <c r="AH51" s="774"/>
      <c r="AI51" s="774"/>
      <c r="AJ51" s="775"/>
      <c r="AK51" s="827"/>
      <c r="AL51" s="824"/>
      <c r="AM51" s="824"/>
      <c r="AN51" s="824"/>
      <c r="AO51" s="824"/>
      <c r="AP51" s="824"/>
      <c r="AQ51" s="824"/>
      <c r="AR51" s="824"/>
      <c r="AS51" s="824"/>
      <c r="AT51" s="824"/>
      <c r="AU51" s="824"/>
      <c r="AV51" s="824"/>
      <c r="AW51" s="824"/>
      <c r="AX51" s="824"/>
      <c r="AY51" s="824"/>
      <c r="AZ51" s="826"/>
      <c r="BA51" s="826"/>
      <c r="BB51" s="826"/>
      <c r="BC51" s="826"/>
      <c r="BD51" s="826"/>
      <c r="BE51" s="820"/>
      <c r="BF51" s="820"/>
      <c r="BG51" s="820"/>
      <c r="BH51" s="820"/>
      <c r="BI51" s="821"/>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3"/>
      <c r="R52" s="824"/>
      <c r="S52" s="824"/>
      <c r="T52" s="824"/>
      <c r="U52" s="824"/>
      <c r="V52" s="824"/>
      <c r="W52" s="824"/>
      <c r="X52" s="824"/>
      <c r="Y52" s="824"/>
      <c r="Z52" s="824"/>
      <c r="AA52" s="824"/>
      <c r="AB52" s="824"/>
      <c r="AC52" s="824"/>
      <c r="AD52" s="824"/>
      <c r="AE52" s="825"/>
      <c r="AF52" s="773"/>
      <c r="AG52" s="774"/>
      <c r="AH52" s="774"/>
      <c r="AI52" s="774"/>
      <c r="AJ52" s="775"/>
      <c r="AK52" s="827"/>
      <c r="AL52" s="824"/>
      <c r="AM52" s="824"/>
      <c r="AN52" s="824"/>
      <c r="AO52" s="824"/>
      <c r="AP52" s="824"/>
      <c r="AQ52" s="824"/>
      <c r="AR52" s="824"/>
      <c r="AS52" s="824"/>
      <c r="AT52" s="824"/>
      <c r="AU52" s="824"/>
      <c r="AV52" s="824"/>
      <c r="AW52" s="824"/>
      <c r="AX52" s="824"/>
      <c r="AY52" s="824"/>
      <c r="AZ52" s="826"/>
      <c r="BA52" s="826"/>
      <c r="BB52" s="826"/>
      <c r="BC52" s="826"/>
      <c r="BD52" s="826"/>
      <c r="BE52" s="820"/>
      <c r="BF52" s="820"/>
      <c r="BG52" s="820"/>
      <c r="BH52" s="820"/>
      <c r="BI52" s="821"/>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3"/>
      <c r="R53" s="824"/>
      <c r="S53" s="824"/>
      <c r="T53" s="824"/>
      <c r="U53" s="824"/>
      <c r="V53" s="824"/>
      <c r="W53" s="824"/>
      <c r="X53" s="824"/>
      <c r="Y53" s="824"/>
      <c r="Z53" s="824"/>
      <c r="AA53" s="824"/>
      <c r="AB53" s="824"/>
      <c r="AC53" s="824"/>
      <c r="AD53" s="824"/>
      <c r="AE53" s="825"/>
      <c r="AF53" s="773"/>
      <c r="AG53" s="774"/>
      <c r="AH53" s="774"/>
      <c r="AI53" s="774"/>
      <c r="AJ53" s="775"/>
      <c r="AK53" s="827"/>
      <c r="AL53" s="824"/>
      <c r="AM53" s="824"/>
      <c r="AN53" s="824"/>
      <c r="AO53" s="824"/>
      <c r="AP53" s="824"/>
      <c r="AQ53" s="824"/>
      <c r="AR53" s="824"/>
      <c r="AS53" s="824"/>
      <c r="AT53" s="824"/>
      <c r="AU53" s="824"/>
      <c r="AV53" s="824"/>
      <c r="AW53" s="824"/>
      <c r="AX53" s="824"/>
      <c r="AY53" s="824"/>
      <c r="AZ53" s="826"/>
      <c r="BA53" s="826"/>
      <c r="BB53" s="826"/>
      <c r="BC53" s="826"/>
      <c r="BD53" s="826"/>
      <c r="BE53" s="820"/>
      <c r="BF53" s="820"/>
      <c r="BG53" s="820"/>
      <c r="BH53" s="820"/>
      <c r="BI53" s="821"/>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3"/>
      <c r="R54" s="824"/>
      <c r="S54" s="824"/>
      <c r="T54" s="824"/>
      <c r="U54" s="824"/>
      <c r="V54" s="824"/>
      <c r="W54" s="824"/>
      <c r="X54" s="824"/>
      <c r="Y54" s="824"/>
      <c r="Z54" s="824"/>
      <c r="AA54" s="824"/>
      <c r="AB54" s="824"/>
      <c r="AC54" s="824"/>
      <c r="AD54" s="824"/>
      <c r="AE54" s="825"/>
      <c r="AF54" s="773"/>
      <c r="AG54" s="774"/>
      <c r="AH54" s="774"/>
      <c r="AI54" s="774"/>
      <c r="AJ54" s="775"/>
      <c r="AK54" s="827"/>
      <c r="AL54" s="824"/>
      <c r="AM54" s="824"/>
      <c r="AN54" s="824"/>
      <c r="AO54" s="824"/>
      <c r="AP54" s="824"/>
      <c r="AQ54" s="824"/>
      <c r="AR54" s="824"/>
      <c r="AS54" s="824"/>
      <c r="AT54" s="824"/>
      <c r="AU54" s="824"/>
      <c r="AV54" s="824"/>
      <c r="AW54" s="824"/>
      <c r="AX54" s="824"/>
      <c r="AY54" s="824"/>
      <c r="AZ54" s="826"/>
      <c r="BA54" s="826"/>
      <c r="BB54" s="826"/>
      <c r="BC54" s="826"/>
      <c r="BD54" s="826"/>
      <c r="BE54" s="820"/>
      <c r="BF54" s="820"/>
      <c r="BG54" s="820"/>
      <c r="BH54" s="820"/>
      <c r="BI54" s="821"/>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3"/>
      <c r="R55" s="824"/>
      <c r="S55" s="824"/>
      <c r="T55" s="824"/>
      <c r="U55" s="824"/>
      <c r="V55" s="824"/>
      <c r="W55" s="824"/>
      <c r="X55" s="824"/>
      <c r="Y55" s="824"/>
      <c r="Z55" s="824"/>
      <c r="AA55" s="824"/>
      <c r="AB55" s="824"/>
      <c r="AC55" s="824"/>
      <c r="AD55" s="824"/>
      <c r="AE55" s="825"/>
      <c r="AF55" s="773"/>
      <c r="AG55" s="774"/>
      <c r="AH55" s="774"/>
      <c r="AI55" s="774"/>
      <c r="AJ55" s="775"/>
      <c r="AK55" s="827"/>
      <c r="AL55" s="824"/>
      <c r="AM55" s="824"/>
      <c r="AN55" s="824"/>
      <c r="AO55" s="824"/>
      <c r="AP55" s="824"/>
      <c r="AQ55" s="824"/>
      <c r="AR55" s="824"/>
      <c r="AS55" s="824"/>
      <c r="AT55" s="824"/>
      <c r="AU55" s="824"/>
      <c r="AV55" s="824"/>
      <c r="AW55" s="824"/>
      <c r="AX55" s="824"/>
      <c r="AY55" s="824"/>
      <c r="AZ55" s="826"/>
      <c r="BA55" s="826"/>
      <c r="BB55" s="826"/>
      <c r="BC55" s="826"/>
      <c r="BD55" s="826"/>
      <c r="BE55" s="820"/>
      <c r="BF55" s="820"/>
      <c r="BG55" s="820"/>
      <c r="BH55" s="820"/>
      <c r="BI55" s="821"/>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3"/>
      <c r="R56" s="824"/>
      <c r="S56" s="824"/>
      <c r="T56" s="824"/>
      <c r="U56" s="824"/>
      <c r="V56" s="824"/>
      <c r="W56" s="824"/>
      <c r="X56" s="824"/>
      <c r="Y56" s="824"/>
      <c r="Z56" s="824"/>
      <c r="AA56" s="824"/>
      <c r="AB56" s="824"/>
      <c r="AC56" s="824"/>
      <c r="AD56" s="824"/>
      <c r="AE56" s="825"/>
      <c r="AF56" s="773"/>
      <c r="AG56" s="774"/>
      <c r="AH56" s="774"/>
      <c r="AI56" s="774"/>
      <c r="AJ56" s="775"/>
      <c r="AK56" s="827"/>
      <c r="AL56" s="824"/>
      <c r="AM56" s="824"/>
      <c r="AN56" s="824"/>
      <c r="AO56" s="824"/>
      <c r="AP56" s="824"/>
      <c r="AQ56" s="824"/>
      <c r="AR56" s="824"/>
      <c r="AS56" s="824"/>
      <c r="AT56" s="824"/>
      <c r="AU56" s="824"/>
      <c r="AV56" s="824"/>
      <c r="AW56" s="824"/>
      <c r="AX56" s="824"/>
      <c r="AY56" s="824"/>
      <c r="AZ56" s="826"/>
      <c r="BA56" s="826"/>
      <c r="BB56" s="826"/>
      <c r="BC56" s="826"/>
      <c r="BD56" s="826"/>
      <c r="BE56" s="820"/>
      <c r="BF56" s="820"/>
      <c r="BG56" s="820"/>
      <c r="BH56" s="820"/>
      <c r="BI56" s="821"/>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3"/>
      <c r="R57" s="824"/>
      <c r="S57" s="824"/>
      <c r="T57" s="824"/>
      <c r="U57" s="824"/>
      <c r="V57" s="824"/>
      <c r="W57" s="824"/>
      <c r="X57" s="824"/>
      <c r="Y57" s="824"/>
      <c r="Z57" s="824"/>
      <c r="AA57" s="824"/>
      <c r="AB57" s="824"/>
      <c r="AC57" s="824"/>
      <c r="AD57" s="824"/>
      <c r="AE57" s="825"/>
      <c r="AF57" s="773"/>
      <c r="AG57" s="774"/>
      <c r="AH57" s="774"/>
      <c r="AI57" s="774"/>
      <c r="AJ57" s="775"/>
      <c r="AK57" s="827"/>
      <c r="AL57" s="824"/>
      <c r="AM57" s="824"/>
      <c r="AN57" s="824"/>
      <c r="AO57" s="824"/>
      <c r="AP57" s="824"/>
      <c r="AQ57" s="824"/>
      <c r="AR57" s="824"/>
      <c r="AS57" s="824"/>
      <c r="AT57" s="824"/>
      <c r="AU57" s="824"/>
      <c r="AV57" s="824"/>
      <c r="AW57" s="824"/>
      <c r="AX57" s="824"/>
      <c r="AY57" s="824"/>
      <c r="AZ57" s="826"/>
      <c r="BA57" s="826"/>
      <c r="BB57" s="826"/>
      <c r="BC57" s="826"/>
      <c r="BD57" s="826"/>
      <c r="BE57" s="820"/>
      <c r="BF57" s="820"/>
      <c r="BG57" s="820"/>
      <c r="BH57" s="820"/>
      <c r="BI57" s="821"/>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3"/>
      <c r="R58" s="824"/>
      <c r="S58" s="824"/>
      <c r="T58" s="824"/>
      <c r="U58" s="824"/>
      <c r="V58" s="824"/>
      <c r="W58" s="824"/>
      <c r="X58" s="824"/>
      <c r="Y58" s="824"/>
      <c r="Z58" s="824"/>
      <c r="AA58" s="824"/>
      <c r="AB58" s="824"/>
      <c r="AC58" s="824"/>
      <c r="AD58" s="824"/>
      <c r="AE58" s="825"/>
      <c r="AF58" s="773"/>
      <c r="AG58" s="774"/>
      <c r="AH58" s="774"/>
      <c r="AI58" s="774"/>
      <c r="AJ58" s="775"/>
      <c r="AK58" s="827"/>
      <c r="AL58" s="824"/>
      <c r="AM58" s="824"/>
      <c r="AN58" s="824"/>
      <c r="AO58" s="824"/>
      <c r="AP58" s="824"/>
      <c r="AQ58" s="824"/>
      <c r="AR58" s="824"/>
      <c r="AS58" s="824"/>
      <c r="AT58" s="824"/>
      <c r="AU58" s="824"/>
      <c r="AV58" s="824"/>
      <c r="AW58" s="824"/>
      <c r="AX58" s="824"/>
      <c r="AY58" s="824"/>
      <c r="AZ58" s="826"/>
      <c r="BA58" s="826"/>
      <c r="BB58" s="826"/>
      <c r="BC58" s="826"/>
      <c r="BD58" s="826"/>
      <c r="BE58" s="820"/>
      <c r="BF58" s="820"/>
      <c r="BG58" s="820"/>
      <c r="BH58" s="820"/>
      <c r="BI58" s="821"/>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3"/>
      <c r="R59" s="824"/>
      <c r="S59" s="824"/>
      <c r="T59" s="824"/>
      <c r="U59" s="824"/>
      <c r="V59" s="824"/>
      <c r="W59" s="824"/>
      <c r="X59" s="824"/>
      <c r="Y59" s="824"/>
      <c r="Z59" s="824"/>
      <c r="AA59" s="824"/>
      <c r="AB59" s="824"/>
      <c r="AC59" s="824"/>
      <c r="AD59" s="824"/>
      <c r="AE59" s="825"/>
      <c r="AF59" s="773"/>
      <c r="AG59" s="774"/>
      <c r="AH59" s="774"/>
      <c r="AI59" s="774"/>
      <c r="AJ59" s="775"/>
      <c r="AK59" s="827"/>
      <c r="AL59" s="824"/>
      <c r="AM59" s="824"/>
      <c r="AN59" s="824"/>
      <c r="AO59" s="824"/>
      <c r="AP59" s="824"/>
      <c r="AQ59" s="824"/>
      <c r="AR59" s="824"/>
      <c r="AS59" s="824"/>
      <c r="AT59" s="824"/>
      <c r="AU59" s="824"/>
      <c r="AV59" s="824"/>
      <c r="AW59" s="824"/>
      <c r="AX59" s="824"/>
      <c r="AY59" s="824"/>
      <c r="AZ59" s="826"/>
      <c r="BA59" s="826"/>
      <c r="BB59" s="826"/>
      <c r="BC59" s="826"/>
      <c r="BD59" s="826"/>
      <c r="BE59" s="820"/>
      <c r="BF59" s="820"/>
      <c r="BG59" s="820"/>
      <c r="BH59" s="820"/>
      <c r="BI59" s="821"/>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3"/>
      <c r="R60" s="824"/>
      <c r="S60" s="824"/>
      <c r="T60" s="824"/>
      <c r="U60" s="824"/>
      <c r="V60" s="824"/>
      <c r="W60" s="824"/>
      <c r="X60" s="824"/>
      <c r="Y60" s="824"/>
      <c r="Z60" s="824"/>
      <c r="AA60" s="824"/>
      <c r="AB60" s="824"/>
      <c r="AC60" s="824"/>
      <c r="AD60" s="824"/>
      <c r="AE60" s="825"/>
      <c r="AF60" s="773"/>
      <c r="AG60" s="774"/>
      <c r="AH60" s="774"/>
      <c r="AI60" s="774"/>
      <c r="AJ60" s="775"/>
      <c r="AK60" s="827"/>
      <c r="AL60" s="824"/>
      <c r="AM60" s="824"/>
      <c r="AN60" s="824"/>
      <c r="AO60" s="824"/>
      <c r="AP60" s="824"/>
      <c r="AQ60" s="824"/>
      <c r="AR60" s="824"/>
      <c r="AS60" s="824"/>
      <c r="AT60" s="824"/>
      <c r="AU60" s="824"/>
      <c r="AV60" s="824"/>
      <c r="AW60" s="824"/>
      <c r="AX60" s="824"/>
      <c r="AY60" s="824"/>
      <c r="AZ60" s="826"/>
      <c r="BA60" s="826"/>
      <c r="BB60" s="826"/>
      <c r="BC60" s="826"/>
      <c r="BD60" s="826"/>
      <c r="BE60" s="820"/>
      <c r="BF60" s="820"/>
      <c r="BG60" s="820"/>
      <c r="BH60" s="820"/>
      <c r="BI60" s="821"/>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3"/>
      <c r="R61" s="824"/>
      <c r="S61" s="824"/>
      <c r="T61" s="824"/>
      <c r="U61" s="824"/>
      <c r="V61" s="824"/>
      <c r="W61" s="824"/>
      <c r="X61" s="824"/>
      <c r="Y61" s="824"/>
      <c r="Z61" s="824"/>
      <c r="AA61" s="824"/>
      <c r="AB61" s="824"/>
      <c r="AC61" s="824"/>
      <c r="AD61" s="824"/>
      <c r="AE61" s="825"/>
      <c r="AF61" s="773"/>
      <c r="AG61" s="774"/>
      <c r="AH61" s="774"/>
      <c r="AI61" s="774"/>
      <c r="AJ61" s="775"/>
      <c r="AK61" s="827"/>
      <c r="AL61" s="824"/>
      <c r="AM61" s="824"/>
      <c r="AN61" s="824"/>
      <c r="AO61" s="824"/>
      <c r="AP61" s="824"/>
      <c r="AQ61" s="824"/>
      <c r="AR61" s="824"/>
      <c r="AS61" s="824"/>
      <c r="AT61" s="824"/>
      <c r="AU61" s="824"/>
      <c r="AV61" s="824"/>
      <c r="AW61" s="824"/>
      <c r="AX61" s="824"/>
      <c r="AY61" s="824"/>
      <c r="AZ61" s="826"/>
      <c r="BA61" s="826"/>
      <c r="BB61" s="826"/>
      <c r="BC61" s="826"/>
      <c r="BD61" s="826"/>
      <c r="BE61" s="820"/>
      <c r="BF61" s="820"/>
      <c r="BG61" s="820"/>
      <c r="BH61" s="820"/>
      <c r="BI61" s="821"/>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3"/>
      <c r="R62" s="824"/>
      <c r="S62" s="824"/>
      <c r="T62" s="824"/>
      <c r="U62" s="824"/>
      <c r="V62" s="824"/>
      <c r="W62" s="824"/>
      <c r="X62" s="824"/>
      <c r="Y62" s="824"/>
      <c r="Z62" s="824"/>
      <c r="AA62" s="824"/>
      <c r="AB62" s="824"/>
      <c r="AC62" s="824"/>
      <c r="AD62" s="824"/>
      <c r="AE62" s="825"/>
      <c r="AF62" s="773"/>
      <c r="AG62" s="774"/>
      <c r="AH62" s="774"/>
      <c r="AI62" s="774"/>
      <c r="AJ62" s="775"/>
      <c r="AK62" s="827"/>
      <c r="AL62" s="824"/>
      <c r="AM62" s="824"/>
      <c r="AN62" s="824"/>
      <c r="AO62" s="824"/>
      <c r="AP62" s="824"/>
      <c r="AQ62" s="824"/>
      <c r="AR62" s="824"/>
      <c r="AS62" s="824"/>
      <c r="AT62" s="824"/>
      <c r="AU62" s="824"/>
      <c r="AV62" s="824"/>
      <c r="AW62" s="824"/>
      <c r="AX62" s="824"/>
      <c r="AY62" s="824"/>
      <c r="AZ62" s="826"/>
      <c r="BA62" s="826"/>
      <c r="BB62" s="826"/>
      <c r="BC62" s="826"/>
      <c r="BD62" s="826"/>
      <c r="BE62" s="820"/>
      <c r="BF62" s="820"/>
      <c r="BG62" s="820"/>
      <c r="BH62" s="820"/>
      <c r="BI62" s="821"/>
      <c r="BJ62" s="835" t="s">
        <v>402</v>
      </c>
      <c r="BK62" s="796"/>
      <c r="BL62" s="796"/>
      <c r="BM62" s="796"/>
      <c r="BN62" s="797"/>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403</v>
      </c>
      <c r="C63" s="777"/>
      <c r="D63" s="777"/>
      <c r="E63" s="777"/>
      <c r="F63" s="777"/>
      <c r="G63" s="777"/>
      <c r="H63" s="777"/>
      <c r="I63" s="777"/>
      <c r="J63" s="777"/>
      <c r="K63" s="777"/>
      <c r="L63" s="777"/>
      <c r="M63" s="777"/>
      <c r="N63" s="777"/>
      <c r="O63" s="777"/>
      <c r="P63" s="778"/>
      <c r="Q63" s="828"/>
      <c r="R63" s="829"/>
      <c r="S63" s="829"/>
      <c r="T63" s="829"/>
      <c r="U63" s="829"/>
      <c r="V63" s="829"/>
      <c r="W63" s="829"/>
      <c r="X63" s="829"/>
      <c r="Y63" s="829"/>
      <c r="Z63" s="829"/>
      <c r="AA63" s="829"/>
      <c r="AB63" s="829"/>
      <c r="AC63" s="829"/>
      <c r="AD63" s="829"/>
      <c r="AE63" s="830"/>
      <c r="AF63" s="831">
        <v>1252</v>
      </c>
      <c r="AG63" s="832"/>
      <c r="AH63" s="832"/>
      <c r="AI63" s="832"/>
      <c r="AJ63" s="833"/>
      <c r="AK63" s="834"/>
      <c r="AL63" s="829"/>
      <c r="AM63" s="829"/>
      <c r="AN63" s="829"/>
      <c r="AO63" s="829"/>
      <c r="AP63" s="832">
        <v>6001</v>
      </c>
      <c r="AQ63" s="832"/>
      <c r="AR63" s="832"/>
      <c r="AS63" s="832"/>
      <c r="AT63" s="832"/>
      <c r="AU63" s="832">
        <v>3705</v>
      </c>
      <c r="AV63" s="832"/>
      <c r="AW63" s="832"/>
      <c r="AX63" s="832"/>
      <c r="AY63" s="832"/>
      <c r="AZ63" s="836"/>
      <c r="BA63" s="836"/>
      <c r="BB63" s="836"/>
      <c r="BC63" s="836"/>
      <c r="BD63" s="836"/>
      <c r="BE63" s="837"/>
      <c r="BF63" s="837"/>
      <c r="BG63" s="837"/>
      <c r="BH63" s="837"/>
      <c r="BI63" s="838"/>
      <c r="BJ63" s="839" t="s">
        <v>122</v>
      </c>
      <c r="BK63" s="840"/>
      <c r="BL63" s="840"/>
      <c r="BM63" s="840"/>
      <c r="BN63" s="841"/>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405</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2" t="s">
        <v>385</v>
      </c>
      <c r="AG66" s="803"/>
      <c r="AH66" s="803"/>
      <c r="AI66" s="803"/>
      <c r="AJ66" s="843"/>
      <c r="AK66" s="720" t="s">
        <v>386</v>
      </c>
      <c r="AL66" s="715"/>
      <c r="AM66" s="715"/>
      <c r="AN66" s="715"/>
      <c r="AO66" s="716"/>
      <c r="AP66" s="720" t="s">
        <v>387</v>
      </c>
      <c r="AQ66" s="721"/>
      <c r="AR66" s="721"/>
      <c r="AS66" s="721"/>
      <c r="AT66" s="722"/>
      <c r="AU66" s="720" t="s">
        <v>406</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4"/>
      <c r="AG67" s="806"/>
      <c r="AH67" s="806"/>
      <c r="AI67" s="806"/>
      <c r="AJ67" s="845"/>
      <c r="AK67" s="846"/>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15">
      <c r="A68" s="231">
        <v>1</v>
      </c>
      <c r="B68" s="857" t="s">
        <v>555</v>
      </c>
      <c r="C68" s="858"/>
      <c r="D68" s="858"/>
      <c r="E68" s="858"/>
      <c r="F68" s="858"/>
      <c r="G68" s="858"/>
      <c r="H68" s="858"/>
      <c r="I68" s="858"/>
      <c r="J68" s="858"/>
      <c r="K68" s="858"/>
      <c r="L68" s="858"/>
      <c r="M68" s="858"/>
      <c r="N68" s="858"/>
      <c r="O68" s="858"/>
      <c r="P68" s="859"/>
      <c r="Q68" s="860">
        <v>981</v>
      </c>
      <c r="R68" s="854"/>
      <c r="S68" s="854"/>
      <c r="T68" s="854"/>
      <c r="U68" s="854"/>
      <c r="V68" s="854">
        <v>929</v>
      </c>
      <c r="W68" s="854"/>
      <c r="X68" s="854"/>
      <c r="Y68" s="854"/>
      <c r="Z68" s="854"/>
      <c r="AA68" s="854">
        <v>52</v>
      </c>
      <c r="AB68" s="854"/>
      <c r="AC68" s="854"/>
      <c r="AD68" s="854"/>
      <c r="AE68" s="854"/>
      <c r="AF68" s="854">
        <v>52</v>
      </c>
      <c r="AG68" s="854"/>
      <c r="AH68" s="854"/>
      <c r="AI68" s="854"/>
      <c r="AJ68" s="854"/>
      <c r="AK68" s="854" t="s">
        <v>574</v>
      </c>
      <c r="AL68" s="854"/>
      <c r="AM68" s="854"/>
      <c r="AN68" s="854"/>
      <c r="AO68" s="854"/>
      <c r="AP68" s="854">
        <v>43</v>
      </c>
      <c r="AQ68" s="854"/>
      <c r="AR68" s="854"/>
      <c r="AS68" s="854"/>
      <c r="AT68" s="854"/>
      <c r="AU68" s="854">
        <v>14</v>
      </c>
      <c r="AV68" s="854"/>
      <c r="AW68" s="854"/>
      <c r="AX68" s="854"/>
      <c r="AY68" s="854"/>
      <c r="AZ68" s="855"/>
      <c r="BA68" s="855"/>
      <c r="BB68" s="855"/>
      <c r="BC68" s="855"/>
      <c r="BD68" s="856"/>
      <c r="BE68" s="236"/>
      <c r="BF68" s="236"/>
      <c r="BG68" s="236"/>
      <c r="BH68" s="236"/>
      <c r="BI68" s="236"/>
      <c r="BJ68" s="236"/>
      <c r="BK68" s="236"/>
      <c r="BL68" s="236"/>
      <c r="BM68" s="236"/>
      <c r="BN68" s="236"/>
      <c r="BO68" s="236"/>
      <c r="BP68" s="236"/>
      <c r="BQ68" s="233">
        <v>62</v>
      </c>
      <c r="BR68" s="238"/>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15">
      <c r="A69" s="233">
        <v>2</v>
      </c>
      <c r="B69" s="861" t="s">
        <v>556</v>
      </c>
      <c r="C69" s="862"/>
      <c r="D69" s="862"/>
      <c r="E69" s="862"/>
      <c r="F69" s="862"/>
      <c r="G69" s="862"/>
      <c r="H69" s="862"/>
      <c r="I69" s="862"/>
      <c r="J69" s="862"/>
      <c r="K69" s="862"/>
      <c r="L69" s="862"/>
      <c r="M69" s="862"/>
      <c r="N69" s="862"/>
      <c r="O69" s="862"/>
      <c r="P69" s="863"/>
      <c r="Q69" s="864">
        <v>42</v>
      </c>
      <c r="R69" s="818"/>
      <c r="S69" s="818"/>
      <c r="T69" s="818"/>
      <c r="U69" s="818"/>
      <c r="V69" s="818">
        <v>36</v>
      </c>
      <c r="W69" s="818"/>
      <c r="X69" s="818"/>
      <c r="Y69" s="818"/>
      <c r="Z69" s="818"/>
      <c r="AA69" s="818">
        <v>6</v>
      </c>
      <c r="AB69" s="818"/>
      <c r="AC69" s="818"/>
      <c r="AD69" s="818"/>
      <c r="AE69" s="818"/>
      <c r="AF69" s="818">
        <v>6</v>
      </c>
      <c r="AG69" s="818"/>
      <c r="AH69" s="818"/>
      <c r="AI69" s="818"/>
      <c r="AJ69" s="818"/>
      <c r="AK69" s="818" t="s">
        <v>574</v>
      </c>
      <c r="AL69" s="818"/>
      <c r="AM69" s="818"/>
      <c r="AN69" s="818"/>
      <c r="AO69" s="818"/>
      <c r="AP69" s="818" t="s">
        <v>574</v>
      </c>
      <c r="AQ69" s="818"/>
      <c r="AR69" s="818"/>
      <c r="AS69" s="818"/>
      <c r="AT69" s="818"/>
      <c r="AU69" s="818" t="s">
        <v>574</v>
      </c>
      <c r="AV69" s="818"/>
      <c r="AW69" s="818"/>
      <c r="AX69" s="818"/>
      <c r="AY69" s="818"/>
      <c r="AZ69" s="820"/>
      <c r="BA69" s="820"/>
      <c r="BB69" s="820"/>
      <c r="BC69" s="820"/>
      <c r="BD69" s="821"/>
      <c r="BE69" s="236"/>
      <c r="BF69" s="236"/>
      <c r="BG69" s="236"/>
      <c r="BH69" s="236"/>
      <c r="BI69" s="236"/>
      <c r="BJ69" s="236"/>
      <c r="BK69" s="236"/>
      <c r="BL69" s="236"/>
      <c r="BM69" s="236"/>
      <c r="BN69" s="236"/>
      <c r="BO69" s="236"/>
      <c r="BP69" s="236"/>
      <c r="BQ69" s="233">
        <v>63</v>
      </c>
      <c r="BR69" s="238"/>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15">
      <c r="A70" s="233">
        <v>3</v>
      </c>
      <c r="B70" s="861" t="s">
        <v>557</v>
      </c>
      <c r="C70" s="862"/>
      <c r="D70" s="862"/>
      <c r="E70" s="862"/>
      <c r="F70" s="862"/>
      <c r="G70" s="862"/>
      <c r="H70" s="862"/>
      <c r="I70" s="862"/>
      <c r="J70" s="862"/>
      <c r="K70" s="862"/>
      <c r="L70" s="862"/>
      <c r="M70" s="862"/>
      <c r="N70" s="862"/>
      <c r="O70" s="862"/>
      <c r="P70" s="863"/>
      <c r="Q70" s="864">
        <v>218</v>
      </c>
      <c r="R70" s="818"/>
      <c r="S70" s="818"/>
      <c r="T70" s="818"/>
      <c r="U70" s="818"/>
      <c r="V70" s="818">
        <v>193</v>
      </c>
      <c r="W70" s="818"/>
      <c r="X70" s="818"/>
      <c r="Y70" s="818"/>
      <c r="Z70" s="818"/>
      <c r="AA70" s="818">
        <v>25</v>
      </c>
      <c r="AB70" s="818"/>
      <c r="AC70" s="818"/>
      <c r="AD70" s="818"/>
      <c r="AE70" s="818"/>
      <c r="AF70" s="818">
        <v>25</v>
      </c>
      <c r="AG70" s="818"/>
      <c r="AH70" s="818"/>
      <c r="AI70" s="818"/>
      <c r="AJ70" s="818"/>
      <c r="AK70" s="818" t="s">
        <v>574</v>
      </c>
      <c r="AL70" s="818"/>
      <c r="AM70" s="818"/>
      <c r="AN70" s="818"/>
      <c r="AO70" s="818"/>
      <c r="AP70" s="818" t="s">
        <v>574</v>
      </c>
      <c r="AQ70" s="818"/>
      <c r="AR70" s="818"/>
      <c r="AS70" s="818"/>
      <c r="AT70" s="818"/>
      <c r="AU70" s="818" t="s">
        <v>574</v>
      </c>
      <c r="AV70" s="818"/>
      <c r="AW70" s="818"/>
      <c r="AX70" s="818"/>
      <c r="AY70" s="818"/>
      <c r="AZ70" s="820"/>
      <c r="BA70" s="820"/>
      <c r="BB70" s="820"/>
      <c r="BC70" s="820"/>
      <c r="BD70" s="821"/>
      <c r="BE70" s="236"/>
      <c r="BF70" s="236"/>
      <c r="BG70" s="236"/>
      <c r="BH70" s="236"/>
      <c r="BI70" s="236"/>
      <c r="BJ70" s="236"/>
      <c r="BK70" s="236"/>
      <c r="BL70" s="236"/>
      <c r="BM70" s="236"/>
      <c r="BN70" s="236"/>
      <c r="BO70" s="236"/>
      <c r="BP70" s="236"/>
      <c r="BQ70" s="233">
        <v>64</v>
      </c>
      <c r="BR70" s="238"/>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15">
      <c r="A71" s="233">
        <v>4</v>
      </c>
      <c r="B71" s="861" t="s">
        <v>558</v>
      </c>
      <c r="C71" s="862"/>
      <c r="D71" s="862"/>
      <c r="E71" s="862"/>
      <c r="F71" s="862"/>
      <c r="G71" s="862"/>
      <c r="H71" s="862"/>
      <c r="I71" s="862"/>
      <c r="J71" s="862"/>
      <c r="K71" s="862"/>
      <c r="L71" s="862"/>
      <c r="M71" s="862"/>
      <c r="N71" s="862"/>
      <c r="O71" s="862"/>
      <c r="P71" s="863"/>
      <c r="Q71" s="864">
        <v>129</v>
      </c>
      <c r="R71" s="818"/>
      <c r="S71" s="818"/>
      <c r="T71" s="818"/>
      <c r="U71" s="818"/>
      <c r="V71" s="818">
        <v>122</v>
      </c>
      <c r="W71" s="818"/>
      <c r="X71" s="818"/>
      <c r="Y71" s="818"/>
      <c r="Z71" s="818"/>
      <c r="AA71" s="818">
        <v>7</v>
      </c>
      <c r="AB71" s="818"/>
      <c r="AC71" s="818"/>
      <c r="AD71" s="818"/>
      <c r="AE71" s="818"/>
      <c r="AF71" s="818">
        <v>7</v>
      </c>
      <c r="AG71" s="818"/>
      <c r="AH71" s="818"/>
      <c r="AI71" s="818"/>
      <c r="AJ71" s="818"/>
      <c r="AK71" s="818" t="s">
        <v>574</v>
      </c>
      <c r="AL71" s="818"/>
      <c r="AM71" s="818"/>
      <c r="AN71" s="818"/>
      <c r="AO71" s="818"/>
      <c r="AP71" s="818" t="s">
        <v>574</v>
      </c>
      <c r="AQ71" s="818"/>
      <c r="AR71" s="818"/>
      <c r="AS71" s="818"/>
      <c r="AT71" s="818"/>
      <c r="AU71" s="818" t="s">
        <v>574</v>
      </c>
      <c r="AV71" s="818"/>
      <c r="AW71" s="818"/>
      <c r="AX71" s="818"/>
      <c r="AY71" s="818"/>
      <c r="AZ71" s="820"/>
      <c r="BA71" s="820"/>
      <c r="BB71" s="820"/>
      <c r="BC71" s="820"/>
      <c r="BD71" s="821"/>
      <c r="BE71" s="236"/>
      <c r="BF71" s="236"/>
      <c r="BG71" s="236"/>
      <c r="BH71" s="236"/>
      <c r="BI71" s="236"/>
      <c r="BJ71" s="236"/>
      <c r="BK71" s="236"/>
      <c r="BL71" s="236"/>
      <c r="BM71" s="236"/>
      <c r="BN71" s="236"/>
      <c r="BO71" s="236"/>
      <c r="BP71" s="236"/>
      <c r="BQ71" s="233">
        <v>65</v>
      </c>
      <c r="BR71" s="238"/>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15">
      <c r="A72" s="233">
        <v>5</v>
      </c>
      <c r="B72" s="861" t="s">
        <v>559</v>
      </c>
      <c r="C72" s="862"/>
      <c r="D72" s="862"/>
      <c r="E72" s="862"/>
      <c r="F72" s="862"/>
      <c r="G72" s="862"/>
      <c r="H72" s="862"/>
      <c r="I72" s="862"/>
      <c r="J72" s="862"/>
      <c r="K72" s="862"/>
      <c r="L72" s="862"/>
      <c r="M72" s="862"/>
      <c r="N72" s="862"/>
      <c r="O72" s="862"/>
      <c r="P72" s="863"/>
      <c r="Q72" s="864">
        <v>23</v>
      </c>
      <c r="R72" s="818"/>
      <c r="S72" s="818"/>
      <c r="T72" s="818"/>
      <c r="U72" s="818"/>
      <c r="V72" s="818">
        <v>13</v>
      </c>
      <c r="W72" s="818"/>
      <c r="X72" s="818"/>
      <c r="Y72" s="818"/>
      <c r="Z72" s="818"/>
      <c r="AA72" s="818">
        <v>10</v>
      </c>
      <c r="AB72" s="818"/>
      <c r="AC72" s="818"/>
      <c r="AD72" s="818"/>
      <c r="AE72" s="818"/>
      <c r="AF72" s="818">
        <v>10</v>
      </c>
      <c r="AG72" s="818"/>
      <c r="AH72" s="818"/>
      <c r="AI72" s="818"/>
      <c r="AJ72" s="818"/>
      <c r="AK72" s="818" t="s">
        <v>574</v>
      </c>
      <c r="AL72" s="818"/>
      <c r="AM72" s="818"/>
      <c r="AN72" s="818"/>
      <c r="AO72" s="818"/>
      <c r="AP72" s="818" t="s">
        <v>574</v>
      </c>
      <c r="AQ72" s="818"/>
      <c r="AR72" s="818"/>
      <c r="AS72" s="818"/>
      <c r="AT72" s="818"/>
      <c r="AU72" s="818" t="s">
        <v>574</v>
      </c>
      <c r="AV72" s="818"/>
      <c r="AW72" s="818"/>
      <c r="AX72" s="818"/>
      <c r="AY72" s="818"/>
      <c r="AZ72" s="820"/>
      <c r="BA72" s="820"/>
      <c r="BB72" s="820"/>
      <c r="BC72" s="820"/>
      <c r="BD72" s="821"/>
      <c r="BE72" s="236"/>
      <c r="BF72" s="236"/>
      <c r="BG72" s="236"/>
      <c r="BH72" s="236"/>
      <c r="BI72" s="236"/>
      <c r="BJ72" s="236"/>
      <c r="BK72" s="236"/>
      <c r="BL72" s="236"/>
      <c r="BM72" s="236"/>
      <c r="BN72" s="236"/>
      <c r="BO72" s="236"/>
      <c r="BP72" s="236"/>
      <c r="BQ72" s="233">
        <v>66</v>
      </c>
      <c r="BR72" s="238"/>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15">
      <c r="A73" s="233">
        <v>6</v>
      </c>
      <c r="B73" s="861" t="s">
        <v>560</v>
      </c>
      <c r="C73" s="862"/>
      <c r="D73" s="862"/>
      <c r="E73" s="862"/>
      <c r="F73" s="862"/>
      <c r="G73" s="862"/>
      <c r="H73" s="862"/>
      <c r="I73" s="862"/>
      <c r="J73" s="862"/>
      <c r="K73" s="862"/>
      <c r="L73" s="862"/>
      <c r="M73" s="862"/>
      <c r="N73" s="862"/>
      <c r="O73" s="862"/>
      <c r="P73" s="863"/>
      <c r="Q73" s="864">
        <v>6322</v>
      </c>
      <c r="R73" s="818"/>
      <c r="S73" s="818"/>
      <c r="T73" s="818"/>
      <c r="U73" s="818"/>
      <c r="V73" s="818">
        <v>6688</v>
      </c>
      <c r="W73" s="818"/>
      <c r="X73" s="818"/>
      <c r="Y73" s="818"/>
      <c r="Z73" s="818"/>
      <c r="AA73" s="818">
        <v>-366</v>
      </c>
      <c r="AB73" s="818"/>
      <c r="AC73" s="818"/>
      <c r="AD73" s="818"/>
      <c r="AE73" s="818"/>
      <c r="AF73" s="818">
        <v>3512</v>
      </c>
      <c r="AG73" s="818"/>
      <c r="AH73" s="818"/>
      <c r="AI73" s="818"/>
      <c r="AJ73" s="818"/>
      <c r="AK73" s="818" t="s">
        <v>567</v>
      </c>
      <c r="AL73" s="818"/>
      <c r="AM73" s="818"/>
      <c r="AN73" s="818"/>
      <c r="AO73" s="818"/>
      <c r="AP73" s="818">
        <v>15424</v>
      </c>
      <c r="AQ73" s="818"/>
      <c r="AR73" s="818"/>
      <c r="AS73" s="818"/>
      <c r="AT73" s="818"/>
      <c r="AU73" s="818">
        <v>2</v>
      </c>
      <c r="AV73" s="818"/>
      <c r="AW73" s="818"/>
      <c r="AX73" s="818"/>
      <c r="AY73" s="818"/>
      <c r="AZ73" s="820"/>
      <c r="BA73" s="820"/>
      <c r="BB73" s="820"/>
      <c r="BC73" s="820"/>
      <c r="BD73" s="821"/>
      <c r="BE73" s="236"/>
      <c r="BF73" s="236"/>
      <c r="BG73" s="236"/>
      <c r="BH73" s="236"/>
      <c r="BI73" s="236"/>
      <c r="BJ73" s="236"/>
      <c r="BK73" s="236"/>
      <c r="BL73" s="236"/>
      <c r="BM73" s="236"/>
      <c r="BN73" s="236"/>
      <c r="BO73" s="236"/>
      <c r="BP73" s="236"/>
      <c r="BQ73" s="233">
        <v>67</v>
      </c>
      <c r="BR73" s="238"/>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15">
      <c r="A74" s="233">
        <v>7</v>
      </c>
      <c r="B74" s="861" t="s">
        <v>561</v>
      </c>
      <c r="C74" s="862"/>
      <c r="D74" s="862"/>
      <c r="E74" s="862"/>
      <c r="F74" s="862"/>
      <c r="G74" s="862"/>
      <c r="H74" s="862"/>
      <c r="I74" s="862"/>
      <c r="J74" s="862"/>
      <c r="K74" s="862"/>
      <c r="L74" s="862"/>
      <c r="M74" s="862"/>
      <c r="N74" s="862"/>
      <c r="O74" s="862"/>
      <c r="P74" s="863"/>
      <c r="Q74" s="864">
        <v>911</v>
      </c>
      <c r="R74" s="818"/>
      <c r="S74" s="818"/>
      <c r="T74" s="818"/>
      <c r="U74" s="818"/>
      <c r="V74" s="818">
        <v>909</v>
      </c>
      <c r="W74" s="818"/>
      <c r="X74" s="818"/>
      <c r="Y74" s="818"/>
      <c r="Z74" s="818"/>
      <c r="AA74" s="818">
        <v>2</v>
      </c>
      <c r="AB74" s="818"/>
      <c r="AC74" s="818"/>
      <c r="AD74" s="818"/>
      <c r="AE74" s="818"/>
      <c r="AF74" s="818">
        <v>2</v>
      </c>
      <c r="AG74" s="818"/>
      <c r="AH74" s="818"/>
      <c r="AI74" s="818"/>
      <c r="AJ74" s="818"/>
      <c r="AK74" s="818" t="s">
        <v>567</v>
      </c>
      <c r="AL74" s="818"/>
      <c r="AM74" s="818"/>
      <c r="AN74" s="818"/>
      <c r="AO74" s="818"/>
      <c r="AP74" s="818" t="s">
        <v>567</v>
      </c>
      <c r="AQ74" s="818"/>
      <c r="AR74" s="818"/>
      <c r="AS74" s="818"/>
      <c r="AT74" s="818"/>
      <c r="AU74" s="818" t="s">
        <v>567</v>
      </c>
      <c r="AV74" s="818"/>
      <c r="AW74" s="818"/>
      <c r="AX74" s="818"/>
      <c r="AY74" s="818"/>
      <c r="AZ74" s="820"/>
      <c r="BA74" s="820"/>
      <c r="BB74" s="820"/>
      <c r="BC74" s="820"/>
      <c r="BD74" s="821"/>
      <c r="BE74" s="236"/>
      <c r="BF74" s="236"/>
      <c r="BG74" s="236"/>
      <c r="BH74" s="236"/>
      <c r="BI74" s="236"/>
      <c r="BJ74" s="236"/>
      <c r="BK74" s="236"/>
      <c r="BL74" s="236"/>
      <c r="BM74" s="236"/>
      <c r="BN74" s="236"/>
      <c r="BO74" s="236"/>
      <c r="BP74" s="236"/>
      <c r="BQ74" s="233">
        <v>68</v>
      </c>
      <c r="BR74" s="238"/>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15">
      <c r="A75" s="233">
        <v>8</v>
      </c>
      <c r="B75" s="861" t="s">
        <v>562</v>
      </c>
      <c r="C75" s="862"/>
      <c r="D75" s="862"/>
      <c r="E75" s="862"/>
      <c r="F75" s="862"/>
      <c r="G75" s="862"/>
      <c r="H75" s="862"/>
      <c r="I75" s="862"/>
      <c r="J75" s="862"/>
      <c r="K75" s="862"/>
      <c r="L75" s="862"/>
      <c r="M75" s="862"/>
      <c r="N75" s="862"/>
      <c r="O75" s="862"/>
      <c r="P75" s="863"/>
      <c r="Q75" s="865">
        <v>303798</v>
      </c>
      <c r="R75" s="866"/>
      <c r="S75" s="866"/>
      <c r="T75" s="866"/>
      <c r="U75" s="822"/>
      <c r="V75" s="867">
        <v>300652</v>
      </c>
      <c r="W75" s="866"/>
      <c r="X75" s="866"/>
      <c r="Y75" s="866"/>
      <c r="Z75" s="822"/>
      <c r="AA75" s="867">
        <v>3146</v>
      </c>
      <c r="AB75" s="866"/>
      <c r="AC75" s="866"/>
      <c r="AD75" s="866"/>
      <c r="AE75" s="822"/>
      <c r="AF75" s="867">
        <v>3146</v>
      </c>
      <c r="AG75" s="866"/>
      <c r="AH75" s="866"/>
      <c r="AI75" s="866"/>
      <c r="AJ75" s="822"/>
      <c r="AK75" s="867">
        <v>5678</v>
      </c>
      <c r="AL75" s="866"/>
      <c r="AM75" s="866"/>
      <c r="AN75" s="866"/>
      <c r="AO75" s="822"/>
      <c r="AP75" s="867" t="s">
        <v>567</v>
      </c>
      <c r="AQ75" s="866"/>
      <c r="AR75" s="866"/>
      <c r="AS75" s="866"/>
      <c r="AT75" s="822"/>
      <c r="AU75" s="867" t="s">
        <v>567</v>
      </c>
      <c r="AV75" s="866"/>
      <c r="AW75" s="866"/>
      <c r="AX75" s="866"/>
      <c r="AY75" s="822"/>
      <c r="AZ75" s="820"/>
      <c r="BA75" s="820"/>
      <c r="BB75" s="820"/>
      <c r="BC75" s="820"/>
      <c r="BD75" s="821"/>
      <c r="BE75" s="236"/>
      <c r="BF75" s="236"/>
      <c r="BG75" s="236"/>
      <c r="BH75" s="236"/>
      <c r="BI75" s="236"/>
      <c r="BJ75" s="236"/>
      <c r="BK75" s="236"/>
      <c r="BL75" s="236"/>
      <c r="BM75" s="236"/>
      <c r="BN75" s="236"/>
      <c r="BO75" s="236"/>
      <c r="BP75" s="236"/>
      <c r="BQ75" s="233">
        <v>69</v>
      </c>
      <c r="BR75" s="238"/>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15">
      <c r="A76" s="233">
        <v>9</v>
      </c>
      <c r="B76" s="861" t="s">
        <v>563</v>
      </c>
      <c r="C76" s="862"/>
      <c r="D76" s="862"/>
      <c r="E76" s="862"/>
      <c r="F76" s="862"/>
      <c r="G76" s="862"/>
      <c r="H76" s="862"/>
      <c r="I76" s="862"/>
      <c r="J76" s="862"/>
      <c r="K76" s="862"/>
      <c r="L76" s="862"/>
      <c r="M76" s="862"/>
      <c r="N76" s="862"/>
      <c r="O76" s="862"/>
      <c r="P76" s="863"/>
      <c r="Q76" s="865">
        <v>5106</v>
      </c>
      <c r="R76" s="866"/>
      <c r="S76" s="866"/>
      <c r="T76" s="866"/>
      <c r="U76" s="822"/>
      <c r="V76" s="867">
        <v>4768</v>
      </c>
      <c r="W76" s="866"/>
      <c r="X76" s="866"/>
      <c r="Y76" s="866"/>
      <c r="Z76" s="822"/>
      <c r="AA76" s="867">
        <v>338</v>
      </c>
      <c r="AB76" s="866"/>
      <c r="AC76" s="866"/>
      <c r="AD76" s="866"/>
      <c r="AE76" s="822"/>
      <c r="AF76" s="867">
        <v>338</v>
      </c>
      <c r="AG76" s="866"/>
      <c r="AH76" s="866"/>
      <c r="AI76" s="866"/>
      <c r="AJ76" s="822"/>
      <c r="AK76" s="867">
        <v>240</v>
      </c>
      <c r="AL76" s="866"/>
      <c r="AM76" s="866"/>
      <c r="AN76" s="866"/>
      <c r="AO76" s="822"/>
      <c r="AP76" s="867" t="s">
        <v>567</v>
      </c>
      <c r="AQ76" s="866"/>
      <c r="AR76" s="866"/>
      <c r="AS76" s="866"/>
      <c r="AT76" s="822"/>
      <c r="AU76" s="867"/>
      <c r="AV76" s="866"/>
      <c r="AW76" s="866"/>
      <c r="AX76" s="866"/>
      <c r="AY76" s="822"/>
      <c r="AZ76" s="820"/>
      <c r="BA76" s="820"/>
      <c r="BB76" s="820"/>
      <c r="BC76" s="820"/>
      <c r="BD76" s="821"/>
      <c r="BE76" s="236"/>
      <c r="BF76" s="236"/>
      <c r="BG76" s="236"/>
      <c r="BH76" s="236"/>
      <c r="BI76" s="236"/>
      <c r="BJ76" s="236"/>
      <c r="BK76" s="236"/>
      <c r="BL76" s="236"/>
      <c r="BM76" s="236"/>
      <c r="BN76" s="236"/>
      <c r="BO76" s="236"/>
      <c r="BP76" s="236"/>
      <c r="BQ76" s="233">
        <v>70</v>
      </c>
      <c r="BR76" s="238"/>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15">
      <c r="A77" s="233">
        <v>10</v>
      </c>
      <c r="B77" s="861" t="s">
        <v>564</v>
      </c>
      <c r="C77" s="862"/>
      <c r="D77" s="862"/>
      <c r="E77" s="862"/>
      <c r="F77" s="862"/>
      <c r="G77" s="862"/>
      <c r="H77" s="862"/>
      <c r="I77" s="862"/>
      <c r="J77" s="862"/>
      <c r="K77" s="862"/>
      <c r="L77" s="862"/>
      <c r="M77" s="862"/>
      <c r="N77" s="862"/>
      <c r="O77" s="862"/>
      <c r="P77" s="863"/>
      <c r="Q77" s="865">
        <v>940</v>
      </c>
      <c r="R77" s="866"/>
      <c r="S77" s="866"/>
      <c r="T77" s="866"/>
      <c r="U77" s="822"/>
      <c r="V77" s="867">
        <v>691</v>
      </c>
      <c r="W77" s="866"/>
      <c r="X77" s="866"/>
      <c r="Y77" s="866"/>
      <c r="Z77" s="822"/>
      <c r="AA77" s="867">
        <v>249</v>
      </c>
      <c r="AB77" s="866"/>
      <c r="AC77" s="866"/>
      <c r="AD77" s="866"/>
      <c r="AE77" s="822"/>
      <c r="AF77" s="867">
        <v>249</v>
      </c>
      <c r="AG77" s="866"/>
      <c r="AH77" s="866"/>
      <c r="AI77" s="866"/>
      <c r="AJ77" s="822"/>
      <c r="AK77" s="867" t="s">
        <v>567</v>
      </c>
      <c r="AL77" s="866"/>
      <c r="AM77" s="866"/>
      <c r="AN77" s="866"/>
      <c r="AO77" s="822"/>
      <c r="AP77" s="867" t="s">
        <v>567</v>
      </c>
      <c r="AQ77" s="866"/>
      <c r="AR77" s="866"/>
      <c r="AS77" s="866"/>
      <c r="AT77" s="822"/>
      <c r="AU77" s="867" t="s">
        <v>567</v>
      </c>
      <c r="AV77" s="866"/>
      <c r="AW77" s="866"/>
      <c r="AX77" s="866"/>
      <c r="AY77" s="822"/>
      <c r="AZ77" s="820"/>
      <c r="BA77" s="820"/>
      <c r="BB77" s="820"/>
      <c r="BC77" s="820"/>
      <c r="BD77" s="821"/>
      <c r="BE77" s="236"/>
      <c r="BF77" s="236"/>
      <c r="BG77" s="236"/>
      <c r="BH77" s="236"/>
      <c r="BI77" s="236"/>
      <c r="BJ77" s="236"/>
      <c r="BK77" s="236"/>
      <c r="BL77" s="236"/>
      <c r="BM77" s="236"/>
      <c r="BN77" s="236"/>
      <c r="BO77" s="236"/>
      <c r="BP77" s="236"/>
      <c r="BQ77" s="233">
        <v>71</v>
      </c>
      <c r="BR77" s="238"/>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15">
      <c r="A78" s="233">
        <v>11</v>
      </c>
      <c r="B78" s="861" t="s">
        <v>565</v>
      </c>
      <c r="C78" s="862"/>
      <c r="D78" s="862"/>
      <c r="E78" s="862"/>
      <c r="F78" s="862"/>
      <c r="G78" s="862"/>
      <c r="H78" s="862"/>
      <c r="I78" s="862"/>
      <c r="J78" s="862"/>
      <c r="K78" s="862"/>
      <c r="L78" s="862"/>
      <c r="M78" s="862"/>
      <c r="N78" s="862"/>
      <c r="O78" s="862"/>
      <c r="P78" s="863"/>
      <c r="Q78" s="864">
        <v>245</v>
      </c>
      <c r="R78" s="818"/>
      <c r="S78" s="818"/>
      <c r="T78" s="818"/>
      <c r="U78" s="818"/>
      <c r="V78" s="818">
        <v>236</v>
      </c>
      <c r="W78" s="818"/>
      <c r="X78" s="818"/>
      <c r="Y78" s="818"/>
      <c r="Z78" s="818"/>
      <c r="AA78" s="818">
        <v>9</v>
      </c>
      <c r="AB78" s="818"/>
      <c r="AC78" s="818"/>
      <c r="AD78" s="818"/>
      <c r="AE78" s="818"/>
      <c r="AF78" s="818">
        <v>9</v>
      </c>
      <c r="AG78" s="818"/>
      <c r="AH78" s="818"/>
      <c r="AI78" s="818"/>
      <c r="AJ78" s="818"/>
      <c r="AK78" s="818">
        <v>238</v>
      </c>
      <c r="AL78" s="818"/>
      <c r="AM78" s="818"/>
      <c r="AN78" s="818"/>
      <c r="AO78" s="818"/>
      <c r="AP78" s="818" t="s">
        <v>567</v>
      </c>
      <c r="AQ78" s="818"/>
      <c r="AR78" s="818"/>
      <c r="AS78" s="818"/>
      <c r="AT78" s="818"/>
      <c r="AU78" s="818" t="s">
        <v>567</v>
      </c>
      <c r="AV78" s="818"/>
      <c r="AW78" s="818"/>
      <c r="AX78" s="818"/>
      <c r="AY78" s="818"/>
      <c r="AZ78" s="820"/>
      <c r="BA78" s="820"/>
      <c r="BB78" s="820"/>
      <c r="BC78" s="820"/>
      <c r="BD78" s="821"/>
      <c r="BE78" s="236"/>
      <c r="BF78" s="236"/>
      <c r="BG78" s="236"/>
      <c r="BH78" s="236"/>
      <c r="BI78" s="236"/>
      <c r="BJ78" s="224"/>
      <c r="BK78" s="224"/>
      <c r="BL78" s="224"/>
      <c r="BM78" s="224"/>
      <c r="BN78" s="224"/>
      <c r="BO78" s="236"/>
      <c r="BP78" s="236"/>
      <c r="BQ78" s="233">
        <v>72</v>
      </c>
      <c r="BR78" s="238"/>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15">
      <c r="A79" s="233">
        <v>12</v>
      </c>
      <c r="B79" s="861" t="s">
        <v>566</v>
      </c>
      <c r="C79" s="862"/>
      <c r="D79" s="862"/>
      <c r="E79" s="862"/>
      <c r="F79" s="862"/>
      <c r="G79" s="862"/>
      <c r="H79" s="862"/>
      <c r="I79" s="862"/>
      <c r="J79" s="862"/>
      <c r="K79" s="862"/>
      <c r="L79" s="862"/>
      <c r="M79" s="862"/>
      <c r="N79" s="862"/>
      <c r="O79" s="862"/>
      <c r="P79" s="863"/>
      <c r="Q79" s="864">
        <v>85</v>
      </c>
      <c r="R79" s="818"/>
      <c r="S79" s="818"/>
      <c r="T79" s="818"/>
      <c r="U79" s="818"/>
      <c r="V79" s="818">
        <v>72</v>
      </c>
      <c r="W79" s="818"/>
      <c r="X79" s="818"/>
      <c r="Y79" s="818"/>
      <c r="Z79" s="818"/>
      <c r="AA79" s="818">
        <v>13</v>
      </c>
      <c r="AB79" s="818"/>
      <c r="AC79" s="818"/>
      <c r="AD79" s="818"/>
      <c r="AE79" s="818"/>
      <c r="AF79" s="818">
        <v>13</v>
      </c>
      <c r="AG79" s="818"/>
      <c r="AH79" s="818"/>
      <c r="AI79" s="818"/>
      <c r="AJ79" s="818"/>
      <c r="AK79" s="818">
        <v>15</v>
      </c>
      <c r="AL79" s="818"/>
      <c r="AM79" s="818"/>
      <c r="AN79" s="818"/>
      <c r="AO79" s="818"/>
      <c r="AP79" s="818" t="s">
        <v>567</v>
      </c>
      <c r="AQ79" s="818"/>
      <c r="AR79" s="818"/>
      <c r="AS79" s="818"/>
      <c r="AT79" s="818"/>
      <c r="AU79" s="818" t="s">
        <v>567</v>
      </c>
      <c r="AV79" s="818"/>
      <c r="AW79" s="818"/>
      <c r="AX79" s="818"/>
      <c r="AY79" s="818"/>
      <c r="AZ79" s="820"/>
      <c r="BA79" s="820"/>
      <c r="BB79" s="820"/>
      <c r="BC79" s="820"/>
      <c r="BD79" s="821"/>
      <c r="BE79" s="236"/>
      <c r="BF79" s="236"/>
      <c r="BG79" s="236"/>
      <c r="BH79" s="236"/>
      <c r="BI79" s="236"/>
      <c r="BJ79" s="224"/>
      <c r="BK79" s="224"/>
      <c r="BL79" s="224"/>
      <c r="BM79" s="224"/>
      <c r="BN79" s="224"/>
      <c r="BO79" s="236"/>
      <c r="BP79" s="236"/>
      <c r="BQ79" s="233">
        <v>73</v>
      </c>
      <c r="BR79" s="238"/>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15">
      <c r="A80" s="233">
        <v>13</v>
      </c>
      <c r="B80" s="861"/>
      <c r="C80" s="862"/>
      <c r="D80" s="862"/>
      <c r="E80" s="862"/>
      <c r="F80" s="862"/>
      <c r="G80" s="862"/>
      <c r="H80" s="862"/>
      <c r="I80" s="862"/>
      <c r="J80" s="862"/>
      <c r="K80" s="862"/>
      <c r="L80" s="862"/>
      <c r="M80" s="862"/>
      <c r="N80" s="862"/>
      <c r="O80" s="862"/>
      <c r="P80" s="863"/>
      <c r="Q80" s="864"/>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20"/>
      <c r="BA80" s="820"/>
      <c r="BB80" s="820"/>
      <c r="BC80" s="820"/>
      <c r="BD80" s="821"/>
      <c r="BE80" s="236"/>
      <c r="BF80" s="236"/>
      <c r="BG80" s="236"/>
      <c r="BH80" s="236"/>
      <c r="BI80" s="236"/>
      <c r="BJ80" s="236"/>
      <c r="BK80" s="236"/>
      <c r="BL80" s="236"/>
      <c r="BM80" s="236"/>
      <c r="BN80" s="236"/>
      <c r="BO80" s="236"/>
      <c r="BP80" s="236"/>
      <c r="BQ80" s="233">
        <v>74</v>
      </c>
      <c r="BR80" s="238"/>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15">
      <c r="A81" s="233">
        <v>14</v>
      </c>
      <c r="B81" s="861"/>
      <c r="C81" s="862"/>
      <c r="D81" s="862"/>
      <c r="E81" s="862"/>
      <c r="F81" s="862"/>
      <c r="G81" s="862"/>
      <c r="H81" s="862"/>
      <c r="I81" s="862"/>
      <c r="J81" s="862"/>
      <c r="K81" s="862"/>
      <c r="L81" s="862"/>
      <c r="M81" s="862"/>
      <c r="N81" s="862"/>
      <c r="O81" s="862"/>
      <c r="P81" s="863"/>
      <c r="Q81" s="864"/>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20"/>
      <c r="BA81" s="820"/>
      <c r="BB81" s="820"/>
      <c r="BC81" s="820"/>
      <c r="BD81" s="821"/>
      <c r="BE81" s="236"/>
      <c r="BF81" s="236"/>
      <c r="BG81" s="236"/>
      <c r="BH81" s="236"/>
      <c r="BI81" s="236"/>
      <c r="BJ81" s="236"/>
      <c r="BK81" s="236"/>
      <c r="BL81" s="236"/>
      <c r="BM81" s="236"/>
      <c r="BN81" s="236"/>
      <c r="BO81" s="236"/>
      <c r="BP81" s="236"/>
      <c r="BQ81" s="233">
        <v>75</v>
      </c>
      <c r="BR81" s="238"/>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15">
      <c r="A82" s="233">
        <v>15</v>
      </c>
      <c r="B82" s="861"/>
      <c r="C82" s="862"/>
      <c r="D82" s="862"/>
      <c r="E82" s="862"/>
      <c r="F82" s="862"/>
      <c r="G82" s="862"/>
      <c r="H82" s="862"/>
      <c r="I82" s="862"/>
      <c r="J82" s="862"/>
      <c r="K82" s="862"/>
      <c r="L82" s="862"/>
      <c r="M82" s="862"/>
      <c r="N82" s="862"/>
      <c r="O82" s="862"/>
      <c r="P82" s="863"/>
      <c r="Q82" s="864"/>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20"/>
      <c r="BA82" s="820"/>
      <c r="BB82" s="820"/>
      <c r="BC82" s="820"/>
      <c r="BD82" s="821"/>
      <c r="BE82" s="236"/>
      <c r="BF82" s="236"/>
      <c r="BG82" s="236"/>
      <c r="BH82" s="236"/>
      <c r="BI82" s="236"/>
      <c r="BJ82" s="236"/>
      <c r="BK82" s="236"/>
      <c r="BL82" s="236"/>
      <c r="BM82" s="236"/>
      <c r="BN82" s="236"/>
      <c r="BO82" s="236"/>
      <c r="BP82" s="236"/>
      <c r="BQ82" s="233">
        <v>76</v>
      </c>
      <c r="BR82" s="238"/>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15">
      <c r="A83" s="233">
        <v>16</v>
      </c>
      <c r="B83" s="861"/>
      <c r="C83" s="862"/>
      <c r="D83" s="862"/>
      <c r="E83" s="862"/>
      <c r="F83" s="862"/>
      <c r="G83" s="862"/>
      <c r="H83" s="862"/>
      <c r="I83" s="862"/>
      <c r="J83" s="862"/>
      <c r="K83" s="862"/>
      <c r="L83" s="862"/>
      <c r="M83" s="862"/>
      <c r="N83" s="862"/>
      <c r="O83" s="862"/>
      <c r="P83" s="863"/>
      <c r="Q83" s="864"/>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20"/>
      <c r="BA83" s="820"/>
      <c r="BB83" s="820"/>
      <c r="BC83" s="820"/>
      <c r="BD83" s="821"/>
      <c r="BE83" s="236"/>
      <c r="BF83" s="236"/>
      <c r="BG83" s="236"/>
      <c r="BH83" s="236"/>
      <c r="BI83" s="236"/>
      <c r="BJ83" s="236"/>
      <c r="BK83" s="236"/>
      <c r="BL83" s="236"/>
      <c r="BM83" s="236"/>
      <c r="BN83" s="236"/>
      <c r="BO83" s="236"/>
      <c r="BP83" s="236"/>
      <c r="BQ83" s="233">
        <v>77</v>
      </c>
      <c r="BR83" s="238"/>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15">
      <c r="A84" s="233">
        <v>17</v>
      </c>
      <c r="B84" s="861"/>
      <c r="C84" s="862"/>
      <c r="D84" s="862"/>
      <c r="E84" s="862"/>
      <c r="F84" s="862"/>
      <c r="G84" s="862"/>
      <c r="H84" s="862"/>
      <c r="I84" s="862"/>
      <c r="J84" s="862"/>
      <c r="K84" s="862"/>
      <c r="L84" s="862"/>
      <c r="M84" s="862"/>
      <c r="N84" s="862"/>
      <c r="O84" s="862"/>
      <c r="P84" s="863"/>
      <c r="Q84" s="864"/>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20"/>
      <c r="BA84" s="820"/>
      <c r="BB84" s="820"/>
      <c r="BC84" s="820"/>
      <c r="BD84" s="821"/>
      <c r="BE84" s="236"/>
      <c r="BF84" s="236"/>
      <c r="BG84" s="236"/>
      <c r="BH84" s="236"/>
      <c r="BI84" s="236"/>
      <c r="BJ84" s="236"/>
      <c r="BK84" s="236"/>
      <c r="BL84" s="236"/>
      <c r="BM84" s="236"/>
      <c r="BN84" s="236"/>
      <c r="BO84" s="236"/>
      <c r="BP84" s="236"/>
      <c r="BQ84" s="233">
        <v>78</v>
      </c>
      <c r="BR84" s="238"/>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15">
      <c r="A85" s="233">
        <v>18</v>
      </c>
      <c r="B85" s="861"/>
      <c r="C85" s="862"/>
      <c r="D85" s="862"/>
      <c r="E85" s="862"/>
      <c r="F85" s="862"/>
      <c r="G85" s="862"/>
      <c r="H85" s="862"/>
      <c r="I85" s="862"/>
      <c r="J85" s="862"/>
      <c r="K85" s="862"/>
      <c r="L85" s="862"/>
      <c r="M85" s="862"/>
      <c r="N85" s="862"/>
      <c r="O85" s="862"/>
      <c r="P85" s="863"/>
      <c r="Q85" s="864"/>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20"/>
      <c r="BA85" s="820"/>
      <c r="BB85" s="820"/>
      <c r="BC85" s="820"/>
      <c r="BD85" s="821"/>
      <c r="BE85" s="236"/>
      <c r="BF85" s="236"/>
      <c r="BG85" s="236"/>
      <c r="BH85" s="236"/>
      <c r="BI85" s="236"/>
      <c r="BJ85" s="236"/>
      <c r="BK85" s="236"/>
      <c r="BL85" s="236"/>
      <c r="BM85" s="236"/>
      <c r="BN85" s="236"/>
      <c r="BO85" s="236"/>
      <c r="BP85" s="236"/>
      <c r="BQ85" s="233">
        <v>79</v>
      </c>
      <c r="BR85" s="238"/>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15">
      <c r="A86" s="233">
        <v>19</v>
      </c>
      <c r="B86" s="861"/>
      <c r="C86" s="862"/>
      <c r="D86" s="862"/>
      <c r="E86" s="862"/>
      <c r="F86" s="862"/>
      <c r="G86" s="862"/>
      <c r="H86" s="862"/>
      <c r="I86" s="862"/>
      <c r="J86" s="862"/>
      <c r="K86" s="862"/>
      <c r="L86" s="862"/>
      <c r="M86" s="862"/>
      <c r="N86" s="862"/>
      <c r="O86" s="862"/>
      <c r="P86" s="863"/>
      <c r="Q86" s="864"/>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20"/>
      <c r="BA86" s="820"/>
      <c r="BB86" s="820"/>
      <c r="BC86" s="820"/>
      <c r="BD86" s="821"/>
      <c r="BE86" s="236"/>
      <c r="BF86" s="236"/>
      <c r="BG86" s="236"/>
      <c r="BH86" s="236"/>
      <c r="BI86" s="236"/>
      <c r="BJ86" s="236"/>
      <c r="BK86" s="236"/>
      <c r="BL86" s="236"/>
      <c r="BM86" s="236"/>
      <c r="BN86" s="236"/>
      <c r="BO86" s="236"/>
      <c r="BP86" s="236"/>
      <c r="BQ86" s="233">
        <v>80</v>
      </c>
      <c r="BR86" s="238"/>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15">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6"/>
      <c r="BF87" s="236"/>
      <c r="BG87" s="236"/>
      <c r="BH87" s="236"/>
      <c r="BI87" s="236"/>
      <c r="BJ87" s="236"/>
      <c r="BK87" s="236"/>
      <c r="BL87" s="236"/>
      <c r="BM87" s="236"/>
      <c r="BN87" s="236"/>
      <c r="BO87" s="236"/>
      <c r="BP87" s="236"/>
      <c r="BQ87" s="233">
        <v>81</v>
      </c>
      <c r="BR87" s="238"/>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
      <c r="A88" s="235" t="s">
        <v>378</v>
      </c>
      <c r="B88" s="776" t="s">
        <v>407</v>
      </c>
      <c r="C88" s="777"/>
      <c r="D88" s="777"/>
      <c r="E88" s="777"/>
      <c r="F88" s="777"/>
      <c r="G88" s="777"/>
      <c r="H88" s="777"/>
      <c r="I88" s="777"/>
      <c r="J88" s="777"/>
      <c r="K88" s="777"/>
      <c r="L88" s="777"/>
      <c r="M88" s="777"/>
      <c r="N88" s="777"/>
      <c r="O88" s="777"/>
      <c r="P88" s="778"/>
      <c r="Q88" s="828"/>
      <c r="R88" s="829"/>
      <c r="S88" s="829"/>
      <c r="T88" s="829"/>
      <c r="U88" s="829"/>
      <c r="V88" s="829"/>
      <c r="W88" s="829"/>
      <c r="X88" s="829"/>
      <c r="Y88" s="829"/>
      <c r="Z88" s="829"/>
      <c r="AA88" s="829"/>
      <c r="AB88" s="829"/>
      <c r="AC88" s="829"/>
      <c r="AD88" s="829"/>
      <c r="AE88" s="829"/>
      <c r="AF88" s="832">
        <f>SUM(AF68:AJ87)</f>
        <v>7369</v>
      </c>
      <c r="AG88" s="832"/>
      <c r="AH88" s="832"/>
      <c r="AI88" s="832"/>
      <c r="AJ88" s="832"/>
      <c r="AK88" s="829"/>
      <c r="AL88" s="829"/>
      <c r="AM88" s="829"/>
      <c r="AN88" s="829"/>
      <c r="AO88" s="829"/>
      <c r="AP88" s="832">
        <f>SUM(AP68:AT87)</f>
        <v>15467</v>
      </c>
      <c r="AQ88" s="832"/>
      <c r="AR88" s="832"/>
      <c r="AS88" s="832"/>
      <c r="AT88" s="832"/>
      <c r="AU88" s="832">
        <f>SUM(AU68:AY87)</f>
        <v>16</v>
      </c>
      <c r="AV88" s="832"/>
      <c r="AW88" s="832"/>
      <c r="AX88" s="832"/>
      <c r="AY88" s="832"/>
      <c r="AZ88" s="837"/>
      <c r="BA88" s="837"/>
      <c r="BB88" s="837"/>
      <c r="BC88" s="837"/>
      <c r="BD88" s="838"/>
      <c r="BE88" s="236"/>
      <c r="BF88" s="236"/>
      <c r="BG88" s="236"/>
      <c r="BH88" s="236"/>
      <c r="BI88" s="236"/>
      <c r="BJ88" s="236"/>
      <c r="BK88" s="236"/>
      <c r="BL88" s="236"/>
      <c r="BM88" s="236"/>
      <c r="BN88" s="236"/>
      <c r="BO88" s="236"/>
      <c r="BP88" s="236"/>
      <c r="BQ88" s="233">
        <v>82</v>
      </c>
      <c r="BR88" s="238"/>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40"/>
      <c r="CT102" s="840"/>
      <c r="CU102" s="840"/>
      <c r="CV102" s="879"/>
      <c r="CW102" s="878"/>
      <c r="CX102" s="840"/>
      <c r="CY102" s="840"/>
      <c r="CZ102" s="840"/>
      <c r="DA102" s="879"/>
      <c r="DB102" s="878"/>
      <c r="DC102" s="840"/>
      <c r="DD102" s="840"/>
      <c r="DE102" s="840"/>
      <c r="DF102" s="879"/>
      <c r="DG102" s="878"/>
      <c r="DH102" s="840"/>
      <c r="DI102" s="840"/>
      <c r="DJ102" s="840"/>
      <c r="DK102" s="879"/>
      <c r="DL102" s="878"/>
      <c r="DM102" s="840"/>
      <c r="DN102" s="840"/>
      <c r="DO102" s="840"/>
      <c r="DP102" s="879"/>
      <c r="DQ102" s="878"/>
      <c r="DR102" s="840"/>
      <c r="DS102" s="840"/>
      <c r="DT102" s="840"/>
      <c r="DU102" s="879"/>
      <c r="DV102" s="776"/>
      <c r="DW102" s="777"/>
      <c r="DX102" s="777"/>
      <c r="DY102" s="777"/>
      <c r="DZ102" s="90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3" t="s">
        <v>409</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4" t="s">
        <v>410</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5" t="s">
        <v>413</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414</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15">
      <c r="A109" s="900" t="s">
        <v>415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416</v>
      </c>
      <c r="AB109" s="881"/>
      <c r="AC109" s="881"/>
      <c r="AD109" s="881"/>
      <c r="AE109" s="882"/>
      <c r="AF109" s="880" t="s">
        <v>417</v>
      </c>
      <c r="AG109" s="881"/>
      <c r="AH109" s="881"/>
      <c r="AI109" s="881"/>
      <c r="AJ109" s="882"/>
      <c r="AK109" s="880" t="s">
        <v>294</v>
      </c>
      <c r="AL109" s="881"/>
      <c r="AM109" s="881"/>
      <c r="AN109" s="881"/>
      <c r="AO109" s="882"/>
      <c r="AP109" s="880" t="s">
        <v>418</v>
      </c>
      <c r="AQ109" s="881"/>
      <c r="AR109" s="881"/>
      <c r="AS109" s="881"/>
      <c r="AT109" s="883"/>
      <c r="AU109" s="900" t="s">
        <v>415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416</v>
      </c>
      <c r="BR109" s="881"/>
      <c r="BS109" s="881"/>
      <c r="BT109" s="881"/>
      <c r="BU109" s="882"/>
      <c r="BV109" s="880" t="s">
        <v>417</v>
      </c>
      <c r="BW109" s="881"/>
      <c r="BX109" s="881"/>
      <c r="BY109" s="881"/>
      <c r="BZ109" s="882"/>
      <c r="CA109" s="880" t="s">
        <v>294</v>
      </c>
      <c r="CB109" s="881"/>
      <c r="CC109" s="881"/>
      <c r="CD109" s="881"/>
      <c r="CE109" s="882"/>
      <c r="CF109" s="901" t="s">
        <v>418</v>
      </c>
      <c r="CG109" s="901"/>
      <c r="CH109" s="901"/>
      <c r="CI109" s="901"/>
      <c r="CJ109" s="901"/>
      <c r="CK109" s="880" t="s">
        <v>419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416</v>
      </c>
      <c r="DH109" s="881"/>
      <c r="DI109" s="881"/>
      <c r="DJ109" s="881"/>
      <c r="DK109" s="882"/>
      <c r="DL109" s="880" t="s">
        <v>417</v>
      </c>
      <c r="DM109" s="881"/>
      <c r="DN109" s="881"/>
      <c r="DO109" s="881"/>
      <c r="DP109" s="882"/>
      <c r="DQ109" s="880" t="s">
        <v>294</v>
      </c>
      <c r="DR109" s="881"/>
      <c r="DS109" s="881"/>
      <c r="DT109" s="881"/>
      <c r="DU109" s="882"/>
      <c r="DV109" s="880" t="s">
        <v>418</v>
      </c>
      <c r="DW109" s="881"/>
      <c r="DX109" s="881"/>
      <c r="DY109" s="881"/>
      <c r="DZ109" s="883"/>
    </row>
    <row r="110" spans="1:131" s="224" customFormat="1" ht="26.25" customHeight="1" x14ac:dyDescent="0.15">
      <c r="A110" s="884" t="s">
        <v>420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844589</v>
      </c>
      <c r="AB110" s="888"/>
      <c r="AC110" s="888"/>
      <c r="AD110" s="888"/>
      <c r="AE110" s="889"/>
      <c r="AF110" s="890">
        <v>896191</v>
      </c>
      <c r="AG110" s="888"/>
      <c r="AH110" s="888"/>
      <c r="AI110" s="888"/>
      <c r="AJ110" s="889"/>
      <c r="AK110" s="890">
        <v>923110</v>
      </c>
      <c r="AL110" s="888"/>
      <c r="AM110" s="888"/>
      <c r="AN110" s="888"/>
      <c r="AO110" s="889"/>
      <c r="AP110" s="891">
        <v>19.899999999999999</v>
      </c>
      <c r="AQ110" s="892"/>
      <c r="AR110" s="892"/>
      <c r="AS110" s="892"/>
      <c r="AT110" s="893"/>
      <c r="AU110" s="894" t="s">
        <v>69</v>
      </c>
      <c r="AV110" s="895"/>
      <c r="AW110" s="895"/>
      <c r="AX110" s="895"/>
      <c r="AY110" s="895"/>
      <c r="AZ110" s="917" t="s">
        <v>421</v>
      </c>
      <c r="BA110" s="885"/>
      <c r="BB110" s="885"/>
      <c r="BC110" s="885"/>
      <c r="BD110" s="885"/>
      <c r="BE110" s="885"/>
      <c r="BF110" s="885"/>
      <c r="BG110" s="885"/>
      <c r="BH110" s="885"/>
      <c r="BI110" s="885"/>
      <c r="BJ110" s="885"/>
      <c r="BK110" s="885"/>
      <c r="BL110" s="885"/>
      <c r="BM110" s="885"/>
      <c r="BN110" s="885"/>
      <c r="BO110" s="885"/>
      <c r="BP110" s="886"/>
      <c r="BQ110" s="918">
        <v>9129514</v>
      </c>
      <c r="BR110" s="919"/>
      <c r="BS110" s="919"/>
      <c r="BT110" s="919"/>
      <c r="BU110" s="919"/>
      <c r="BV110" s="919">
        <v>8807630</v>
      </c>
      <c r="BW110" s="919"/>
      <c r="BX110" s="919"/>
      <c r="BY110" s="919"/>
      <c r="BZ110" s="919"/>
      <c r="CA110" s="919">
        <v>9458825</v>
      </c>
      <c r="CB110" s="919"/>
      <c r="CC110" s="919"/>
      <c r="CD110" s="919"/>
      <c r="CE110" s="919"/>
      <c r="CF110" s="932">
        <v>204.4</v>
      </c>
      <c r="CG110" s="933"/>
      <c r="CH110" s="933"/>
      <c r="CI110" s="933"/>
      <c r="CJ110" s="933"/>
      <c r="CK110" s="934" t="s">
        <v>422</v>
      </c>
      <c r="CL110" s="935"/>
      <c r="CM110" s="917" t="s">
        <v>423</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122</v>
      </c>
      <c r="DH110" s="919"/>
      <c r="DI110" s="919"/>
      <c r="DJ110" s="919"/>
      <c r="DK110" s="919"/>
      <c r="DL110" s="919" t="s">
        <v>122</v>
      </c>
      <c r="DM110" s="919"/>
      <c r="DN110" s="919"/>
      <c r="DO110" s="919"/>
      <c r="DP110" s="919"/>
      <c r="DQ110" s="919" t="s">
        <v>122</v>
      </c>
      <c r="DR110" s="919"/>
      <c r="DS110" s="919"/>
      <c r="DT110" s="919"/>
      <c r="DU110" s="919"/>
      <c r="DV110" s="920" t="s">
        <v>122</v>
      </c>
      <c r="DW110" s="920"/>
      <c r="DX110" s="920"/>
      <c r="DY110" s="920"/>
      <c r="DZ110" s="921"/>
    </row>
    <row r="111" spans="1:131" s="224" customFormat="1" ht="26.25" customHeight="1" x14ac:dyDescent="0.15">
      <c r="A111" s="922" t="s">
        <v>424</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122</v>
      </c>
      <c r="AB111" s="926"/>
      <c r="AC111" s="926"/>
      <c r="AD111" s="926"/>
      <c r="AE111" s="927"/>
      <c r="AF111" s="928" t="s">
        <v>122</v>
      </c>
      <c r="AG111" s="926"/>
      <c r="AH111" s="926"/>
      <c r="AI111" s="926"/>
      <c r="AJ111" s="927"/>
      <c r="AK111" s="928" t="s">
        <v>122</v>
      </c>
      <c r="AL111" s="926"/>
      <c r="AM111" s="926"/>
      <c r="AN111" s="926"/>
      <c r="AO111" s="927"/>
      <c r="AP111" s="929" t="s">
        <v>122</v>
      </c>
      <c r="AQ111" s="930"/>
      <c r="AR111" s="930"/>
      <c r="AS111" s="930"/>
      <c r="AT111" s="931"/>
      <c r="AU111" s="896"/>
      <c r="AV111" s="897"/>
      <c r="AW111" s="897"/>
      <c r="AX111" s="897"/>
      <c r="AY111" s="897"/>
      <c r="AZ111" s="910" t="s">
        <v>425</v>
      </c>
      <c r="BA111" s="911"/>
      <c r="BB111" s="911"/>
      <c r="BC111" s="911"/>
      <c r="BD111" s="911"/>
      <c r="BE111" s="911"/>
      <c r="BF111" s="911"/>
      <c r="BG111" s="911"/>
      <c r="BH111" s="911"/>
      <c r="BI111" s="911"/>
      <c r="BJ111" s="911"/>
      <c r="BK111" s="911"/>
      <c r="BL111" s="911"/>
      <c r="BM111" s="911"/>
      <c r="BN111" s="911"/>
      <c r="BO111" s="911"/>
      <c r="BP111" s="912"/>
      <c r="BQ111" s="913">
        <v>2060224</v>
      </c>
      <c r="BR111" s="914"/>
      <c r="BS111" s="914"/>
      <c r="BT111" s="914"/>
      <c r="BU111" s="914"/>
      <c r="BV111" s="914">
        <v>2093303</v>
      </c>
      <c r="BW111" s="914"/>
      <c r="BX111" s="914"/>
      <c r="BY111" s="914"/>
      <c r="BZ111" s="914"/>
      <c r="CA111" s="914">
        <v>1829248</v>
      </c>
      <c r="CB111" s="914"/>
      <c r="CC111" s="914"/>
      <c r="CD111" s="914"/>
      <c r="CE111" s="914"/>
      <c r="CF111" s="908">
        <v>39.5</v>
      </c>
      <c r="CG111" s="909"/>
      <c r="CH111" s="909"/>
      <c r="CI111" s="909"/>
      <c r="CJ111" s="909"/>
      <c r="CK111" s="936"/>
      <c r="CL111" s="937"/>
      <c r="CM111" s="910" t="s">
        <v>426</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122</v>
      </c>
      <c r="DH111" s="914"/>
      <c r="DI111" s="914"/>
      <c r="DJ111" s="914"/>
      <c r="DK111" s="914"/>
      <c r="DL111" s="914" t="s">
        <v>122</v>
      </c>
      <c r="DM111" s="914"/>
      <c r="DN111" s="914"/>
      <c r="DO111" s="914"/>
      <c r="DP111" s="914"/>
      <c r="DQ111" s="914" t="s">
        <v>122</v>
      </c>
      <c r="DR111" s="914"/>
      <c r="DS111" s="914"/>
      <c r="DT111" s="914"/>
      <c r="DU111" s="914"/>
      <c r="DV111" s="915" t="s">
        <v>122</v>
      </c>
      <c r="DW111" s="915"/>
      <c r="DX111" s="915"/>
      <c r="DY111" s="915"/>
      <c r="DZ111" s="916"/>
    </row>
    <row r="112" spans="1:131" s="224" customFormat="1" ht="26.25" customHeight="1" x14ac:dyDescent="0.15">
      <c r="A112" s="940" t="s">
        <v>427</v>
      </c>
      <c r="B112" s="941"/>
      <c r="C112" s="911" t="s">
        <v>428</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122</v>
      </c>
      <c r="AB112" s="947"/>
      <c r="AC112" s="947"/>
      <c r="AD112" s="947"/>
      <c r="AE112" s="948"/>
      <c r="AF112" s="949" t="s">
        <v>122</v>
      </c>
      <c r="AG112" s="947"/>
      <c r="AH112" s="947"/>
      <c r="AI112" s="947"/>
      <c r="AJ112" s="948"/>
      <c r="AK112" s="949" t="s">
        <v>122</v>
      </c>
      <c r="AL112" s="947"/>
      <c r="AM112" s="947"/>
      <c r="AN112" s="947"/>
      <c r="AO112" s="948"/>
      <c r="AP112" s="950" t="s">
        <v>122</v>
      </c>
      <c r="AQ112" s="951"/>
      <c r="AR112" s="951"/>
      <c r="AS112" s="951"/>
      <c r="AT112" s="952"/>
      <c r="AU112" s="896"/>
      <c r="AV112" s="897"/>
      <c r="AW112" s="897"/>
      <c r="AX112" s="897"/>
      <c r="AY112" s="897"/>
      <c r="AZ112" s="910" t="s">
        <v>429</v>
      </c>
      <c r="BA112" s="911"/>
      <c r="BB112" s="911"/>
      <c r="BC112" s="911"/>
      <c r="BD112" s="911"/>
      <c r="BE112" s="911"/>
      <c r="BF112" s="911"/>
      <c r="BG112" s="911"/>
      <c r="BH112" s="911"/>
      <c r="BI112" s="911"/>
      <c r="BJ112" s="911"/>
      <c r="BK112" s="911"/>
      <c r="BL112" s="911"/>
      <c r="BM112" s="911"/>
      <c r="BN112" s="911"/>
      <c r="BO112" s="911"/>
      <c r="BP112" s="912"/>
      <c r="BQ112" s="913">
        <v>4077781</v>
      </c>
      <c r="BR112" s="914"/>
      <c r="BS112" s="914"/>
      <c r="BT112" s="914"/>
      <c r="BU112" s="914"/>
      <c r="BV112" s="914">
        <v>4087104</v>
      </c>
      <c r="BW112" s="914"/>
      <c r="BX112" s="914"/>
      <c r="BY112" s="914"/>
      <c r="BZ112" s="914"/>
      <c r="CA112" s="914">
        <v>3705095</v>
      </c>
      <c r="CB112" s="914"/>
      <c r="CC112" s="914"/>
      <c r="CD112" s="914"/>
      <c r="CE112" s="914"/>
      <c r="CF112" s="908">
        <v>80.099999999999994</v>
      </c>
      <c r="CG112" s="909"/>
      <c r="CH112" s="909"/>
      <c r="CI112" s="909"/>
      <c r="CJ112" s="909"/>
      <c r="CK112" s="936"/>
      <c r="CL112" s="937"/>
      <c r="CM112" s="910" t="s">
        <v>430</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122</v>
      </c>
      <c r="DH112" s="914"/>
      <c r="DI112" s="914"/>
      <c r="DJ112" s="914"/>
      <c r="DK112" s="914"/>
      <c r="DL112" s="914" t="s">
        <v>122</v>
      </c>
      <c r="DM112" s="914"/>
      <c r="DN112" s="914"/>
      <c r="DO112" s="914"/>
      <c r="DP112" s="914"/>
      <c r="DQ112" s="914" t="s">
        <v>122</v>
      </c>
      <c r="DR112" s="914"/>
      <c r="DS112" s="914"/>
      <c r="DT112" s="914"/>
      <c r="DU112" s="914"/>
      <c r="DV112" s="915" t="s">
        <v>122</v>
      </c>
      <c r="DW112" s="915"/>
      <c r="DX112" s="915"/>
      <c r="DY112" s="915"/>
      <c r="DZ112" s="916"/>
    </row>
    <row r="113" spans="1:130" s="224" customFormat="1" ht="26.25" customHeight="1" x14ac:dyDescent="0.15">
      <c r="A113" s="942"/>
      <c r="B113" s="943"/>
      <c r="C113" s="911" t="s">
        <v>431</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579312</v>
      </c>
      <c r="AB113" s="926"/>
      <c r="AC113" s="926"/>
      <c r="AD113" s="926"/>
      <c r="AE113" s="927"/>
      <c r="AF113" s="928">
        <v>580460</v>
      </c>
      <c r="AG113" s="926"/>
      <c r="AH113" s="926"/>
      <c r="AI113" s="926"/>
      <c r="AJ113" s="927"/>
      <c r="AK113" s="928">
        <v>450261</v>
      </c>
      <c r="AL113" s="926"/>
      <c r="AM113" s="926"/>
      <c r="AN113" s="926"/>
      <c r="AO113" s="927"/>
      <c r="AP113" s="929">
        <v>9.6999999999999993</v>
      </c>
      <c r="AQ113" s="930"/>
      <c r="AR113" s="930"/>
      <c r="AS113" s="930"/>
      <c r="AT113" s="931"/>
      <c r="AU113" s="896"/>
      <c r="AV113" s="897"/>
      <c r="AW113" s="897"/>
      <c r="AX113" s="897"/>
      <c r="AY113" s="897"/>
      <c r="AZ113" s="910" t="s">
        <v>432</v>
      </c>
      <c r="BA113" s="911"/>
      <c r="BB113" s="911"/>
      <c r="BC113" s="911"/>
      <c r="BD113" s="911"/>
      <c r="BE113" s="911"/>
      <c r="BF113" s="911"/>
      <c r="BG113" s="911"/>
      <c r="BH113" s="911"/>
      <c r="BI113" s="911"/>
      <c r="BJ113" s="911"/>
      <c r="BK113" s="911"/>
      <c r="BL113" s="911"/>
      <c r="BM113" s="911"/>
      <c r="BN113" s="911"/>
      <c r="BO113" s="911"/>
      <c r="BP113" s="912"/>
      <c r="BQ113" s="913">
        <v>157981</v>
      </c>
      <c r="BR113" s="914"/>
      <c r="BS113" s="914"/>
      <c r="BT113" s="914"/>
      <c r="BU113" s="914"/>
      <c r="BV113" s="914">
        <v>32915</v>
      </c>
      <c r="BW113" s="914"/>
      <c r="BX113" s="914"/>
      <c r="BY113" s="914"/>
      <c r="BZ113" s="914"/>
      <c r="CA113" s="914">
        <v>15906</v>
      </c>
      <c r="CB113" s="914"/>
      <c r="CC113" s="914"/>
      <c r="CD113" s="914"/>
      <c r="CE113" s="914"/>
      <c r="CF113" s="908">
        <v>0.3</v>
      </c>
      <c r="CG113" s="909"/>
      <c r="CH113" s="909"/>
      <c r="CI113" s="909"/>
      <c r="CJ113" s="909"/>
      <c r="CK113" s="936"/>
      <c r="CL113" s="937"/>
      <c r="CM113" s="910" t="s">
        <v>433</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122</v>
      </c>
      <c r="DH113" s="947"/>
      <c r="DI113" s="947"/>
      <c r="DJ113" s="947"/>
      <c r="DK113" s="948"/>
      <c r="DL113" s="949" t="s">
        <v>122</v>
      </c>
      <c r="DM113" s="947"/>
      <c r="DN113" s="947"/>
      <c r="DO113" s="947"/>
      <c r="DP113" s="948"/>
      <c r="DQ113" s="949" t="s">
        <v>122</v>
      </c>
      <c r="DR113" s="947"/>
      <c r="DS113" s="947"/>
      <c r="DT113" s="947"/>
      <c r="DU113" s="948"/>
      <c r="DV113" s="950" t="s">
        <v>122</v>
      </c>
      <c r="DW113" s="951"/>
      <c r="DX113" s="951"/>
      <c r="DY113" s="951"/>
      <c r="DZ113" s="952"/>
    </row>
    <row r="114" spans="1:130" s="224" customFormat="1" ht="26.25" customHeight="1" x14ac:dyDescent="0.15">
      <c r="A114" s="942"/>
      <c r="B114" s="943"/>
      <c r="C114" s="911" t="s">
        <v>434</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14730</v>
      </c>
      <c r="AB114" s="947"/>
      <c r="AC114" s="947"/>
      <c r="AD114" s="947"/>
      <c r="AE114" s="948"/>
      <c r="AF114" s="949">
        <v>14612</v>
      </c>
      <c r="AG114" s="947"/>
      <c r="AH114" s="947"/>
      <c r="AI114" s="947"/>
      <c r="AJ114" s="948"/>
      <c r="AK114" s="949">
        <v>14198</v>
      </c>
      <c r="AL114" s="947"/>
      <c r="AM114" s="947"/>
      <c r="AN114" s="947"/>
      <c r="AO114" s="948"/>
      <c r="AP114" s="950">
        <v>0.3</v>
      </c>
      <c r="AQ114" s="951"/>
      <c r="AR114" s="951"/>
      <c r="AS114" s="951"/>
      <c r="AT114" s="952"/>
      <c r="AU114" s="896"/>
      <c r="AV114" s="897"/>
      <c r="AW114" s="897"/>
      <c r="AX114" s="897"/>
      <c r="AY114" s="897"/>
      <c r="AZ114" s="910" t="s">
        <v>435</v>
      </c>
      <c r="BA114" s="911"/>
      <c r="BB114" s="911"/>
      <c r="BC114" s="911"/>
      <c r="BD114" s="911"/>
      <c r="BE114" s="911"/>
      <c r="BF114" s="911"/>
      <c r="BG114" s="911"/>
      <c r="BH114" s="911"/>
      <c r="BI114" s="911"/>
      <c r="BJ114" s="911"/>
      <c r="BK114" s="911"/>
      <c r="BL114" s="911"/>
      <c r="BM114" s="911"/>
      <c r="BN114" s="911"/>
      <c r="BO114" s="911"/>
      <c r="BP114" s="912"/>
      <c r="BQ114" s="913">
        <v>979599</v>
      </c>
      <c r="BR114" s="914"/>
      <c r="BS114" s="914"/>
      <c r="BT114" s="914"/>
      <c r="BU114" s="914"/>
      <c r="BV114" s="914">
        <v>958995</v>
      </c>
      <c r="BW114" s="914"/>
      <c r="BX114" s="914"/>
      <c r="BY114" s="914"/>
      <c r="BZ114" s="914"/>
      <c r="CA114" s="914">
        <v>909550</v>
      </c>
      <c r="CB114" s="914"/>
      <c r="CC114" s="914"/>
      <c r="CD114" s="914"/>
      <c r="CE114" s="914"/>
      <c r="CF114" s="908">
        <v>19.7</v>
      </c>
      <c r="CG114" s="909"/>
      <c r="CH114" s="909"/>
      <c r="CI114" s="909"/>
      <c r="CJ114" s="909"/>
      <c r="CK114" s="936"/>
      <c r="CL114" s="937"/>
      <c r="CM114" s="910" t="s">
        <v>436</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122</v>
      </c>
      <c r="DH114" s="947"/>
      <c r="DI114" s="947"/>
      <c r="DJ114" s="947"/>
      <c r="DK114" s="948"/>
      <c r="DL114" s="949" t="s">
        <v>122</v>
      </c>
      <c r="DM114" s="947"/>
      <c r="DN114" s="947"/>
      <c r="DO114" s="947"/>
      <c r="DP114" s="948"/>
      <c r="DQ114" s="949" t="s">
        <v>122</v>
      </c>
      <c r="DR114" s="947"/>
      <c r="DS114" s="947"/>
      <c r="DT114" s="947"/>
      <c r="DU114" s="948"/>
      <c r="DV114" s="950" t="s">
        <v>122</v>
      </c>
      <c r="DW114" s="951"/>
      <c r="DX114" s="951"/>
      <c r="DY114" s="951"/>
      <c r="DZ114" s="952"/>
    </row>
    <row r="115" spans="1:130" s="224" customFormat="1" ht="26.25" customHeight="1" x14ac:dyDescent="0.15">
      <c r="A115" s="942"/>
      <c r="B115" s="943"/>
      <c r="C115" s="911" t="s">
        <v>437</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23636</v>
      </c>
      <c r="AB115" s="926"/>
      <c r="AC115" s="926"/>
      <c r="AD115" s="926"/>
      <c r="AE115" s="927"/>
      <c r="AF115" s="928">
        <v>24290</v>
      </c>
      <c r="AG115" s="926"/>
      <c r="AH115" s="926"/>
      <c r="AI115" s="926"/>
      <c r="AJ115" s="927"/>
      <c r="AK115" s="928">
        <v>23274</v>
      </c>
      <c r="AL115" s="926"/>
      <c r="AM115" s="926"/>
      <c r="AN115" s="926"/>
      <c r="AO115" s="927"/>
      <c r="AP115" s="929">
        <v>0.5</v>
      </c>
      <c r="AQ115" s="930"/>
      <c r="AR115" s="930"/>
      <c r="AS115" s="930"/>
      <c r="AT115" s="931"/>
      <c r="AU115" s="896"/>
      <c r="AV115" s="897"/>
      <c r="AW115" s="897"/>
      <c r="AX115" s="897"/>
      <c r="AY115" s="897"/>
      <c r="AZ115" s="910" t="s">
        <v>438</v>
      </c>
      <c r="BA115" s="911"/>
      <c r="BB115" s="911"/>
      <c r="BC115" s="911"/>
      <c r="BD115" s="911"/>
      <c r="BE115" s="911"/>
      <c r="BF115" s="911"/>
      <c r="BG115" s="911"/>
      <c r="BH115" s="911"/>
      <c r="BI115" s="911"/>
      <c r="BJ115" s="911"/>
      <c r="BK115" s="911"/>
      <c r="BL115" s="911"/>
      <c r="BM115" s="911"/>
      <c r="BN115" s="911"/>
      <c r="BO115" s="911"/>
      <c r="BP115" s="912"/>
      <c r="BQ115" s="913" t="s">
        <v>122</v>
      </c>
      <c r="BR115" s="914"/>
      <c r="BS115" s="914"/>
      <c r="BT115" s="914"/>
      <c r="BU115" s="914"/>
      <c r="BV115" s="914" t="s">
        <v>122</v>
      </c>
      <c r="BW115" s="914"/>
      <c r="BX115" s="914"/>
      <c r="BY115" s="914"/>
      <c r="BZ115" s="914"/>
      <c r="CA115" s="914" t="s">
        <v>122</v>
      </c>
      <c r="CB115" s="914"/>
      <c r="CC115" s="914"/>
      <c r="CD115" s="914"/>
      <c r="CE115" s="914"/>
      <c r="CF115" s="908" t="s">
        <v>122</v>
      </c>
      <c r="CG115" s="909"/>
      <c r="CH115" s="909"/>
      <c r="CI115" s="909"/>
      <c r="CJ115" s="909"/>
      <c r="CK115" s="936"/>
      <c r="CL115" s="937"/>
      <c r="CM115" s="910" t="s">
        <v>439</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122</v>
      </c>
      <c r="DH115" s="947"/>
      <c r="DI115" s="947"/>
      <c r="DJ115" s="947"/>
      <c r="DK115" s="948"/>
      <c r="DL115" s="949" t="s">
        <v>122</v>
      </c>
      <c r="DM115" s="947"/>
      <c r="DN115" s="947"/>
      <c r="DO115" s="947"/>
      <c r="DP115" s="948"/>
      <c r="DQ115" s="949" t="s">
        <v>122</v>
      </c>
      <c r="DR115" s="947"/>
      <c r="DS115" s="947"/>
      <c r="DT115" s="947"/>
      <c r="DU115" s="948"/>
      <c r="DV115" s="950" t="s">
        <v>122</v>
      </c>
      <c r="DW115" s="951"/>
      <c r="DX115" s="951"/>
      <c r="DY115" s="951"/>
      <c r="DZ115" s="952"/>
    </row>
    <row r="116" spans="1:130" s="224" customFormat="1" ht="26.25" customHeight="1" x14ac:dyDescent="0.15">
      <c r="A116" s="944"/>
      <c r="B116" s="945"/>
      <c r="C116" s="953" t="s">
        <v>440</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122</v>
      </c>
      <c r="AB116" s="947"/>
      <c r="AC116" s="947"/>
      <c r="AD116" s="947"/>
      <c r="AE116" s="948"/>
      <c r="AF116" s="949" t="s">
        <v>122</v>
      </c>
      <c r="AG116" s="947"/>
      <c r="AH116" s="947"/>
      <c r="AI116" s="947"/>
      <c r="AJ116" s="948"/>
      <c r="AK116" s="949" t="s">
        <v>122</v>
      </c>
      <c r="AL116" s="947"/>
      <c r="AM116" s="947"/>
      <c r="AN116" s="947"/>
      <c r="AO116" s="948"/>
      <c r="AP116" s="950" t="s">
        <v>122</v>
      </c>
      <c r="AQ116" s="951"/>
      <c r="AR116" s="951"/>
      <c r="AS116" s="951"/>
      <c r="AT116" s="952"/>
      <c r="AU116" s="896"/>
      <c r="AV116" s="897"/>
      <c r="AW116" s="897"/>
      <c r="AX116" s="897"/>
      <c r="AY116" s="897"/>
      <c r="AZ116" s="955" t="s">
        <v>441</v>
      </c>
      <c r="BA116" s="956"/>
      <c r="BB116" s="956"/>
      <c r="BC116" s="956"/>
      <c r="BD116" s="956"/>
      <c r="BE116" s="956"/>
      <c r="BF116" s="956"/>
      <c r="BG116" s="956"/>
      <c r="BH116" s="956"/>
      <c r="BI116" s="956"/>
      <c r="BJ116" s="956"/>
      <c r="BK116" s="956"/>
      <c r="BL116" s="956"/>
      <c r="BM116" s="956"/>
      <c r="BN116" s="956"/>
      <c r="BO116" s="956"/>
      <c r="BP116" s="957"/>
      <c r="BQ116" s="913" t="s">
        <v>122</v>
      </c>
      <c r="BR116" s="914"/>
      <c r="BS116" s="914"/>
      <c r="BT116" s="914"/>
      <c r="BU116" s="914"/>
      <c r="BV116" s="914" t="s">
        <v>122</v>
      </c>
      <c r="BW116" s="914"/>
      <c r="BX116" s="914"/>
      <c r="BY116" s="914"/>
      <c r="BZ116" s="914"/>
      <c r="CA116" s="914" t="s">
        <v>122</v>
      </c>
      <c r="CB116" s="914"/>
      <c r="CC116" s="914"/>
      <c r="CD116" s="914"/>
      <c r="CE116" s="914"/>
      <c r="CF116" s="908" t="s">
        <v>122</v>
      </c>
      <c r="CG116" s="909"/>
      <c r="CH116" s="909"/>
      <c r="CI116" s="909"/>
      <c r="CJ116" s="909"/>
      <c r="CK116" s="936"/>
      <c r="CL116" s="937"/>
      <c r="CM116" s="910" t="s">
        <v>442</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122</v>
      </c>
      <c r="DH116" s="947"/>
      <c r="DI116" s="947"/>
      <c r="DJ116" s="947"/>
      <c r="DK116" s="948"/>
      <c r="DL116" s="949" t="s">
        <v>122</v>
      </c>
      <c r="DM116" s="947"/>
      <c r="DN116" s="947"/>
      <c r="DO116" s="947"/>
      <c r="DP116" s="948"/>
      <c r="DQ116" s="949" t="s">
        <v>122</v>
      </c>
      <c r="DR116" s="947"/>
      <c r="DS116" s="947"/>
      <c r="DT116" s="947"/>
      <c r="DU116" s="948"/>
      <c r="DV116" s="950" t="s">
        <v>122</v>
      </c>
      <c r="DW116" s="951"/>
      <c r="DX116" s="951"/>
      <c r="DY116" s="951"/>
      <c r="DZ116" s="952"/>
    </row>
    <row r="117" spans="1:130" s="224" customFormat="1" ht="26.25" customHeight="1" x14ac:dyDescent="0.15">
      <c r="A117" s="900" t="s">
        <v>177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443</v>
      </c>
      <c r="Z117" s="882"/>
      <c r="AA117" s="966">
        <v>1462267</v>
      </c>
      <c r="AB117" s="967"/>
      <c r="AC117" s="967"/>
      <c r="AD117" s="967"/>
      <c r="AE117" s="968"/>
      <c r="AF117" s="969">
        <v>1515553</v>
      </c>
      <c r="AG117" s="967"/>
      <c r="AH117" s="967"/>
      <c r="AI117" s="967"/>
      <c r="AJ117" s="968"/>
      <c r="AK117" s="969">
        <v>1410843</v>
      </c>
      <c r="AL117" s="967"/>
      <c r="AM117" s="967"/>
      <c r="AN117" s="967"/>
      <c r="AO117" s="968"/>
      <c r="AP117" s="970"/>
      <c r="AQ117" s="971"/>
      <c r="AR117" s="971"/>
      <c r="AS117" s="971"/>
      <c r="AT117" s="972"/>
      <c r="AU117" s="896"/>
      <c r="AV117" s="897"/>
      <c r="AW117" s="897"/>
      <c r="AX117" s="897"/>
      <c r="AY117" s="897"/>
      <c r="AZ117" s="962" t="s">
        <v>444</v>
      </c>
      <c r="BA117" s="963"/>
      <c r="BB117" s="963"/>
      <c r="BC117" s="963"/>
      <c r="BD117" s="963"/>
      <c r="BE117" s="963"/>
      <c r="BF117" s="963"/>
      <c r="BG117" s="963"/>
      <c r="BH117" s="963"/>
      <c r="BI117" s="963"/>
      <c r="BJ117" s="963"/>
      <c r="BK117" s="963"/>
      <c r="BL117" s="963"/>
      <c r="BM117" s="963"/>
      <c r="BN117" s="963"/>
      <c r="BO117" s="963"/>
      <c r="BP117" s="964"/>
      <c r="BQ117" s="913" t="s">
        <v>122</v>
      </c>
      <c r="BR117" s="914"/>
      <c r="BS117" s="914"/>
      <c r="BT117" s="914"/>
      <c r="BU117" s="914"/>
      <c r="BV117" s="914" t="s">
        <v>122</v>
      </c>
      <c r="BW117" s="914"/>
      <c r="BX117" s="914"/>
      <c r="BY117" s="914"/>
      <c r="BZ117" s="914"/>
      <c r="CA117" s="914" t="s">
        <v>122</v>
      </c>
      <c r="CB117" s="914"/>
      <c r="CC117" s="914"/>
      <c r="CD117" s="914"/>
      <c r="CE117" s="914"/>
      <c r="CF117" s="908" t="s">
        <v>122</v>
      </c>
      <c r="CG117" s="909"/>
      <c r="CH117" s="909"/>
      <c r="CI117" s="909"/>
      <c r="CJ117" s="909"/>
      <c r="CK117" s="936"/>
      <c r="CL117" s="937"/>
      <c r="CM117" s="910" t="s">
        <v>445</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122</v>
      </c>
      <c r="DH117" s="947"/>
      <c r="DI117" s="947"/>
      <c r="DJ117" s="947"/>
      <c r="DK117" s="948"/>
      <c r="DL117" s="949" t="s">
        <v>122</v>
      </c>
      <c r="DM117" s="947"/>
      <c r="DN117" s="947"/>
      <c r="DO117" s="947"/>
      <c r="DP117" s="948"/>
      <c r="DQ117" s="949" t="s">
        <v>122</v>
      </c>
      <c r="DR117" s="947"/>
      <c r="DS117" s="947"/>
      <c r="DT117" s="947"/>
      <c r="DU117" s="948"/>
      <c r="DV117" s="950" t="s">
        <v>122</v>
      </c>
      <c r="DW117" s="951"/>
      <c r="DX117" s="951"/>
      <c r="DY117" s="951"/>
      <c r="DZ117" s="952"/>
    </row>
    <row r="118" spans="1:130" s="224" customFormat="1" ht="26.25" customHeight="1" x14ac:dyDescent="0.15">
      <c r="A118" s="900" t="s">
        <v>419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416</v>
      </c>
      <c r="AB118" s="881"/>
      <c r="AC118" s="881"/>
      <c r="AD118" s="881"/>
      <c r="AE118" s="882"/>
      <c r="AF118" s="880" t="s">
        <v>417</v>
      </c>
      <c r="AG118" s="881"/>
      <c r="AH118" s="881"/>
      <c r="AI118" s="881"/>
      <c r="AJ118" s="882"/>
      <c r="AK118" s="880" t="s">
        <v>294</v>
      </c>
      <c r="AL118" s="881"/>
      <c r="AM118" s="881"/>
      <c r="AN118" s="881"/>
      <c r="AO118" s="882"/>
      <c r="AP118" s="958" t="s">
        <v>418</v>
      </c>
      <c r="AQ118" s="959"/>
      <c r="AR118" s="959"/>
      <c r="AS118" s="959"/>
      <c r="AT118" s="960"/>
      <c r="AU118" s="896"/>
      <c r="AV118" s="897"/>
      <c r="AW118" s="897"/>
      <c r="AX118" s="897"/>
      <c r="AY118" s="897"/>
      <c r="AZ118" s="961" t="s">
        <v>446</v>
      </c>
      <c r="BA118" s="953"/>
      <c r="BB118" s="953"/>
      <c r="BC118" s="953"/>
      <c r="BD118" s="953"/>
      <c r="BE118" s="953"/>
      <c r="BF118" s="953"/>
      <c r="BG118" s="953"/>
      <c r="BH118" s="953"/>
      <c r="BI118" s="953"/>
      <c r="BJ118" s="953"/>
      <c r="BK118" s="953"/>
      <c r="BL118" s="953"/>
      <c r="BM118" s="953"/>
      <c r="BN118" s="953"/>
      <c r="BO118" s="953"/>
      <c r="BP118" s="954"/>
      <c r="BQ118" s="987" t="s">
        <v>122</v>
      </c>
      <c r="BR118" s="988"/>
      <c r="BS118" s="988"/>
      <c r="BT118" s="988"/>
      <c r="BU118" s="988"/>
      <c r="BV118" s="988" t="s">
        <v>122</v>
      </c>
      <c r="BW118" s="988"/>
      <c r="BX118" s="988"/>
      <c r="BY118" s="988"/>
      <c r="BZ118" s="988"/>
      <c r="CA118" s="988" t="s">
        <v>122</v>
      </c>
      <c r="CB118" s="988"/>
      <c r="CC118" s="988"/>
      <c r="CD118" s="988"/>
      <c r="CE118" s="988"/>
      <c r="CF118" s="908" t="s">
        <v>122</v>
      </c>
      <c r="CG118" s="909"/>
      <c r="CH118" s="909"/>
      <c r="CI118" s="909"/>
      <c r="CJ118" s="909"/>
      <c r="CK118" s="936"/>
      <c r="CL118" s="937"/>
      <c r="CM118" s="910" t="s">
        <v>447</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122</v>
      </c>
      <c r="DH118" s="947"/>
      <c r="DI118" s="947"/>
      <c r="DJ118" s="947"/>
      <c r="DK118" s="948"/>
      <c r="DL118" s="949" t="s">
        <v>122</v>
      </c>
      <c r="DM118" s="947"/>
      <c r="DN118" s="947"/>
      <c r="DO118" s="947"/>
      <c r="DP118" s="948"/>
      <c r="DQ118" s="949" t="s">
        <v>122</v>
      </c>
      <c r="DR118" s="947"/>
      <c r="DS118" s="947"/>
      <c r="DT118" s="947"/>
      <c r="DU118" s="948"/>
      <c r="DV118" s="950" t="s">
        <v>122</v>
      </c>
      <c r="DW118" s="951"/>
      <c r="DX118" s="951"/>
      <c r="DY118" s="951"/>
      <c r="DZ118" s="952"/>
    </row>
    <row r="119" spans="1:130" s="224" customFormat="1" ht="26.25" customHeight="1" x14ac:dyDescent="0.15">
      <c r="A119" s="1044" t="s">
        <v>422</v>
      </c>
      <c r="B119" s="935"/>
      <c r="C119" s="917" t="s">
        <v>423</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898"/>
      <c r="AV119" s="899"/>
      <c r="AW119" s="899"/>
      <c r="AX119" s="899"/>
      <c r="AY119" s="899"/>
      <c r="AZ119" s="247" t="s">
        <v>177</v>
      </c>
      <c r="BA119" s="247"/>
      <c r="BB119" s="247"/>
      <c r="BC119" s="247"/>
      <c r="BD119" s="247"/>
      <c r="BE119" s="247"/>
      <c r="BF119" s="247"/>
      <c r="BG119" s="247"/>
      <c r="BH119" s="247"/>
      <c r="BI119" s="247"/>
      <c r="BJ119" s="247"/>
      <c r="BK119" s="247"/>
      <c r="BL119" s="247"/>
      <c r="BM119" s="247"/>
      <c r="BN119" s="247"/>
      <c r="BO119" s="965" t="s">
        <v>448</v>
      </c>
      <c r="BP119" s="993"/>
      <c r="BQ119" s="987">
        <v>16405099</v>
      </c>
      <c r="BR119" s="988"/>
      <c r="BS119" s="988"/>
      <c r="BT119" s="988"/>
      <c r="BU119" s="988"/>
      <c r="BV119" s="988">
        <v>15979947</v>
      </c>
      <c r="BW119" s="988"/>
      <c r="BX119" s="988"/>
      <c r="BY119" s="988"/>
      <c r="BZ119" s="988"/>
      <c r="CA119" s="988">
        <v>15918624</v>
      </c>
      <c r="CB119" s="988"/>
      <c r="CC119" s="988"/>
      <c r="CD119" s="988"/>
      <c r="CE119" s="988"/>
      <c r="CF119" s="989"/>
      <c r="CG119" s="990"/>
      <c r="CH119" s="990"/>
      <c r="CI119" s="990"/>
      <c r="CJ119" s="991"/>
      <c r="CK119" s="938"/>
      <c r="CL119" s="939"/>
      <c r="CM119" s="961" t="s">
        <v>449</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v>2060224</v>
      </c>
      <c r="DH119" s="974"/>
      <c r="DI119" s="974"/>
      <c r="DJ119" s="974"/>
      <c r="DK119" s="975"/>
      <c r="DL119" s="973">
        <v>2093303</v>
      </c>
      <c r="DM119" s="974"/>
      <c r="DN119" s="974"/>
      <c r="DO119" s="974"/>
      <c r="DP119" s="975"/>
      <c r="DQ119" s="973">
        <v>1829248</v>
      </c>
      <c r="DR119" s="974"/>
      <c r="DS119" s="974"/>
      <c r="DT119" s="974"/>
      <c r="DU119" s="975"/>
      <c r="DV119" s="976">
        <v>39.5</v>
      </c>
      <c r="DW119" s="977"/>
      <c r="DX119" s="977"/>
      <c r="DY119" s="977"/>
      <c r="DZ119" s="978"/>
    </row>
    <row r="120" spans="1:130" s="224" customFormat="1" ht="26.25" customHeight="1" x14ac:dyDescent="0.15">
      <c r="A120" s="1045"/>
      <c r="B120" s="937"/>
      <c r="C120" s="910" t="s">
        <v>426</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122</v>
      </c>
      <c r="AB120" s="947"/>
      <c r="AC120" s="947"/>
      <c r="AD120" s="947"/>
      <c r="AE120" s="948"/>
      <c r="AF120" s="949" t="s">
        <v>122</v>
      </c>
      <c r="AG120" s="947"/>
      <c r="AH120" s="947"/>
      <c r="AI120" s="947"/>
      <c r="AJ120" s="948"/>
      <c r="AK120" s="949" t="s">
        <v>122</v>
      </c>
      <c r="AL120" s="947"/>
      <c r="AM120" s="947"/>
      <c r="AN120" s="947"/>
      <c r="AO120" s="948"/>
      <c r="AP120" s="950" t="s">
        <v>122</v>
      </c>
      <c r="AQ120" s="951"/>
      <c r="AR120" s="951"/>
      <c r="AS120" s="951"/>
      <c r="AT120" s="952"/>
      <c r="AU120" s="979" t="s">
        <v>450</v>
      </c>
      <c r="AV120" s="980"/>
      <c r="AW120" s="980"/>
      <c r="AX120" s="980"/>
      <c r="AY120" s="981"/>
      <c r="AZ120" s="917" t="s">
        <v>451</v>
      </c>
      <c r="BA120" s="885"/>
      <c r="BB120" s="885"/>
      <c r="BC120" s="885"/>
      <c r="BD120" s="885"/>
      <c r="BE120" s="885"/>
      <c r="BF120" s="885"/>
      <c r="BG120" s="885"/>
      <c r="BH120" s="885"/>
      <c r="BI120" s="885"/>
      <c r="BJ120" s="885"/>
      <c r="BK120" s="885"/>
      <c r="BL120" s="885"/>
      <c r="BM120" s="885"/>
      <c r="BN120" s="885"/>
      <c r="BO120" s="885"/>
      <c r="BP120" s="886"/>
      <c r="BQ120" s="918">
        <v>3703771</v>
      </c>
      <c r="BR120" s="919"/>
      <c r="BS120" s="919"/>
      <c r="BT120" s="919"/>
      <c r="BU120" s="919"/>
      <c r="BV120" s="919">
        <v>4131786</v>
      </c>
      <c r="BW120" s="919"/>
      <c r="BX120" s="919"/>
      <c r="BY120" s="919"/>
      <c r="BZ120" s="919"/>
      <c r="CA120" s="919">
        <v>4501365</v>
      </c>
      <c r="CB120" s="919"/>
      <c r="CC120" s="919"/>
      <c r="CD120" s="919"/>
      <c r="CE120" s="919"/>
      <c r="CF120" s="932">
        <v>97.3</v>
      </c>
      <c r="CG120" s="933"/>
      <c r="CH120" s="933"/>
      <c r="CI120" s="933"/>
      <c r="CJ120" s="933"/>
      <c r="CK120" s="994" t="s">
        <v>452</v>
      </c>
      <c r="CL120" s="995"/>
      <c r="CM120" s="995"/>
      <c r="CN120" s="995"/>
      <c r="CO120" s="996"/>
      <c r="CP120" s="1002" t="s">
        <v>398</v>
      </c>
      <c r="CQ120" s="1003"/>
      <c r="CR120" s="1003"/>
      <c r="CS120" s="1003"/>
      <c r="CT120" s="1003"/>
      <c r="CU120" s="1003"/>
      <c r="CV120" s="1003"/>
      <c r="CW120" s="1003"/>
      <c r="CX120" s="1003"/>
      <c r="CY120" s="1003"/>
      <c r="CZ120" s="1003"/>
      <c r="DA120" s="1003"/>
      <c r="DB120" s="1003"/>
      <c r="DC120" s="1003"/>
      <c r="DD120" s="1003"/>
      <c r="DE120" s="1003"/>
      <c r="DF120" s="1004"/>
      <c r="DG120" s="918" t="s">
        <v>122</v>
      </c>
      <c r="DH120" s="919"/>
      <c r="DI120" s="919"/>
      <c r="DJ120" s="919"/>
      <c r="DK120" s="919"/>
      <c r="DL120" s="919" t="s">
        <v>122</v>
      </c>
      <c r="DM120" s="919"/>
      <c r="DN120" s="919"/>
      <c r="DO120" s="919"/>
      <c r="DP120" s="919"/>
      <c r="DQ120" s="919">
        <v>3297700</v>
      </c>
      <c r="DR120" s="919"/>
      <c r="DS120" s="919"/>
      <c r="DT120" s="919"/>
      <c r="DU120" s="919"/>
      <c r="DV120" s="920">
        <v>71.3</v>
      </c>
      <c r="DW120" s="920"/>
      <c r="DX120" s="920"/>
      <c r="DY120" s="920"/>
      <c r="DZ120" s="921"/>
    </row>
    <row r="121" spans="1:130" s="224" customFormat="1" ht="26.25" customHeight="1" x14ac:dyDescent="0.15">
      <c r="A121" s="1045"/>
      <c r="B121" s="937"/>
      <c r="C121" s="962" t="s">
        <v>453</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122</v>
      </c>
      <c r="AB121" s="947"/>
      <c r="AC121" s="947"/>
      <c r="AD121" s="947"/>
      <c r="AE121" s="948"/>
      <c r="AF121" s="949" t="s">
        <v>122</v>
      </c>
      <c r="AG121" s="947"/>
      <c r="AH121" s="947"/>
      <c r="AI121" s="947"/>
      <c r="AJ121" s="948"/>
      <c r="AK121" s="949" t="s">
        <v>122</v>
      </c>
      <c r="AL121" s="947"/>
      <c r="AM121" s="947"/>
      <c r="AN121" s="947"/>
      <c r="AO121" s="948"/>
      <c r="AP121" s="950" t="s">
        <v>122</v>
      </c>
      <c r="AQ121" s="951"/>
      <c r="AR121" s="951"/>
      <c r="AS121" s="951"/>
      <c r="AT121" s="952"/>
      <c r="AU121" s="982"/>
      <c r="AV121" s="983"/>
      <c r="AW121" s="983"/>
      <c r="AX121" s="983"/>
      <c r="AY121" s="984"/>
      <c r="AZ121" s="910" t="s">
        <v>454</v>
      </c>
      <c r="BA121" s="911"/>
      <c r="BB121" s="911"/>
      <c r="BC121" s="911"/>
      <c r="BD121" s="911"/>
      <c r="BE121" s="911"/>
      <c r="BF121" s="911"/>
      <c r="BG121" s="911"/>
      <c r="BH121" s="911"/>
      <c r="BI121" s="911"/>
      <c r="BJ121" s="911"/>
      <c r="BK121" s="911"/>
      <c r="BL121" s="911"/>
      <c r="BM121" s="911"/>
      <c r="BN121" s="911"/>
      <c r="BO121" s="911"/>
      <c r="BP121" s="912"/>
      <c r="BQ121" s="913">
        <v>561824</v>
      </c>
      <c r="BR121" s="914"/>
      <c r="BS121" s="914"/>
      <c r="BT121" s="914"/>
      <c r="BU121" s="914"/>
      <c r="BV121" s="914">
        <v>516495</v>
      </c>
      <c r="BW121" s="914"/>
      <c r="BX121" s="914"/>
      <c r="BY121" s="914"/>
      <c r="BZ121" s="914"/>
      <c r="CA121" s="914">
        <v>412923</v>
      </c>
      <c r="CB121" s="914"/>
      <c r="CC121" s="914"/>
      <c r="CD121" s="914"/>
      <c r="CE121" s="914"/>
      <c r="CF121" s="908">
        <v>8.9</v>
      </c>
      <c r="CG121" s="909"/>
      <c r="CH121" s="909"/>
      <c r="CI121" s="909"/>
      <c r="CJ121" s="909"/>
      <c r="CK121" s="997"/>
      <c r="CL121" s="998"/>
      <c r="CM121" s="998"/>
      <c r="CN121" s="998"/>
      <c r="CO121" s="999"/>
      <c r="CP121" s="1007" t="s">
        <v>397</v>
      </c>
      <c r="CQ121" s="1008"/>
      <c r="CR121" s="1008"/>
      <c r="CS121" s="1008"/>
      <c r="CT121" s="1008"/>
      <c r="CU121" s="1008"/>
      <c r="CV121" s="1008"/>
      <c r="CW121" s="1008"/>
      <c r="CX121" s="1008"/>
      <c r="CY121" s="1008"/>
      <c r="CZ121" s="1008"/>
      <c r="DA121" s="1008"/>
      <c r="DB121" s="1008"/>
      <c r="DC121" s="1008"/>
      <c r="DD121" s="1008"/>
      <c r="DE121" s="1008"/>
      <c r="DF121" s="1009"/>
      <c r="DG121" s="913">
        <v>293854</v>
      </c>
      <c r="DH121" s="914"/>
      <c r="DI121" s="914"/>
      <c r="DJ121" s="914"/>
      <c r="DK121" s="914"/>
      <c r="DL121" s="914">
        <v>325158</v>
      </c>
      <c r="DM121" s="914"/>
      <c r="DN121" s="914"/>
      <c r="DO121" s="914"/>
      <c r="DP121" s="914"/>
      <c r="DQ121" s="914">
        <v>404575</v>
      </c>
      <c r="DR121" s="914"/>
      <c r="DS121" s="914"/>
      <c r="DT121" s="914"/>
      <c r="DU121" s="914"/>
      <c r="DV121" s="915">
        <v>8.6999999999999993</v>
      </c>
      <c r="DW121" s="915"/>
      <c r="DX121" s="915"/>
      <c r="DY121" s="915"/>
      <c r="DZ121" s="916"/>
    </row>
    <row r="122" spans="1:130" s="224" customFormat="1" ht="26.25" customHeight="1" x14ac:dyDescent="0.15">
      <c r="A122" s="1045"/>
      <c r="B122" s="937"/>
      <c r="C122" s="910" t="s">
        <v>436</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122</v>
      </c>
      <c r="AB122" s="947"/>
      <c r="AC122" s="947"/>
      <c r="AD122" s="947"/>
      <c r="AE122" s="948"/>
      <c r="AF122" s="949" t="s">
        <v>122</v>
      </c>
      <c r="AG122" s="947"/>
      <c r="AH122" s="947"/>
      <c r="AI122" s="947"/>
      <c r="AJ122" s="948"/>
      <c r="AK122" s="949" t="s">
        <v>122</v>
      </c>
      <c r="AL122" s="947"/>
      <c r="AM122" s="947"/>
      <c r="AN122" s="947"/>
      <c r="AO122" s="948"/>
      <c r="AP122" s="950" t="s">
        <v>122</v>
      </c>
      <c r="AQ122" s="951"/>
      <c r="AR122" s="951"/>
      <c r="AS122" s="951"/>
      <c r="AT122" s="952"/>
      <c r="AU122" s="982"/>
      <c r="AV122" s="983"/>
      <c r="AW122" s="983"/>
      <c r="AX122" s="983"/>
      <c r="AY122" s="984"/>
      <c r="AZ122" s="961" t="s">
        <v>455</v>
      </c>
      <c r="BA122" s="953"/>
      <c r="BB122" s="953"/>
      <c r="BC122" s="953"/>
      <c r="BD122" s="953"/>
      <c r="BE122" s="953"/>
      <c r="BF122" s="953"/>
      <c r="BG122" s="953"/>
      <c r="BH122" s="953"/>
      <c r="BI122" s="953"/>
      <c r="BJ122" s="953"/>
      <c r="BK122" s="953"/>
      <c r="BL122" s="953"/>
      <c r="BM122" s="953"/>
      <c r="BN122" s="953"/>
      <c r="BO122" s="953"/>
      <c r="BP122" s="954"/>
      <c r="BQ122" s="987">
        <v>10545672</v>
      </c>
      <c r="BR122" s="988"/>
      <c r="BS122" s="988"/>
      <c r="BT122" s="988"/>
      <c r="BU122" s="988"/>
      <c r="BV122" s="988">
        <v>9978624</v>
      </c>
      <c r="BW122" s="988"/>
      <c r="BX122" s="988"/>
      <c r="BY122" s="988"/>
      <c r="BZ122" s="988"/>
      <c r="CA122" s="988">
        <v>10128213</v>
      </c>
      <c r="CB122" s="988"/>
      <c r="CC122" s="988"/>
      <c r="CD122" s="988"/>
      <c r="CE122" s="988"/>
      <c r="CF122" s="1005">
        <v>218.8</v>
      </c>
      <c r="CG122" s="1006"/>
      <c r="CH122" s="1006"/>
      <c r="CI122" s="1006"/>
      <c r="CJ122" s="1006"/>
      <c r="CK122" s="997"/>
      <c r="CL122" s="998"/>
      <c r="CM122" s="998"/>
      <c r="CN122" s="998"/>
      <c r="CO122" s="999"/>
      <c r="CP122" s="1007" t="s">
        <v>399</v>
      </c>
      <c r="CQ122" s="1008"/>
      <c r="CR122" s="1008"/>
      <c r="CS122" s="1008"/>
      <c r="CT122" s="1008"/>
      <c r="CU122" s="1008"/>
      <c r="CV122" s="1008"/>
      <c r="CW122" s="1008"/>
      <c r="CX122" s="1008"/>
      <c r="CY122" s="1008"/>
      <c r="CZ122" s="1008"/>
      <c r="DA122" s="1008"/>
      <c r="DB122" s="1008"/>
      <c r="DC122" s="1008"/>
      <c r="DD122" s="1008"/>
      <c r="DE122" s="1008"/>
      <c r="DF122" s="1009"/>
      <c r="DG122" s="913">
        <v>5445</v>
      </c>
      <c r="DH122" s="914"/>
      <c r="DI122" s="914"/>
      <c r="DJ122" s="914"/>
      <c r="DK122" s="914"/>
      <c r="DL122" s="914">
        <v>7841</v>
      </c>
      <c r="DM122" s="914"/>
      <c r="DN122" s="914"/>
      <c r="DO122" s="914"/>
      <c r="DP122" s="914"/>
      <c r="DQ122" s="914">
        <v>2820</v>
      </c>
      <c r="DR122" s="914"/>
      <c r="DS122" s="914"/>
      <c r="DT122" s="914"/>
      <c r="DU122" s="914"/>
      <c r="DV122" s="915">
        <v>0.1</v>
      </c>
      <c r="DW122" s="915"/>
      <c r="DX122" s="915"/>
      <c r="DY122" s="915"/>
      <c r="DZ122" s="916"/>
    </row>
    <row r="123" spans="1:130" s="224" customFormat="1" ht="26.25" customHeight="1" x14ac:dyDescent="0.15">
      <c r="A123" s="1045"/>
      <c r="B123" s="937"/>
      <c r="C123" s="910" t="s">
        <v>442</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122</v>
      </c>
      <c r="AB123" s="947"/>
      <c r="AC123" s="947"/>
      <c r="AD123" s="947"/>
      <c r="AE123" s="948"/>
      <c r="AF123" s="949" t="s">
        <v>122</v>
      </c>
      <c r="AG123" s="947"/>
      <c r="AH123" s="947"/>
      <c r="AI123" s="947"/>
      <c r="AJ123" s="948"/>
      <c r="AK123" s="949" t="s">
        <v>122</v>
      </c>
      <c r="AL123" s="947"/>
      <c r="AM123" s="947"/>
      <c r="AN123" s="947"/>
      <c r="AO123" s="948"/>
      <c r="AP123" s="950" t="s">
        <v>122</v>
      </c>
      <c r="AQ123" s="951"/>
      <c r="AR123" s="951"/>
      <c r="AS123" s="951"/>
      <c r="AT123" s="952"/>
      <c r="AU123" s="985"/>
      <c r="AV123" s="986"/>
      <c r="AW123" s="986"/>
      <c r="AX123" s="986"/>
      <c r="AY123" s="986"/>
      <c r="AZ123" s="247" t="s">
        <v>177</v>
      </c>
      <c r="BA123" s="247"/>
      <c r="BB123" s="247"/>
      <c r="BC123" s="247"/>
      <c r="BD123" s="247"/>
      <c r="BE123" s="247"/>
      <c r="BF123" s="247"/>
      <c r="BG123" s="247"/>
      <c r="BH123" s="247"/>
      <c r="BI123" s="247"/>
      <c r="BJ123" s="247"/>
      <c r="BK123" s="247"/>
      <c r="BL123" s="247"/>
      <c r="BM123" s="247"/>
      <c r="BN123" s="247"/>
      <c r="BO123" s="965" t="s">
        <v>456</v>
      </c>
      <c r="BP123" s="993"/>
      <c r="BQ123" s="1051">
        <v>14811267</v>
      </c>
      <c r="BR123" s="1052"/>
      <c r="BS123" s="1052"/>
      <c r="BT123" s="1052"/>
      <c r="BU123" s="1052"/>
      <c r="BV123" s="1052">
        <v>14626905</v>
      </c>
      <c r="BW123" s="1052"/>
      <c r="BX123" s="1052"/>
      <c r="BY123" s="1052"/>
      <c r="BZ123" s="1052"/>
      <c r="CA123" s="1052">
        <v>15042501</v>
      </c>
      <c r="CB123" s="1052"/>
      <c r="CC123" s="1052"/>
      <c r="CD123" s="1052"/>
      <c r="CE123" s="1052"/>
      <c r="CF123" s="989"/>
      <c r="CG123" s="990"/>
      <c r="CH123" s="990"/>
      <c r="CI123" s="990"/>
      <c r="CJ123" s="991"/>
      <c r="CK123" s="997"/>
      <c r="CL123" s="998"/>
      <c r="CM123" s="998"/>
      <c r="CN123" s="998"/>
      <c r="CO123" s="999"/>
      <c r="CP123" s="1007" t="s">
        <v>392</v>
      </c>
      <c r="CQ123" s="1008"/>
      <c r="CR123" s="1008"/>
      <c r="CS123" s="1008"/>
      <c r="CT123" s="1008"/>
      <c r="CU123" s="1008"/>
      <c r="CV123" s="1008"/>
      <c r="CW123" s="1008"/>
      <c r="CX123" s="1008"/>
      <c r="CY123" s="1008"/>
      <c r="CZ123" s="1008"/>
      <c r="DA123" s="1008"/>
      <c r="DB123" s="1008"/>
      <c r="DC123" s="1008"/>
      <c r="DD123" s="1008"/>
      <c r="DE123" s="1008"/>
      <c r="DF123" s="1009"/>
      <c r="DG123" s="946" t="s">
        <v>122</v>
      </c>
      <c r="DH123" s="947"/>
      <c r="DI123" s="947"/>
      <c r="DJ123" s="947"/>
      <c r="DK123" s="948"/>
      <c r="DL123" s="949" t="s">
        <v>122</v>
      </c>
      <c r="DM123" s="947"/>
      <c r="DN123" s="947"/>
      <c r="DO123" s="947"/>
      <c r="DP123" s="948"/>
      <c r="DQ123" s="949" t="s">
        <v>122</v>
      </c>
      <c r="DR123" s="947"/>
      <c r="DS123" s="947"/>
      <c r="DT123" s="947"/>
      <c r="DU123" s="948"/>
      <c r="DV123" s="950" t="s">
        <v>122</v>
      </c>
      <c r="DW123" s="951"/>
      <c r="DX123" s="951"/>
      <c r="DY123" s="951"/>
      <c r="DZ123" s="952"/>
    </row>
    <row r="124" spans="1:130" s="224" customFormat="1" ht="26.25" customHeight="1" thickBot="1" x14ac:dyDescent="0.2">
      <c r="A124" s="1045"/>
      <c r="B124" s="937"/>
      <c r="C124" s="910" t="s">
        <v>445</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122</v>
      </c>
      <c r="AB124" s="947"/>
      <c r="AC124" s="947"/>
      <c r="AD124" s="947"/>
      <c r="AE124" s="948"/>
      <c r="AF124" s="949" t="s">
        <v>122</v>
      </c>
      <c r="AG124" s="947"/>
      <c r="AH124" s="947"/>
      <c r="AI124" s="947"/>
      <c r="AJ124" s="948"/>
      <c r="AK124" s="949" t="s">
        <v>122</v>
      </c>
      <c r="AL124" s="947"/>
      <c r="AM124" s="947"/>
      <c r="AN124" s="947"/>
      <c r="AO124" s="948"/>
      <c r="AP124" s="950" t="s">
        <v>122</v>
      </c>
      <c r="AQ124" s="951"/>
      <c r="AR124" s="951"/>
      <c r="AS124" s="951"/>
      <c r="AT124" s="952"/>
      <c r="AU124" s="1047" t="s">
        <v>457</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34.4</v>
      </c>
      <c r="BR124" s="1015"/>
      <c r="BS124" s="1015"/>
      <c r="BT124" s="1015"/>
      <c r="BU124" s="1015"/>
      <c r="BV124" s="1015">
        <v>29.7</v>
      </c>
      <c r="BW124" s="1015"/>
      <c r="BX124" s="1015"/>
      <c r="BY124" s="1015"/>
      <c r="BZ124" s="1015"/>
      <c r="CA124" s="1015">
        <v>18.899999999999999</v>
      </c>
      <c r="CB124" s="1015"/>
      <c r="CC124" s="1015"/>
      <c r="CD124" s="1015"/>
      <c r="CE124" s="1015"/>
      <c r="CF124" s="1016"/>
      <c r="CG124" s="1017"/>
      <c r="CH124" s="1017"/>
      <c r="CI124" s="1017"/>
      <c r="CJ124" s="1018"/>
      <c r="CK124" s="1000"/>
      <c r="CL124" s="1000"/>
      <c r="CM124" s="1000"/>
      <c r="CN124" s="1000"/>
      <c r="CO124" s="1001"/>
      <c r="CP124" s="1007" t="s">
        <v>458</v>
      </c>
      <c r="CQ124" s="1008"/>
      <c r="CR124" s="1008"/>
      <c r="CS124" s="1008"/>
      <c r="CT124" s="1008"/>
      <c r="CU124" s="1008"/>
      <c r="CV124" s="1008"/>
      <c r="CW124" s="1008"/>
      <c r="CX124" s="1008"/>
      <c r="CY124" s="1008"/>
      <c r="CZ124" s="1008"/>
      <c r="DA124" s="1008"/>
      <c r="DB124" s="1008"/>
      <c r="DC124" s="1008"/>
      <c r="DD124" s="1008"/>
      <c r="DE124" s="1008"/>
      <c r="DF124" s="1009"/>
      <c r="DG124" s="992">
        <v>3778482</v>
      </c>
      <c r="DH124" s="974"/>
      <c r="DI124" s="974"/>
      <c r="DJ124" s="974"/>
      <c r="DK124" s="975"/>
      <c r="DL124" s="973">
        <v>3754105</v>
      </c>
      <c r="DM124" s="974"/>
      <c r="DN124" s="974"/>
      <c r="DO124" s="974"/>
      <c r="DP124" s="975"/>
      <c r="DQ124" s="973" t="s">
        <v>122</v>
      </c>
      <c r="DR124" s="974"/>
      <c r="DS124" s="974"/>
      <c r="DT124" s="974"/>
      <c r="DU124" s="975"/>
      <c r="DV124" s="976" t="s">
        <v>122</v>
      </c>
      <c r="DW124" s="977"/>
      <c r="DX124" s="977"/>
      <c r="DY124" s="977"/>
      <c r="DZ124" s="978"/>
    </row>
    <row r="125" spans="1:130" s="224" customFormat="1" ht="26.25" customHeight="1" x14ac:dyDescent="0.15">
      <c r="A125" s="1045"/>
      <c r="B125" s="937"/>
      <c r="C125" s="910" t="s">
        <v>447</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122</v>
      </c>
      <c r="AB125" s="947"/>
      <c r="AC125" s="947"/>
      <c r="AD125" s="947"/>
      <c r="AE125" s="948"/>
      <c r="AF125" s="949" t="s">
        <v>122</v>
      </c>
      <c r="AG125" s="947"/>
      <c r="AH125" s="947"/>
      <c r="AI125" s="947"/>
      <c r="AJ125" s="948"/>
      <c r="AK125" s="949" t="s">
        <v>122</v>
      </c>
      <c r="AL125" s="947"/>
      <c r="AM125" s="947"/>
      <c r="AN125" s="947"/>
      <c r="AO125" s="948"/>
      <c r="AP125" s="950" t="s">
        <v>122</v>
      </c>
      <c r="AQ125" s="951"/>
      <c r="AR125" s="951"/>
      <c r="AS125" s="951"/>
      <c r="AT125" s="95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459</v>
      </c>
      <c r="CL125" s="995"/>
      <c r="CM125" s="995"/>
      <c r="CN125" s="995"/>
      <c r="CO125" s="996"/>
      <c r="CP125" s="917" t="s">
        <v>460</v>
      </c>
      <c r="CQ125" s="885"/>
      <c r="CR125" s="885"/>
      <c r="CS125" s="885"/>
      <c r="CT125" s="885"/>
      <c r="CU125" s="885"/>
      <c r="CV125" s="885"/>
      <c r="CW125" s="885"/>
      <c r="CX125" s="885"/>
      <c r="CY125" s="885"/>
      <c r="CZ125" s="885"/>
      <c r="DA125" s="885"/>
      <c r="DB125" s="885"/>
      <c r="DC125" s="885"/>
      <c r="DD125" s="885"/>
      <c r="DE125" s="885"/>
      <c r="DF125" s="886"/>
      <c r="DG125" s="918" t="s">
        <v>122</v>
      </c>
      <c r="DH125" s="919"/>
      <c r="DI125" s="919"/>
      <c r="DJ125" s="919"/>
      <c r="DK125" s="919"/>
      <c r="DL125" s="919" t="s">
        <v>122</v>
      </c>
      <c r="DM125" s="919"/>
      <c r="DN125" s="919"/>
      <c r="DO125" s="919"/>
      <c r="DP125" s="919"/>
      <c r="DQ125" s="919" t="s">
        <v>122</v>
      </c>
      <c r="DR125" s="919"/>
      <c r="DS125" s="919"/>
      <c r="DT125" s="919"/>
      <c r="DU125" s="919"/>
      <c r="DV125" s="920" t="s">
        <v>122</v>
      </c>
      <c r="DW125" s="920"/>
      <c r="DX125" s="920"/>
      <c r="DY125" s="920"/>
      <c r="DZ125" s="921"/>
    </row>
    <row r="126" spans="1:130" s="224" customFormat="1" ht="26.25" customHeight="1" thickBot="1" x14ac:dyDescent="0.2">
      <c r="A126" s="1045"/>
      <c r="B126" s="937"/>
      <c r="C126" s="910" t="s">
        <v>449</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122</v>
      </c>
      <c r="AB126" s="947"/>
      <c r="AC126" s="947"/>
      <c r="AD126" s="947"/>
      <c r="AE126" s="948"/>
      <c r="AF126" s="949" t="s">
        <v>122</v>
      </c>
      <c r="AG126" s="947"/>
      <c r="AH126" s="947"/>
      <c r="AI126" s="947"/>
      <c r="AJ126" s="948"/>
      <c r="AK126" s="949" t="s">
        <v>122</v>
      </c>
      <c r="AL126" s="947"/>
      <c r="AM126" s="947"/>
      <c r="AN126" s="947"/>
      <c r="AO126" s="948"/>
      <c r="AP126" s="950" t="s">
        <v>122</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461</v>
      </c>
      <c r="CQ126" s="911"/>
      <c r="CR126" s="911"/>
      <c r="CS126" s="911"/>
      <c r="CT126" s="911"/>
      <c r="CU126" s="911"/>
      <c r="CV126" s="911"/>
      <c r="CW126" s="911"/>
      <c r="CX126" s="911"/>
      <c r="CY126" s="911"/>
      <c r="CZ126" s="911"/>
      <c r="DA126" s="911"/>
      <c r="DB126" s="911"/>
      <c r="DC126" s="911"/>
      <c r="DD126" s="911"/>
      <c r="DE126" s="911"/>
      <c r="DF126" s="912"/>
      <c r="DG126" s="913" t="s">
        <v>122</v>
      </c>
      <c r="DH126" s="914"/>
      <c r="DI126" s="914"/>
      <c r="DJ126" s="914"/>
      <c r="DK126" s="914"/>
      <c r="DL126" s="914" t="s">
        <v>122</v>
      </c>
      <c r="DM126" s="914"/>
      <c r="DN126" s="914"/>
      <c r="DO126" s="914"/>
      <c r="DP126" s="914"/>
      <c r="DQ126" s="914" t="s">
        <v>122</v>
      </c>
      <c r="DR126" s="914"/>
      <c r="DS126" s="914"/>
      <c r="DT126" s="914"/>
      <c r="DU126" s="914"/>
      <c r="DV126" s="915" t="s">
        <v>122</v>
      </c>
      <c r="DW126" s="915"/>
      <c r="DX126" s="915"/>
      <c r="DY126" s="915"/>
      <c r="DZ126" s="916"/>
    </row>
    <row r="127" spans="1:130" s="224" customFormat="1" ht="26.25" customHeight="1" x14ac:dyDescent="0.15">
      <c r="A127" s="1046"/>
      <c r="B127" s="939"/>
      <c r="C127" s="961" t="s">
        <v>462</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v>23636</v>
      </c>
      <c r="AB127" s="947"/>
      <c r="AC127" s="947"/>
      <c r="AD127" s="947"/>
      <c r="AE127" s="948"/>
      <c r="AF127" s="949">
        <v>24290</v>
      </c>
      <c r="AG127" s="947"/>
      <c r="AH127" s="947"/>
      <c r="AI127" s="947"/>
      <c r="AJ127" s="948"/>
      <c r="AK127" s="949">
        <v>23274</v>
      </c>
      <c r="AL127" s="947"/>
      <c r="AM127" s="947"/>
      <c r="AN127" s="947"/>
      <c r="AO127" s="948"/>
      <c r="AP127" s="950">
        <v>0.5</v>
      </c>
      <c r="AQ127" s="951"/>
      <c r="AR127" s="951"/>
      <c r="AS127" s="951"/>
      <c r="AT127" s="952"/>
      <c r="AU127" s="226"/>
      <c r="AV127" s="226"/>
      <c r="AW127" s="226"/>
      <c r="AX127" s="1019" t="s">
        <v>463</v>
      </c>
      <c r="AY127" s="1020"/>
      <c r="AZ127" s="1020"/>
      <c r="BA127" s="1020"/>
      <c r="BB127" s="1020"/>
      <c r="BC127" s="1020"/>
      <c r="BD127" s="1020"/>
      <c r="BE127" s="1021"/>
      <c r="BF127" s="1022" t="s">
        <v>464</v>
      </c>
      <c r="BG127" s="1020"/>
      <c r="BH127" s="1020"/>
      <c r="BI127" s="1020"/>
      <c r="BJ127" s="1020"/>
      <c r="BK127" s="1020"/>
      <c r="BL127" s="1021"/>
      <c r="BM127" s="1022" t="s">
        <v>465</v>
      </c>
      <c r="BN127" s="1020"/>
      <c r="BO127" s="1020"/>
      <c r="BP127" s="1020"/>
      <c r="BQ127" s="1020"/>
      <c r="BR127" s="1020"/>
      <c r="BS127" s="1021"/>
      <c r="BT127" s="1022" t="s">
        <v>466</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467</v>
      </c>
      <c r="CQ127" s="911"/>
      <c r="CR127" s="911"/>
      <c r="CS127" s="911"/>
      <c r="CT127" s="911"/>
      <c r="CU127" s="911"/>
      <c r="CV127" s="911"/>
      <c r="CW127" s="911"/>
      <c r="CX127" s="911"/>
      <c r="CY127" s="911"/>
      <c r="CZ127" s="911"/>
      <c r="DA127" s="911"/>
      <c r="DB127" s="911"/>
      <c r="DC127" s="911"/>
      <c r="DD127" s="911"/>
      <c r="DE127" s="911"/>
      <c r="DF127" s="912"/>
      <c r="DG127" s="913" t="s">
        <v>122</v>
      </c>
      <c r="DH127" s="914"/>
      <c r="DI127" s="914"/>
      <c r="DJ127" s="914"/>
      <c r="DK127" s="914"/>
      <c r="DL127" s="914" t="s">
        <v>122</v>
      </c>
      <c r="DM127" s="914"/>
      <c r="DN127" s="914"/>
      <c r="DO127" s="914"/>
      <c r="DP127" s="914"/>
      <c r="DQ127" s="914" t="s">
        <v>122</v>
      </c>
      <c r="DR127" s="914"/>
      <c r="DS127" s="914"/>
      <c r="DT127" s="914"/>
      <c r="DU127" s="914"/>
      <c r="DV127" s="915" t="s">
        <v>122</v>
      </c>
      <c r="DW127" s="915"/>
      <c r="DX127" s="915"/>
      <c r="DY127" s="915"/>
      <c r="DZ127" s="916"/>
    </row>
    <row r="128" spans="1:130" s="224" customFormat="1" ht="26.25" customHeight="1" thickBot="1" x14ac:dyDescent="0.2">
      <c r="A128" s="1029" t="s">
        <v>468</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469</v>
      </c>
      <c r="X128" s="1031"/>
      <c r="Y128" s="1031"/>
      <c r="Z128" s="1032"/>
      <c r="AA128" s="1033">
        <v>44796</v>
      </c>
      <c r="AB128" s="1034"/>
      <c r="AC128" s="1034"/>
      <c r="AD128" s="1034"/>
      <c r="AE128" s="1035"/>
      <c r="AF128" s="1036">
        <v>44448</v>
      </c>
      <c r="AG128" s="1034"/>
      <c r="AH128" s="1034"/>
      <c r="AI128" s="1034"/>
      <c r="AJ128" s="1035"/>
      <c r="AK128" s="1036">
        <v>29550</v>
      </c>
      <c r="AL128" s="1034"/>
      <c r="AM128" s="1034"/>
      <c r="AN128" s="1034"/>
      <c r="AO128" s="1035"/>
      <c r="AP128" s="1037"/>
      <c r="AQ128" s="1038"/>
      <c r="AR128" s="1038"/>
      <c r="AS128" s="1038"/>
      <c r="AT128" s="1039"/>
      <c r="AU128" s="226"/>
      <c r="AV128" s="226"/>
      <c r="AW128" s="226"/>
      <c r="AX128" s="884" t="s">
        <v>470</v>
      </c>
      <c r="AY128" s="885"/>
      <c r="AZ128" s="885"/>
      <c r="BA128" s="885"/>
      <c r="BB128" s="885"/>
      <c r="BC128" s="885"/>
      <c r="BD128" s="885"/>
      <c r="BE128" s="886"/>
      <c r="BF128" s="1040" t="s">
        <v>122</v>
      </c>
      <c r="BG128" s="1041"/>
      <c r="BH128" s="1041"/>
      <c r="BI128" s="1041"/>
      <c r="BJ128" s="1041"/>
      <c r="BK128" s="1041"/>
      <c r="BL128" s="1042"/>
      <c r="BM128" s="1040">
        <v>14.61</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471</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15">
      <c r="A129" s="922" t="s">
        <v>102</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472</v>
      </c>
      <c r="X129" s="1059"/>
      <c r="Y129" s="1059"/>
      <c r="Z129" s="1060"/>
      <c r="AA129" s="946">
        <v>5671011</v>
      </c>
      <c r="AB129" s="947"/>
      <c r="AC129" s="947"/>
      <c r="AD129" s="947"/>
      <c r="AE129" s="948"/>
      <c r="AF129" s="949">
        <v>5615965</v>
      </c>
      <c r="AG129" s="947"/>
      <c r="AH129" s="947"/>
      <c r="AI129" s="947"/>
      <c r="AJ129" s="948"/>
      <c r="AK129" s="949">
        <v>5671331</v>
      </c>
      <c r="AL129" s="947"/>
      <c r="AM129" s="947"/>
      <c r="AN129" s="947"/>
      <c r="AO129" s="948"/>
      <c r="AP129" s="1061"/>
      <c r="AQ129" s="1062"/>
      <c r="AR129" s="1062"/>
      <c r="AS129" s="1062"/>
      <c r="AT129" s="1063"/>
      <c r="AU129" s="227"/>
      <c r="AV129" s="227"/>
      <c r="AW129" s="227"/>
      <c r="AX129" s="1053" t="s">
        <v>473</v>
      </c>
      <c r="AY129" s="911"/>
      <c r="AZ129" s="911"/>
      <c r="BA129" s="911"/>
      <c r="BB129" s="911"/>
      <c r="BC129" s="911"/>
      <c r="BD129" s="911"/>
      <c r="BE129" s="912"/>
      <c r="BF129" s="1054" t="s">
        <v>122</v>
      </c>
      <c r="BG129" s="1055"/>
      <c r="BH129" s="1055"/>
      <c r="BI129" s="1055"/>
      <c r="BJ129" s="1055"/>
      <c r="BK129" s="1055"/>
      <c r="BL129" s="1056"/>
      <c r="BM129" s="1054">
        <v>19.61</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2" t="s">
        <v>474</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475</v>
      </c>
      <c r="X130" s="1059"/>
      <c r="Y130" s="1059"/>
      <c r="Z130" s="1060"/>
      <c r="AA130" s="946">
        <v>1043502</v>
      </c>
      <c r="AB130" s="947"/>
      <c r="AC130" s="947"/>
      <c r="AD130" s="947"/>
      <c r="AE130" s="948"/>
      <c r="AF130" s="949">
        <v>1070498</v>
      </c>
      <c r="AG130" s="947"/>
      <c r="AH130" s="947"/>
      <c r="AI130" s="947"/>
      <c r="AJ130" s="948"/>
      <c r="AK130" s="949">
        <v>1043286</v>
      </c>
      <c r="AL130" s="947"/>
      <c r="AM130" s="947"/>
      <c r="AN130" s="947"/>
      <c r="AO130" s="948"/>
      <c r="AP130" s="1061"/>
      <c r="AQ130" s="1062"/>
      <c r="AR130" s="1062"/>
      <c r="AS130" s="1062"/>
      <c r="AT130" s="1063"/>
      <c r="AU130" s="227"/>
      <c r="AV130" s="227"/>
      <c r="AW130" s="227"/>
      <c r="AX130" s="1053" t="s">
        <v>476</v>
      </c>
      <c r="AY130" s="911"/>
      <c r="AZ130" s="911"/>
      <c r="BA130" s="911"/>
      <c r="BB130" s="911"/>
      <c r="BC130" s="911"/>
      <c r="BD130" s="911"/>
      <c r="BE130" s="912"/>
      <c r="BF130" s="1089">
        <v>8</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477</v>
      </c>
      <c r="X131" s="1096"/>
      <c r="Y131" s="1096"/>
      <c r="Z131" s="1097"/>
      <c r="AA131" s="992">
        <v>4627509</v>
      </c>
      <c r="AB131" s="974"/>
      <c r="AC131" s="974"/>
      <c r="AD131" s="974"/>
      <c r="AE131" s="975"/>
      <c r="AF131" s="973">
        <v>4545467</v>
      </c>
      <c r="AG131" s="974"/>
      <c r="AH131" s="974"/>
      <c r="AI131" s="974"/>
      <c r="AJ131" s="975"/>
      <c r="AK131" s="973">
        <v>4628045</v>
      </c>
      <c r="AL131" s="974"/>
      <c r="AM131" s="974"/>
      <c r="AN131" s="974"/>
      <c r="AO131" s="975"/>
      <c r="AP131" s="1098"/>
      <c r="AQ131" s="1099"/>
      <c r="AR131" s="1099"/>
      <c r="AS131" s="1099"/>
      <c r="AT131" s="1100"/>
      <c r="AU131" s="227"/>
      <c r="AV131" s="227"/>
      <c r="AW131" s="227"/>
      <c r="AX131" s="1071" t="s">
        <v>478</v>
      </c>
      <c r="AY131" s="713"/>
      <c r="AZ131" s="713"/>
      <c r="BA131" s="713"/>
      <c r="BB131" s="713"/>
      <c r="BC131" s="713"/>
      <c r="BD131" s="713"/>
      <c r="BE131" s="1024"/>
      <c r="BF131" s="1072">
        <v>18.899999999999999</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8" t="s">
        <v>479</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480</v>
      </c>
      <c r="W132" s="1082"/>
      <c r="X132" s="1082"/>
      <c r="Y132" s="1082"/>
      <c r="Z132" s="1083"/>
      <c r="AA132" s="1084">
        <v>8.0814321479999993</v>
      </c>
      <c r="AB132" s="1085"/>
      <c r="AC132" s="1085"/>
      <c r="AD132" s="1085"/>
      <c r="AE132" s="1086"/>
      <c r="AF132" s="1087">
        <v>8.8133298510000007</v>
      </c>
      <c r="AG132" s="1085"/>
      <c r="AH132" s="1085"/>
      <c r="AI132" s="1085"/>
      <c r="AJ132" s="1086"/>
      <c r="AK132" s="1087">
        <v>7.3034510250000002</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481</v>
      </c>
      <c r="W133" s="1065"/>
      <c r="X133" s="1065"/>
      <c r="Y133" s="1065"/>
      <c r="Z133" s="1066"/>
      <c r="AA133" s="1067">
        <v>8.3000000000000007</v>
      </c>
      <c r="AB133" s="1068"/>
      <c r="AC133" s="1068"/>
      <c r="AD133" s="1068"/>
      <c r="AE133" s="1069"/>
      <c r="AF133" s="1067">
        <v>7.9</v>
      </c>
      <c r="AG133" s="1068"/>
      <c r="AH133" s="1068"/>
      <c r="AI133" s="1068"/>
      <c r="AJ133" s="1069"/>
      <c r="AK133" s="1067">
        <v>8</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5AikETNnqDVw/SDycuTfTOUwyA5aP65AjiH2gQDSpYCuAG4/cUkgzyEaWkfdc5ARubl0iH9s/jCwWL7hVQIq6g==" saltValue="acgiXJ2hWxgjWzriPC/J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cFubH8zW+wsTwSKP4VyT26DDoyDGmtFGbOdSbz32crVLrw9brwJIZD/89Og/YaZdFzq9cmXJxZg2gRRLGUEjg==" saltValue="/5LpnsArcHX0DyuEcuq+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RQA4WbVmo5B9sOPzZfVdklH6fuhvc4qD2VvV+u9ZnCZDaMkaENF95vHDrIySyJ3KXJmkNAz7cJH8O7IPOPjmQ==" saltValue="yC1qliedNjGFyT/9jVYE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484</v>
      </c>
      <c r="AL6" s="260"/>
      <c r="AM6" s="260"/>
      <c r="AN6" s="260"/>
    </row>
    <row r="7" spans="1:46" ht="13.5" customHeight="1" x14ac:dyDescent="0.15">
      <c r="A7" s="259"/>
      <c r="AK7" s="262"/>
      <c r="AL7" s="263"/>
      <c r="AM7" s="263"/>
      <c r="AN7" s="264"/>
      <c r="AO7" s="1102" t="s">
        <v>485</v>
      </c>
      <c r="AP7" s="265"/>
      <c r="AQ7" s="266" t="s">
        <v>486</v>
      </c>
      <c r="AR7" s="267"/>
    </row>
    <row r="8" spans="1:46" x14ac:dyDescent="0.15">
      <c r="A8" s="259"/>
      <c r="AK8" s="268"/>
      <c r="AL8" s="269"/>
      <c r="AM8" s="269"/>
      <c r="AN8" s="270"/>
      <c r="AO8" s="1103"/>
      <c r="AP8" s="271" t="s">
        <v>487</v>
      </c>
      <c r="AQ8" s="272" t="s">
        <v>488</v>
      </c>
      <c r="AR8" s="273" t="s">
        <v>489</v>
      </c>
    </row>
    <row r="9" spans="1:46" x14ac:dyDescent="0.15">
      <c r="A9" s="259"/>
      <c r="AK9" s="1104" t="s">
        <v>490</v>
      </c>
      <c r="AL9" s="1105"/>
      <c r="AM9" s="1105"/>
      <c r="AN9" s="1106"/>
      <c r="AO9" s="274">
        <v>1525001</v>
      </c>
      <c r="AP9" s="274">
        <v>115961</v>
      </c>
      <c r="AQ9" s="275">
        <v>109056</v>
      </c>
      <c r="AR9" s="276">
        <v>6.3</v>
      </c>
    </row>
    <row r="10" spans="1:46" ht="13.5" customHeight="1" x14ac:dyDescent="0.15">
      <c r="A10" s="259"/>
      <c r="AK10" s="1104" t="s">
        <v>491</v>
      </c>
      <c r="AL10" s="1105"/>
      <c r="AM10" s="1105"/>
      <c r="AN10" s="1106"/>
      <c r="AO10" s="277">
        <v>288895</v>
      </c>
      <c r="AP10" s="277">
        <v>21968</v>
      </c>
      <c r="AQ10" s="278">
        <v>18467</v>
      </c>
      <c r="AR10" s="279">
        <v>19</v>
      </c>
    </row>
    <row r="11" spans="1:46" ht="13.5" customHeight="1" x14ac:dyDescent="0.15">
      <c r="A11" s="259"/>
      <c r="AK11" s="1104" t="s">
        <v>492</v>
      </c>
      <c r="AL11" s="1105"/>
      <c r="AM11" s="1105"/>
      <c r="AN11" s="1106"/>
      <c r="AO11" s="277" t="s">
        <v>493</v>
      </c>
      <c r="AP11" s="277" t="s">
        <v>493</v>
      </c>
      <c r="AQ11" s="278">
        <v>875</v>
      </c>
      <c r="AR11" s="279" t="s">
        <v>493</v>
      </c>
    </row>
    <row r="12" spans="1:46" ht="13.5" customHeight="1" x14ac:dyDescent="0.15">
      <c r="A12" s="259"/>
      <c r="AK12" s="1104" t="s">
        <v>494</v>
      </c>
      <c r="AL12" s="1105"/>
      <c r="AM12" s="1105"/>
      <c r="AN12" s="1106"/>
      <c r="AO12" s="277" t="s">
        <v>493</v>
      </c>
      <c r="AP12" s="277" t="s">
        <v>493</v>
      </c>
      <c r="AQ12" s="278" t="s">
        <v>493</v>
      </c>
      <c r="AR12" s="279" t="s">
        <v>493</v>
      </c>
    </row>
    <row r="13" spans="1:46" ht="13.5" customHeight="1" x14ac:dyDescent="0.15">
      <c r="A13" s="259"/>
      <c r="AK13" s="1104" t="s">
        <v>495</v>
      </c>
      <c r="AL13" s="1105"/>
      <c r="AM13" s="1105"/>
      <c r="AN13" s="1106"/>
      <c r="AO13" s="277">
        <v>1474</v>
      </c>
      <c r="AP13" s="277">
        <v>112</v>
      </c>
      <c r="AQ13" s="278">
        <v>4658</v>
      </c>
      <c r="AR13" s="279">
        <v>-97.6</v>
      </c>
    </row>
    <row r="14" spans="1:46" ht="13.5" customHeight="1" x14ac:dyDescent="0.15">
      <c r="A14" s="259"/>
      <c r="AK14" s="1104" t="s">
        <v>496</v>
      </c>
      <c r="AL14" s="1105"/>
      <c r="AM14" s="1105"/>
      <c r="AN14" s="1106"/>
      <c r="AO14" s="277">
        <v>37977</v>
      </c>
      <c r="AP14" s="277">
        <v>2888</v>
      </c>
      <c r="AQ14" s="278">
        <v>1950</v>
      </c>
      <c r="AR14" s="279">
        <v>48.1</v>
      </c>
    </row>
    <row r="15" spans="1:46" ht="13.5" customHeight="1" x14ac:dyDescent="0.15">
      <c r="A15" s="259"/>
      <c r="AK15" s="1107" t="s">
        <v>497</v>
      </c>
      <c r="AL15" s="1108"/>
      <c r="AM15" s="1108"/>
      <c r="AN15" s="1109"/>
      <c r="AO15" s="277">
        <v>-64694</v>
      </c>
      <c r="AP15" s="277">
        <v>-4919</v>
      </c>
      <c r="AQ15" s="278">
        <v>-7086</v>
      </c>
      <c r="AR15" s="279">
        <v>-30.6</v>
      </c>
    </row>
    <row r="16" spans="1:46" x14ac:dyDescent="0.15">
      <c r="A16" s="259"/>
      <c r="AK16" s="1107" t="s">
        <v>177</v>
      </c>
      <c r="AL16" s="1108"/>
      <c r="AM16" s="1108"/>
      <c r="AN16" s="1109"/>
      <c r="AO16" s="277">
        <v>1788653</v>
      </c>
      <c r="AP16" s="277">
        <v>136009</v>
      </c>
      <c r="AQ16" s="278">
        <v>127919</v>
      </c>
      <c r="AR16" s="279">
        <v>6.3</v>
      </c>
    </row>
    <row r="17" spans="1:46" x14ac:dyDescent="0.15">
      <c r="A17" s="259"/>
    </row>
    <row r="18" spans="1:46" x14ac:dyDescent="0.15">
      <c r="A18" s="259"/>
      <c r="AQ18" s="280"/>
      <c r="AR18" s="280"/>
    </row>
    <row r="19" spans="1:46" x14ac:dyDescent="0.15">
      <c r="A19" s="259"/>
      <c r="AK19" s="255" t="s">
        <v>498</v>
      </c>
    </row>
    <row r="20" spans="1:46" x14ac:dyDescent="0.15">
      <c r="A20" s="259"/>
      <c r="AK20" s="281"/>
      <c r="AL20" s="282"/>
      <c r="AM20" s="282"/>
      <c r="AN20" s="283"/>
      <c r="AO20" s="284" t="s">
        <v>499</v>
      </c>
      <c r="AP20" s="285" t="s">
        <v>500</v>
      </c>
      <c r="AQ20" s="286" t="s">
        <v>501</v>
      </c>
      <c r="AR20" s="287"/>
    </row>
    <row r="21" spans="1:46" s="260" customFormat="1" x14ac:dyDescent="0.15">
      <c r="A21" s="288"/>
      <c r="AK21" s="1110" t="s">
        <v>502</v>
      </c>
      <c r="AL21" s="1111"/>
      <c r="AM21" s="1111"/>
      <c r="AN21" s="1112"/>
      <c r="AO21" s="289">
        <v>12.47</v>
      </c>
      <c r="AP21" s="290">
        <v>10.82</v>
      </c>
      <c r="AQ21" s="291">
        <v>1.65</v>
      </c>
      <c r="AS21" s="292"/>
      <c r="AT21" s="288"/>
    </row>
    <row r="22" spans="1:46" s="260" customFormat="1" x14ac:dyDescent="0.15">
      <c r="A22" s="288"/>
      <c r="AK22" s="1110" t="s">
        <v>503</v>
      </c>
      <c r="AL22" s="1111"/>
      <c r="AM22" s="1111"/>
      <c r="AN22" s="1112"/>
      <c r="AO22" s="293">
        <v>94.1</v>
      </c>
      <c r="AP22" s="294">
        <v>96.9</v>
      </c>
      <c r="AQ22" s="295">
        <v>-2.8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1" t="s">
        <v>504</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x14ac:dyDescent="0.15">
      <c r="A27" s="300"/>
      <c r="AS27" s="255"/>
      <c r="AT27" s="255"/>
    </row>
    <row r="28" spans="1:46" ht="17.25" x14ac:dyDescent="0.15">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506</v>
      </c>
      <c r="AL29" s="260"/>
      <c r="AM29" s="260"/>
      <c r="AN29" s="260"/>
      <c r="AS29" s="302"/>
    </row>
    <row r="30" spans="1:46" ht="13.5" customHeight="1" x14ac:dyDescent="0.15">
      <c r="A30" s="259"/>
      <c r="AK30" s="262"/>
      <c r="AL30" s="263"/>
      <c r="AM30" s="263"/>
      <c r="AN30" s="264"/>
      <c r="AO30" s="1102" t="s">
        <v>485</v>
      </c>
      <c r="AP30" s="265"/>
      <c r="AQ30" s="266" t="s">
        <v>486</v>
      </c>
      <c r="AR30" s="267"/>
    </row>
    <row r="31" spans="1:46" x14ac:dyDescent="0.15">
      <c r="A31" s="259"/>
      <c r="AK31" s="268"/>
      <c r="AL31" s="269"/>
      <c r="AM31" s="269"/>
      <c r="AN31" s="270"/>
      <c r="AO31" s="1103"/>
      <c r="AP31" s="271" t="s">
        <v>487</v>
      </c>
      <c r="AQ31" s="272" t="s">
        <v>488</v>
      </c>
      <c r="AR31" s="273" t="s">
        <v>489</v>
      </c>
    </row>
    <row r="32" spans="1:46" ht="27" customHeight="1" x14ac:dyDescent="0.15">
      <c r="A32" s="259"/>
      <c r="AK32" s="1118" t="s">
        <v>507</v>
      </c>
      <c r="AL32" s="1119"/>
      <c r="AM32" s="1119"/>
      <c r="AN32" s="1120"/>
      <c r="AO32" s="303">
        <v>923110</v>
      </c>
      <c r="AP32" s="303">
        <v>70193</v>
      </c>
      <c r="AQ32" s="304">
        <v>61308</v>
      </c>
      <c r="AR32" s="305">
        <v>14.5</v>
      </c>
    </row>
    <row r="33" spans="1:46" ht="13.5" customHeight="1" x14ac:dyDescent="0.15">
      <c r="A33" s="259"/>
      <c r="AK33" s="1118" t="s">
        <v>508</v>
      </c>
      <c r="AL33" s="1119"/>
      <c r="AM33" s="1119"/>
      <c r="AN33" s="1120"/>
      <c r="AO33" s="303" t="s">
        <v>493</v>
      </c>
      <c r="AP33" s="303" t="s">
        <v>493</v>
      </c>
      <c r="AQ33" s="304" t="s">
        <v>493</v>
      </c>
      <c r="AR33" s="305" t="s">
        <v>493</v>
      </c>
    </row>
    <row r="34" spans="1:46" ht="27" customHeight="1" x14ac:dyDescent="0.15">
      <c r="A34" s="259"/>
      <c r="AK34" s="1118" t="s">
        <v>509</v>
      </c>
      <c r="AL34" s="1119"/>
      <c r="AM34" s="1119"/>
      <c r="AN34" s="1120"/>
      <c r="AO34" s="303" t="s">
        <v>493</v>
      </c>
      <c r="AP34" s="303" t="s">
        <v>493</v>
      </c>
      <c r="AQ34" s="304" t="s">
        <v>493</v>
      </c>
      <c r="AR34" s="305" t="s">
        <v>493</v>
      </c>
    </row>
    <row r="35" spans="1:46" ht="27" customHeight="1" x14ac:dyDescent="0.15">
      <c r="A35" s="259"/>
      <c r="AK35" s="1118" t="s">
        <v>510</v>
      </c>
      <c r="AL35" s="1119"/>
      <c r="AM35" s="1119"/>
      <c r="AN35" s="1120"/>
      <c r="AO35" s="303">
        <v>450261</v>
      </c>
      <c r="AP35" s="303">
        <v>34238</v>
      </c>
      <c r="AQ35" s="304">
        <v>22520</v>
      </c>
      <c r="AR35" s="305">
        <v>52</v>
      </c>
    </row>
    <row r="36" spans="1:46" ht="27" customHeight="1" x14ac:dyDescent="0.15">
      <c r="A36" s="259"/>
      <c r="AK36" s="1118" t="s">
        <v>511</v>
      </c>
      <c r="AL36" s="1119"/>
      <c r="AM36" s="1119"/>
      <c r="AN36" s="1120"/>
      <c r="AO36" s="303">
        <v>14198</v>
      </c>
      <c r="AP36" s="303">
        <v>1080</v>
      </c>
      <c r="AQ36" s="304">
        <v>5045</v>
      </c>
      <c r="AR36" s="305">
        <v>-78.599999999999994</v>
      </c>
    </row>
    <row r="37" spans="1:46" ht="13.5" customHeight="1" x14ac:dyDescent="0.15">
      <c r="A37" s="259"/>
      <c r="AK37" s="1118" t="s">
        <v>512</v>
      </c>
      <c r="AL37" s="1119"/>
      <c r="AM37" s="1119"/>
      <c r="AN37" s="1120"/>
      <c r="AO37" s="303">
        <v>23274</v>
      </c>
      <c r="AP37" s="303">
        <v>1770</v>
      </c>
      <c r="AQ37" s="304">
        <v>526</v>
      </c>
      <c r="AR37" s="305">
        <v>236.5</v>
      </c>
    </row>
    <row r="38" spans="1:46" ht="27" customHeight="1" x14ac:dyDescent="0.15">
      <c r="A38" s="259"/>
      <c r="AK38" s="1121" t="s">
        <v>513</v>
      </c>
      <c r="AL38" s="1122"/>
      <c r="AM38" s="1122"/>
      <c r="AN38" s="1123"/>
      <c r="AO38" s="306" t="s">
        <v>493</v>
      </c>
      <c r="AP38" s="306" t="s">
        <v>493</v>
      </c>
      <c r="AQ38" s="307">
        <v>11</v>
      </c>
      <c r="AR38" s="295" t="s">
        <v>493</v>
      </c>
      <c r="AS38" s="302"/>
    </row>
    <row r="39" spans="1:46" x14ac:dyDescent="0.15">
      <c r="A39" s="259"/>
      <c r="AK39" s="1121" t="s">
        <v>514</v>
      </c>
      <c r="AL39" s="1122"/>
      <c r="AM39" s="1122"/>
      <c r="AN39" s="1123"/>
      <c r="AO39" s="303">
        <v>-29550</v>
      </c>
      <c r="AP39" s="303">
        <v>-2247</v>
      </c>
      <c r="AQ39" s="304">
        <v>-1559</v>
      </c>
      <c r="AR39" s="305">
        <v>44.1</v>
      </c>
      <c r="AS39" s="302"/>
    </row>
    <row r="40" spans="1:46" ht="27" customHeight="1" x14ac:dyDescent="0.15">
      <c r="A40" s="259"/>
      <c r="AK40" s="1118" t="s">
        <v>515</v>
      </c>
      <c r="AL40" s="1119"/>
      <c r="AM40" s="1119"/>
      <c r="AN40" s="1120"/>
      <c r="AO40" s="303">
        <v>-1043286</v>
      </c>
      <c r="AP40" s="303">
        <v>-79331</v>
      </c>
      <c r="AQ40" s="304">
        <v>-58872</v>
      </c>
      <c r="AR40" s="305">
        <v>34.799999999999997</v>
      </c>
      <c r="AS40" s="302"/>
    </row>
    <row r="41" spans="1:46" x14ac:dyDescent="0.15">
      <c r="A41" s="259"/>
      <c r="AK41" s="1124" t="s">
        <v>287</v>
      </c>
      <c r="AL41" s="1125"/>
      <c r="AM41" s="1125"/>
      <c r="AN41" s="1126"/>
      <c r="AO41" s="303">
        <v>338007</v>
      </c>
      <c r="AP41" s="303">
        <v>25702</v>
      </c>
      <c r="AQ41" s="304">
        <v>28979</v>
      </c>
      <c r="AR41" s="305">
        <v>-11.3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516</v>
      </c>
    </row>
    <row r="48" spans="1:46" x14ac:dyDescent="0.15">
      <c r="A48" s="259"/>
      <c r="AK48" s="313" t="s">
        <v>517</v>
      </c>
      <c r="AL48" s="313"/>
      <c r="AM48" s="313"/>
      <c r="AN48" s="313"/>
      <c r="AO48" s="313"/>
      <c r="AP48" s="313"/>
      <c r="AQ48" s="314"/>
      <c r="AR48" s="313"/>
    </row>
    <row r="49" spans="1:44" ht="13.5" customHeight="1" x14ac:dyDescent="0.15">
      <c r="A49" s="259"/>
      <c r="AK49" s="315"/>
      <c r="AL49" s="316"/>
      <c r="AM49" s="1113" t="s">
        <v>485</v>
      </c>
      <c r="AN49" s="1115" t="s">
        <v>518</v>
      </c>
      <c r="AO49" s="1116"/>
      <c r="AP49" s="1116"/>
      <c r="AQ49" s="1116"/>
      <c r="AR49" s="1117"/>
    </row>
    <row r="50" spans="1:44" x14ac:dyDescent="0.15">
      <c r="A50" s="259"/>
      <c r="AK50" s="317"/>
      <c r="AL50" s="318"/>
      <c r="AM50" s="1114"/>
      <c r="AN50" s="319" t="s">
        <v>519</v>
      </c>
      <c r="AO50" s="320" t="s">
        <v>520</v>
      </c>
      <c r="AP50" s="321" t="s">
        <v>521</v>
      </c>
      <c r="AQ50" s="322" t="s">
        <v>522</v>
      </c>
      <c r="AR50" s="323" t="s">
        <v>523</v>
      </c>
    </row>
    <row r="51" spans="1:44" x14ac:dyDescent="0.15">
      <c r="A51" s="259"/>
      <c r="AK51" s="315" t="s">
        <v>524</v>
      </c>
      <c r="AL51" s="316"/>
      <c r="AM51" s="324">
        <v>672807</v>
      </c>
      <c r="AN51" s="325">
        <v>47754</v>
      </c>
      <c r="AO51" s="326">
        <v>9.1</v>
      </c>
      <c r="AP51" s="327">
        <v>93492</v>
      </c>
      <c r="AQ51" s="328">
        <v>-13.6</v>
      </c>
      <c r="AR51" s="329">
        <v>22.7</v>
      </c>
    </row>
    <row r="52" spans="1:44" x14ac:dyDescent="0.15">
      <c r="A52" s="259"/>
      <c r="AK52" s="330"/>
      <c r="AL52" s="331" t="s">
        <v>525</v>
      </c>
      <c r="AM52" s="332">
        <v>555951</v>
      </c>
      <c r="AN52" s="333">
        <v>39460</v>
      </c>
      <c r="AO52" s="334">
        <v>46.8</v>
      </c>
      <c r="AP52" s="335">
        <v>53316</v>
      </c>
      <c r="AQ52" s="336">
        <v>6</v>
      </c>
      <c r="AR52" s="337">
        <v>40.799999999999997</v>
      </c>
    </row>
    <row r="53" spans="1:44" x14ac:dyDescent="0.15">
      <c r="A53" s="259"/>
      <c r="AK53" s="315" t="s">
        <v>526</v>
      </c>
      <c r="AL53" s="316"/>
      <c r="AM53" s="324">
        <v>1057566</v>
      </c>
      <c r="AN53" s="325">
        <v>76265</v>
      </c>
      <c r="AO53" s="326">
        <v>59.7</v>
      </c>
      <c r="AP53" s="327">
        <v>94796</v>
      </c>
      <c r="AQ53" s="328">
        <v>1.4</v>
      </c>
      <c r="AR53" s="329">
        <v>58.3</v>
      </c>
    </row>
    <row r="54" spans="1:44" x14ac:dyDescent="0.15">
      <c r="A54" s="259"/>
      <c r="AK54" s="330"/>
      <c r="AL54" s="331" t="s">
        <v>525</v>
      </c>
      <c r="AM54" s="332">
        <v>805317</v>
      </c>
      <c r="AN54" s="333">
        <v>58074</v>
      </c>
      <c r="AO54" s="334">
        <v>47.2</v>
      </c>
      <c r="AP54" s="335">
        <v>55781</v>
      </c>
      <c r="AQ54" s="336">
        <v>4.5999999999999996</v>
      </c>
      <c r="AR54" s="337">
        <v>42.6</v>
      </c>
    </row>
    <row r="55" spans="1:44" x14ac:dyDescent="0.15">
      <c r="A55" s="259"/>
      <c r="AK55" s="315" t="s">
        <v>527</v>
      </c>
      <c r="AL55" s="316"/>
      <c r="AM55" s="324">
        <v>776983</v>
      </c>
      <c r="AN55" s="325">
        <v>56760</v>
      </c>
      <c r="AO55" s="326">
        <v>-25.6</v>
      </c>
      <c r="AP55" s="327">
        <v>85942</v>
      </c>
      <c r="AQ55" s="328">
        <v>-9.3000000000000007</v>
      </c>
      <c r="AR55" s="329">
        <v>-16.3</v>
      </c>
    </row>
    <row r="56" spans="1:44" x14ac:dyDescent="0.15">
      <c r="A56" s="259"/>
      <c r="AK56" s="330"/>
      <c r="AL56" s="331" t="s">
        <v>525</v>
      </c>
      <c r="AM56" s="332">
        <v>603753</v>
      </c>
      <c r="AN56" s="333">
        <v>44105</v>
      </c>
      <c r="AO56" s="334">
        <v>-24.1</v>
      </c>
      <c r="AP56" s="335">
        <v>48630</v>
      </c>
      <c r="AQ56" s="336">
        <v>-12.8</v>
      </c>
      <c r="AR56" s="337">
        <v>-11.3</v>
      </c>
    </row>
    <row r="57" spans="1:44" x14ac:dyDescent="0.15">
      <c r="A57" s="259"/>
      <c r="AK57" s="315" t="s">
        <v>528</v>
      </c>
      <c r="AL57" s="316"/>
      <c r="AM57" s="324">
        <v>938062</v>
      </c>
      <c r="AN57" s="325">
        <v>69885</v>
      </c>
      <c r="AO57" s="326">
        <v>23.1</v>
      </c>
      <c r="AP57" s="327">
        <v>95007</v>
      </c>
      <c r="AQ57" s="328">
        <v>10.5</v>
      </c>
      <c r="AR57" s="329">
        <v>12.6</v>
      </c>
    </row>
    <row r="58" spans="1:44" x14ac:dyDescent="0.15">
      <c r="A58" s="259"/>
      <c r="AK58" s="330"/>
      <c r="AL58" s="331" t="s">
        <v>525</v>
      </c>
      <c r="AM58" s="332">
        <v>720972</v>
      </c>
      <c r="AN58" s="333">
        <v>53712</v>
      </c>
      <c r="AO58" s="334">
        <v>21.8</v>
      </c>
      <c r="AP58" s="335">
        <v>48509</v>
      </c>
      <c r="AQ58" s="336">
        <v>-0.2</v>
      </c>
      <c r="AR58" s="337">
        <v>22</v>
      </c>
    </row>
    <row r="59" spans="1:44" x14ac:dyDescent="0.15">
      <c r="A59" s="259"/>
      <c r="AK59" s="315" t="s">
        <v>529</v>
      </c>
      <c r="AL59" s="316"/>
      <c r="AM59" s="324">
        <v>2029893</v>
      </c>
      <c r="AN59" s="325">
        <v>154353</v>
      </c>
      <c r="AO59" s="326">
        <v>120.9</v>
      </c>
      <c r="AP59" s="327">
        <v>98176</v>
      </c>
      <c r="AQ59" s="328">
        <v>3.3</v>
      </c>
      <c r="AR59" s="329">
        <v>117.6</v>
      </c>
    </row>
    <row r="60" spans="1:44" x14ac:dyDescent="0.15">
      <c r="A60" s="259"/>
      <c r="AK60" s="330"/>
      <c r="AL60" s="331" t="s">
        <v>525</v>
      </c>
      <c r="AM60" s="332">
        <v>1461438</v>
      </c>
      <c r="AN60" s="333">
        <v>111128</v>
      </c>
      <c r="AO60" s="334">
        <v>106.9</v>
      </c>
      <c r="AP60" s="335">
        <v>58489</v>
      </c>
      <c r="AQ60" s="336">
        <v>20.6</v>
      </c>
      <c r="AR60" s="337">
        <v>86.3</v>
      </c>
    </row>
    <row r="61" spans="1:44" x14ac:dyDescent="0.15">
      <c r="A61" s="259"/>
      <c r="AK61" s="315" t="s">
        <v>530</v>
      </c>
      <c r="AL61" s="338"/>
      <c r="AM61" s="324">
        <v>1095062</v>
      </c>
      <c r="AN61" s="325">
        <v>81003</v>
      </c>
      <c r="AO61" s="326">
        <v>37.4</v>
      </c>
      <c r="AP61" s="327">
        <v>93483</v>
      </c>
      <c r="AQ61" s="339">
        <v>-1.5</v>
      </c>
      <c r="AR61" s="329">
        <v>38.9</v>
      </c>
    </row>
    <row r="62" spans="1:44" x14ac:dyDescent="0.15">
      <c r="A62" s="259"/>
      <c r="AK62" s="330"/>
      <c r="AL62" s="331" t="s">
        <v>525</v>
      </c>
      <c r="AM62" s="332">
        <v>829486</v>
      </c>
      <c r="AN62" s="333">
        <v>61296</v>
      </c>
      <c r="AO62" s="334">
        <v>39.700000000000003</v>
      </c>
      <c r="AP62" s="335">
        <v>52945</v>
      </c>
      <c r="AQ62" s="336">
        <v>3.6</v>
      </c>
      <c r="AR62" s="337">
        <v>36.1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LxJKvFKshhGmVixjt1KXZxcuvcbABb/P3Rot1HXl4tNUWSLLMoT5jtVmiS9zKm3p0Ivlok7A7/jmDf46HxYfYQ==" saltValue="ARbCKmcIsVUbC7HKW1+x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482</v>
      </c>
    </row>
    <row r="121" spans="125:125" ht="13.5" hidden="1" customHeight="1" x14ac:dyDescent="0.15">
      <c r="DU121" s="253"/>
    </row>
  </sheetData>
  <sheetProtection algorithmName="SHA-512" hashValue="ep7csH1VOamw5kxgFNfxX8hfqQdphRK4nTLJAcw1ieiTnHnUfkRv1Ar1asr0/bURvjv1AmEeUq+nSj91xI3DvA==" saltValue="Q1BZpKlXcBYXveGXSpZc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482</v>
      </c>
    </row>
  </sheetData>
  <sheetProtection algorithmName="SHA-512" hashValue="qZ+qgJ/ta+B7oC9FlBrSnLisJeLCGIrnlEk9+n1cbjRZLSvGEZVPrNVVOnczVDYPOOGIMD3TuchAjWPrIss5/w==" saltValue="21F+btntvyMeEdwqOcp6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27" t="s">
        <v>3</v>
      </c>
      <c r="D47" s="1127"/>
      <c r="E47" s="1128"/>
      <c r="F47" s="11">
        <v>42.94</v>
      </c>
      <c r="G47" s="12">
        <v>43.69</v>
      </c>
      <c r="H47" s="12">
        <v>43.98</v>
      </c>
      <c r="I47" s="12">
        <v>51.34</v>
      </c>
      <c r="J47" s="13">
        <v>55.87</v>
      </c>
    </row>
    <row r="48" spans="2:10" ht="57.75" customHeight="1" x14ac:dyDescent="0.15">
      <c r="B48" s="14"/>
      <c r="C48" s="1129" t="s">
        <v>4</v>
      </c>
      <c r="D48" s="1129"/>
      <c r="E48" s="1130"/>
      <c r="F48" s="15">
        <v>8.6999999999999993</v>
      </c>
      <c r="G48" s="16">
        <v>7.54</v>
      </c>
      <c r="H48" s="16">
        <v>15.47</v>
      </c>
      <c r="I48" s="16">
        <v>13.94</v>
      </c>
      <c r="J48" s="17">
        <v>9.76</v>
      </c>
    </row>
    <row r="49" spans="2:10" ht="57.75" customHeight="1" thickBot="1" x14ac:dyDescent="0.2">
      <c r="B49" s="18"/>
      <c r="C49" s="1131" t="s">
        <v>5</v>
      </c>
      <c r="D49" s="1131"/>
      <c r="E49" s="1132"/>
      <c r="F49" s="19">
        <v>2.46</v>
      </c>
      <c r="G49" s="20" t="s">
        <v>537</v>
      </c>
      <c r="H49" s="20">
        <v>8.19</v>
      </c>
      <c r="I49" s="20" t="s">
        <v>538</v>
      </c>
      <c r="J49" s="21" t="s">
        <v>539</v>
      </c>
    </row>
    <row r="50" spans="2:10" x14ac:dyDescent="0.15"/>
  </sheetData>
  <sheetProtection algorithmName="SHA-512" hashValue="L5lH50K8w4RqlBWYgCzidPmEPuot+sSgghu5uC2s+56L5xYSCfy3AVtcwtPXQ31qmtzeVN3wwt8a2D/3TcyAyw==" saltValue="0ivzhmsIE843v4UBdP5G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37" t="s">
        <v>540</v>
      </c>
      <c r="D34" s="1137"/>
      <c r="E34" s="1138"/>
      <c r="F34" s="32">
        <v>8.7200000000000006</v>
      </c>
      <c r="G34" s="33">
        <v>8.7899999999999991</v>
      </c>
      <c r="H34" s="33">
        <v>9.18</v>
      </c>
      <c r="I34" s="33">
        <v>9.93</v>
      </c>
      <c r="J34" s="34">
        <v>10.39</v>
      </c>
      <c r="K34" s="22"/>
      <c r="L34" s="22"/>
      <c r="M34" s="22"/>
      <c r="N34" s="22"/>
      <c r="O34" s="22"/>
      <c r="P34" s="22"/>
    </row>
    <row r="35" spans="1:16" ht="39" customHeight="1" x14ac:dyDescent="0.15">
      <c r="A35" s="22"/>
      <c r="B35" s="35"/>
      <c r="C35" s="1133" t="s">
        <v>541</v>
      </c>
      <c r="D35" s="1133"/>
      <c r="E35" s="1134"/>
      <c r="F35" s="36">
        <v>4.1500000000000004</v>
      </c>
      <c r="G35" s="37">
        <v>3.21</v>
      </c>
      <c r="H35" s="37">
        <v>11.38</v>
      </c>
      <c r="I35" s="37">
        <v>9.9</v>
      </c>
      <c r="J35" s="38">
        <v>5.85</v>
      </c>
      <c r="K35" s="22"/>
      <c r="L35" s="22"/>
      <c r="M35" s="22"/>
      <c r="N35" s="22"/>
      <c r="O35" s="22"/>
      <c r="P35" s="22"/>
    </row>
    <row r="36" spans="1:16" ht="39" customHeight="1" x14ac:dyDescent="0.15">
      <c r="A36" s="22"/>
      <c r="B36" s="35"/>
      <c r="C36" s="1133" t="s">
        <v>542</v>
      </c>
      <c r="D36" s="1133"/>
      <c r="E36" s="1134"/>
      <c r="F36" s="36">
        <v>4.78</v>
      </c>
      <c r="G36" s="37">
        <v>4.84</v>
      </c>
      <c r="H36" s="37">
        <v>4.82</v>
      </c>
      <c r="I36" s="37">
        <v>5.0199999999999996</v>
      </c>
      <c r="J36" s="38">
        <v>4.97</v>
      </c>
      <c r="K36" s="22"/>
      <c r="L36" s="22"/>
      <c r="M36" s="22"/>
      <c r="N36" s="22"/>
      <c r="O36" s="22"/>
      <c r="P36" s="22"/>
    </row>
    <row r="37" spans="1:16" ht="39" customHeight="1" x14ac:dyDescent="0.15">
      <c r="A37" s="22"/>
      <c r="B37" s="35"/>
      <c r="C37" s="1133" t="s">
        <v>543</v>
      </c>
      <c r="D37" s="1133"/>
      <c r="E37" s="1134"/>
      <c r="F37" s="36">
        <v>4.54</v>
      </c>
      <c r="G37" s="37">
        <v>4.3099999999999996</v>
      </c>
      <c r="H37" s="37">
        <v>4.0599999999999996</v>
      </c>
      <c r="I37" s="37">
        <v>4</v>
      </c>
      <c r="J37" s="38">
        <v>3.87</v>
      </c>
      <c r="K37" s="22"/>
      <c r="L37" s="22"/>
      <c r="M37" s="22"/>
      <c r="N37" s="22"/>
      <c r="O37" s="22"/>
      <c r="P37" s="22"/>
    </row>
    <row r="38" spans="1:16" ht="39" customHeight="1" x14ac:dyDescent="0.15">
      <c r="A38" s="22"/>
      <c r="B38" s="35"/>
      <c r="C38" s="1133" t="s">
        <v>544</v>
      </c>
      <c r="D38" s="1133"/>
      <c r="E38" s="1134"/>
      <c r="F38" s="36" t="s">
        <v>493</v>
      </c>
      <c r="G38" s="37" t="s">
        <v>493</v>
      </c>
      <c r="H38" s="37" t="s">
        <v>493</v>
      </c>
      <c r="I38" s="37" t="s">
        <v>493</v>
      </c>
      <c r="J38" s="38">
        <v>3.38</v>
      </c>
      <c r="K38" s="22"/>
      <c r="L38" s="22"/>
      <c r="M38" s="22"/>
      <c r="N38" s="22"/>
      <c r="O38" s="22"/>
      <c r="P38" s="22"/>
    </row>
    <row r="39" spans="1:16" ht="39" customHeight="1" x14ac:dyDescent="0.15">
      <c r="A39" s="22"/>
      <c r="B39" s="35"/>
      <c r="C39" s="1133" t="s">
        <v>545</v>
      </c>
      <c r="D39" s="1133"/>
      <c r="E39" s="1134"/>
      <c r="F39" s="36">
        <v>1.44</v>
      </c>
      <c r="G39" s="37">
        <v>1.35</v>
      </c>
      <c r="H39" s="37">
        <v>0.64</v>
      </c>
      <c r="I39" s="37">
        <v>1.62</v>
      </c>
      <c r="J39" s="38">
        <v>1.77</v>
      </c>
      <c r="K39" s="22"/>
      <c r="L39" s="22"/>
      <c r="M39" s="22"/>
      <c r="N39" s="22"/>
      <c r="O39" s="22"/>
      <c r="P39" s="22"/>
    </row>
    <row r="40" spans="1:16" ht="39" customHeight="1" x14ac:dyDescent="0.15">
      <c r="A40" s="22"/>
      <c r="B40" s="35"/>
      <c r="C40" s="1133" t="s">
        <v>546</v>
      </c>
      <c r="D40" s="1133"/>
      <c r="E40" s="1134"/>
      <c r="F40" s="36">
        <v>0.56999999999999995</v>
      </c>
      <c r="G40" s="37">
        <v>0.42</v>
      </c>
      <c r="H40" s="37">
        <v>1.3</v>
      </c>
      <c r="I40" s="37">
        <v>1.3</v>
      </c>
      <c r="J40" s="38">
        <v>0.95</v>
      </c>
      <c r="K40" s="22"/>
      <c r="L40" s="22"/>
      <c r="M40" s="22"/>
      <c r="N40" s="22"/>
      <c r="O40" s="22"/>
      <c r="P40" s="22"/>
    </row>
    <row r="41" spans="1:16" ht="39" customHeight="1" x14ac:dyDescent="0.15">
      <c r="A41" s="22"/>
      <c r="B41" s="35"/>
      <c r="C41" s="1133" t="s">
        <v>547</v>
      </c>
      <c r="D41" s="1133"/>
      <c r="E41" s="1134"/>
      <c r="F41" s="36">
        <v>0</v>
      </c>
      <c r="G41" s="37">
        <v>0</v>
      </c>
      <c r="H41" s="37">
        <v>0</v>
      </c>
      <c r="I41" s="37">
        <v>0.16</v>
      </c>
      <c r="J41" s="38">
        <v>0.37</v>
      </c>
      <c r="K41" s="22"/>
      <c r="L41" s="22"/>
      <c r="M41" s="22"/>
      <c r="N41" s="22"/>
      <c r="O41" s="22"/>
      <c r="P41" s="22"/>
    </row>
    <row r="42" spans="1:16" ht="39" customHeight="1" x14ac:dyDescent="0.15">
      <c r="A42" s="22"/>
      <c r="B42" s="39"/>
      <c r="C42" s="1133" t="s">
        <v>548</v>
      </c>
      <c r="D42" s="1133"/>
      <c r="E42" s="1134"/>
      <c r="F42" s="36" t="s">
        <v>493</v>
      </c>
      <c r="G42" s="37" t="s">
        <v>493</v>
      </c>
      <c r="H42" s="37" t="s">
        <v>493</v>
      </c>
      <c r="I42" s="37" t="s">
        <v>493</v>
      </c>
      <c r="J42" s="38" t="s">
        <v>493</v>
      </c>
      <c r="K42" s="22"/>
      <c r="L42" s="22"/>
      <c r="M42" s="22"/>
      <c r="N42" s="22"/>
      <c r="O42" s="22"/>
      <c r="P42" s="22"/>
    </row>
    <row r="43" spans="1:16" ht="39" customHeight="1" thickBot="1" x14ac:dyDescent="0.2">
      <c r="A43" s="22"/>
      <c r="B43" s="40"/>
      <c r="C43" s="1135" t="s">
        <v>549</v>
      </c>
      <c r="D43" s="1135"/>
      <c r="E43" s="1136"/>
      <c r="F43" s="41">
        <v>1.46</v>
      </c>
      <c r="G43" s="42">
        <v>2.16</v>
      </c>
      <c r="H43" s="42">
        <v>1.49</v>
      </c>
      <c r="I43" s="42">
        <v>5.19</v>
      </c>
      <c r="J43" s="43">
        <v>0.24</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T6mk/6xV4+Cl9uYNofjp68q27VJXJAHvjWjPdnpQgtbleAAmpJQHMJxhhv2GaAbnKrM9bjdQmfc4F0+3S5KRg==" saltValue="Ia/8iQIcspRm6i5pXNim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15">
      <c r="A45" s="46"/>
      <c r="B45" s="1139" t="s">
        <v>9</v>
      </c>
      <c r="C45" s="1140"/>
      <c r="D45" s="56"/>
      <c r="E45" s="1145" t="s">
        <v>10</v>
      </c>
      <c r="F45" s="1145"/>
      <c r="G45" s="1145"/>
      <c r="H45" s="1145"/>
      <c r="I45" s="1145"/>
      <c r="J45" s="1146"/>
      <c r="K45" s="57">
        <v>737</v>
      </c>
      <c r="L45" s="58">
        <v>760</v>
      </c>
      <c r="M45" s="58">
        <v>845</v>
      </c>
      <c r="N45" s="58">
        <v>896</v>
      </c>
      <c r="O45" s="59">
        <v>923</v>
      </c>
      <c r="P45" s="46"/>
      <c r="Q45" s="46"/>
      <c r="R45" s="46"/>
      <c r="S45" s="46"/>
      <c r="T45" s="46"/>
      <c r="U45" s="46"/>
    </row>
    <row r="46" spans="1:21" ht="30.75" customHeight="1" x14ac:dyDescent="0.15">
      <c r="A46" s="46"/>
      <c r="B46" s="1141"/>
      <c r="C46" s="1142"/>
      <c r="D46" s="60"/>
      <c r="E46" s="1147" t="s">
        <v>11</v>
      </c>
      <c r="F46" s="1147"/>
      <c r="G46" s="1147"/>
      <c r="H46" s="1147"/>
      <c r="I46" s="1147"/>
      <c r="J46" s="1148"/>
      <c r="K46" s="61" t="s">
        <v>493</v>
      </c>
      <c r="L46" s="62" t="s">
        <v>493</v>
      </c>
      <c r="M46" s="62" t="s">
        <v>493</v>
      </c>
      <c r="N46" s="62" t="s">
        <v>493</v>
      </c>
      <c r="O46" s="63" t="s">
        <v>493</v>
      </c>
      <c r="P46" s="46"/>
      <c r="Q46" s="46"/>
      <c r="R46" s="46"/>
      <c r="S46" s="46"/>
      <c r="T46" s="46"/>
      <c r="U46" s="46"/>
    </row>
    <row r="47" spans="1:21" ht="30.75" customHeight="1" x14ac:dyDescent="0.15">
      <c r="A47" s="46"/>
      <c r="B47" s="1141"/>
      <c r="C47" s="1142"/>
      <c r="D47" s="60"/>
      <c r="E47" s="1147" t="s">
        <v>12</v>
      </c>
      <c r="F47" s="1147"/>
      <c r="G47" s="1147"/>
      <c r="H47" s="1147"/>
      <c r="I47" s="1147"/>
      <c r="J47" s="1148"/>
      <c r="K47" s="61" t="s">
        <v>493</v>
      </c>
      <c r="L47" s="62" t="s">
        <v>493</v>
      </c>
      <c r="M47" s="62" t="s">
        <v>493</v>
      </c>
      <c r="N47" s="62" t="s">
        <v>493</v>
      </c>
      <c r="O47" s="63" t="s">
        <v>493</v>
      </c>
      <c r="P47" s="46"/>
      <c r="Q47" s="46"/>
      <c r="R47" s="46"/>
      <c r="S47" s="46"/>
      <c r="T47" s="46"/>
      <c r="U47" s="46"/>
    </row>
    <row r="48" spans="1:21" ht="30.75" customHeight="1" x14ac:dyDescent="0.15">
      <c r="A48" s="46"/>
      <c r="B48" s="1141"/>
      <c r="C48" s="1142"/>
      <c r="D48" s="60"/>
      <c r="E48" s="1147" t="s">
        <v>13</v>
      </c>
      <c r="F48" s="1147"/>
      <c r="G48" s="1147"/>
      <c r="H48" s="1147"/>
      <c r="I48" s="1147"/>
      <c r="J48" s="1148"/>
      <c r="K48" s="61">
        <v>733</v>
      </c>
      <c r="L48" s="62">
        <v>599</v>
      </c>
      <c r="M48" s="62">
        <v>579</v>
      </c>
      <c r="N48" s="62">
        <v>580</v>
      </c>
      <c r="O48" s="63">
        <v>450</v>
      </c>
      <c r="P48" s="46"/>
      <c r="Q48" s="46"/>
      <c r="R48" s="46"/>
      <c r="S48" s="46"/>
      <c r="T48" s="46"/>
      <c r="U48" s="46"/>
    </row>
    <row r="49" spans="1:21" ht="30.75" customHeight="1" x14ac:dyDescent="0.15">
      <c r="A49" s="46"/>
      <c r="B49" s="1141"/>
      <c r="C49" s="1142"/>
      <c r="D49" s="60"/>
      <c r="E49" s="1147" t="s">
        <v>14</v>
      </c>
      <c r="F49" s="1147"/>
      <c r="G49" s="1147"/>
      <c r="H49" s="1147"/>
      <c r="I49" s="1147"/>
      <c r="J49" s="1148"/>
      <c r="K49" s="61">
        <v>38</v>
      </c>
      <c r="L49" s="62">
        <v>18</v>
      </c>
      <c r="M49" s="62">
        <v>15</v>
      </c>
      <c r="N49" s="62">
        <v>15</v>
      </c>
      <c r="O49" s="63">
        <v>14</v>
      </c>
      <c r="P49" s="46"/>
      <c r="Q49" s="46"/>
      <c r="R49" s="46"/>
      <c r="S49" s="46"/>
      <c r="T49" s="46"/>
      <c r="U49" s="46"/>
    </row>
    <row r="50" spans="1:21" ht="30.75" customHeight="1" x14ac:dyDescent="0.15">
      <c r="A50" s="46"/>
      <c r="B50" s="1141"/>
      <c r="C50" s="1142"/>
      <c r="D50" s="60"/>
      <c r="E50" s="1147" t="s">
        <v>15</v>
      </c>
      <c r="F50" s="1147"/>
      <c r="G50" s="1147"/>
      <c r="H50" s="1147"/>
      <c r="I50" s="1147"/>
      <c r="J50" s="1148"/>
      <c r="K50" s="61">
        <v>27</v>
      </c>
      <c r="L50" s="62">
        <v>24</v>
      </c>
      <c r="M50" s="62">
        <v>24</v>
      </c>
      <c r="N50" s="62">
        <v>24</v>
      </c>
      <c r="O50" s="63">
        <v>23</v>
      </c>
      <c r="P50" s="46"/>
      <c r="Q50" s="46"/>
      <c r="R50" s="46"/>
      <c r="S50" s="46"/>
      <c r="T50" s="46"/>
      <c r="U50" s="46"/>
    </row>
    <row r="51" spans="1:21" ht="30.75" customHeight="1" x14ac:dyDescent="0.15">
      <c r="A51" s="46"/>
      <c r="B51" s="1143"/>
      <c r="C51" s="1144"/>
      <c r="D51" s="64"/>
      <c r="E51" s="1147" t="s">
        <v>16</v>
      </c>
      <c r="F51" s="1147"/>
      <c r="G51" s="1147"/>
      <c r="H51" s="1147"/>
      <c r="I51" s="1147"/>
      <c r="J51" s="1148"/>
      <c r="K51" s="61" t="s">
        <v>493</v>
      </c>
      <c r="L51" s="62" t="s">
        <v>493</v>
      </c>
      <c r="M51" s="62" t="s">
        <v>493</v>
      </c>
      <c r="N51" s="62" t="s">
        <v>493</v>
      </c>
      <c r="O51" s="63" t="s">
        <v>493</v>
      </c>
      <c r="P51" s="46"/>
      <c r="Q51" s="46"/>
      <c r="R51" s="46"/>
      <c r="S51" s="46"/>
      <c r="T51" s="46"/>
      <c r="U51" s="46"/>
    </row>
    <row r="52" spans="1:21" ht="30.75" customHeight="1" x14ac:dyDescent="0.15">
      <c r="A52" s="46"/>
      <c r="B52" s="1149" t="s">
        <v>17</v>
      </c>
      <c r="C52" s="1150"/>
      <c r="D52" s="64"/>
      <c r="E52" s="1147" t="s">
        <v>18</v>
      </c>
      <c r="F52" s="1147"/>
      <c r="G52" s="1147"/>
      <c r="H52" s="1147"/>
      <c r="I52" s="1147"/>
      <c r="J52" s="1148"/>
      <c r="K52" s="61">
        <v>1108</v>
      </c>
      <c r="L52" s="62">
        <v>1094</v>
      </c>
      <c r="M52" s="62">
        <v>1089</v>
      </c>
      <c r="N52" s="62">
        <v>1114</v>
      </c>
      <c r="O52" s="63">
        <v>1073</v>
      </c>
      <c r="P52" s="46"/>
      <c r="Q52" s="46"/>
      <c r="R52" s="46"/>
      <c r="S52" s="46"/>
      <c r="T52" s="46"/>
      <c r="U52" s="46"/>
    </row>
    <row r="53" spans="1:21" ht="30.75" customHeight="1" thickBot="1" x14ac:dyDescent="0.2">
      <c r="A53" s="46"/>
      <c r="B53" s="1151" t="s">
        <v>19</v>
      </c>
      <c r="C53" s="1152"/>
      <c r="D53" s="65"/>
      <c r="E53" s="1153" t="s">
        <v>20</v>
      </c>
      <c r="F53" s="1153"/>
      <c r="G53" s="1153"/>
      <c r="H53" s="1153"/>
      <c r="I53" s="1153"/>
      <c r="J53" s="1154"/>
      <c r="K53" s="66">
        <v>427</v>
      </c>
      <c r="L53" s="67">
        <v>307</v>
      </c>
      <c r="M53" s="67">
        <v>374</v>
      </c>
      <c r="N53" s="67">
        <v>401</v>
      </c>
      <c r="O53" s="68">
        <v>337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15">
      <c r="B58" s="1155" t="s">
        <v>24</v>
      </c>
      <c r="C58" s="1156"/>
      <c r="D58" s="1161" t="s">
        <v>25</v>
      </c>
      <c r="E58" s="1162"/>
      <c r="F58" s="1162"/>
      <c r="G58" s="1162"/>
      <c r="H58" s="1162"/>
      <c r="I58" s="1162"/>
      <c r="J58" s="1163"/>
      <c r="K58" s="81"/>
      <c r="L58" s="82"/>
      <c r="M58" s="82"/>
      <c r="N58" s="82"/>
      <c r="O58" s="83"/>
    </row>
    <row r="59" spans="1:21" ht="31.5" customHeight="1" x14ac:dyDescent="0.15">
      <c r="B59" s="1157"/>
      <c r="C59" s="1158"/>
      <c r="D59" s="1164" t="s">
        <v>26</v>
      </c>
      <c r="E59" s="1165"/>
      <c r="F59" s="1165"/>
      <c r="G59" s="1165"/>
      <c r="H59" s="1165"/>
      <c r="I59" s="1165"/>
      <c r="J59" s="1166"/>
      <c r="K59" s="84"/>
      <c r="L59" s="85"/>
      <c r="M59" s="85"/>
      <c r="N59" s="85"/>
      <c r="O59" s="86"/>
    </row>
    <row r="60" spans="1:21" ht="31.5" customHeight="1" thickBot="1" x14ac:dyDescent="0.2">
      <c r="B60" s="1159"/>
      <c r="C60" s="1160"/>
      <c r="D60" s="1167" t="s">
        <v>27</v>
      </c>
      <c r="E60" s="1168"/>
      <c r="F60" s="1168"/>
      <c r="G60" s="1168"/>
      <c r="H60" s="1168"/>
      <c r="I60" s="1168"/>
      <c r="J60" s="1169"/>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BxD7c8HsWoRrFDujNBaTRFM4cecFtQ7z+U0LAnETlWLrBKIdxjlTiI9TwbMuAwNZEowpzWVit539fwgVBupCQ==" saltValue="fQ3T3AMDPNPPG+Yo9puC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532</v>
      </c>
      <c r="J40" s="101" t="s">
        <v>533</v>
      </c>
      <c r="K40" s="101" t="s">
        <v>534</v>
      </c>
      <c r="L40" s="101" t="s">
        <v>535</v>
      </c>
      <c r="M40" s="102" t="s">
        <v>536</v>
      </c>
    </row>
    <row r="41" spans="2:13" ht="27.75" customHeight="1" x14ac:dyDescent="0.15">
      <c r="B41" s="1170" t="s">
        <v>30</v>
      </c>
      <c r="C41" s="1171"/>
      <c r="D41" s="103"/>
      <c r="E41" s="1176" t="s">
        <v>31</v>
      </c>
      <c r="F41" s="1176"/>
      <c r="G41" s="1176"/>
      <c r="H41" s="1177"/>
      <c r="I41" s="342">
        <v>9270</v>
      </c>
      <c r="J41" s="343">
        <v>9282</v>
      </c>
      <c r="K41" s="343">
        <v>9130</v>
      </c>
      <c r="L41" s="343">
        <v>8808</v>
      </c>
      <c r="M41" s="344">
        <v>9459</v>
      </c>
    </row>
    <row r="42" spans="2:13" ht="27.75" customHeight="1" x14ac:dyDescent="0.15">
      <c r="B42" s="1172"/>
      <c r="C42" s="1173"/>
      <c r="D42" s="104"/>
      <c r="E42" s="1178" t="s">
        <v>32</v>
      </c>
      <c r="F42" s="1178"/>
      <c r="G42" s="1178"/>
      <c r="H42" s="1179"/>
      <c r="I42" s="345">
        <v>2548</v>
      </c>
      <c r="J42" s="346">
        <v>2307</v>
      </c>
      <c r="K42" s="346">
        <v>2060</v>
      </c>
      <c r="L42" s="346">
        <v>2093</v>
      </c>
      <c r="M42" s="347">
        <v>1829</v>
      </c>
    </row>
    <row r="43" spans="2:13" ht="27.75" customHeight="1" x14ac:dyDescent="0.15">
      <c r="B43" s="1172"/>
      <c r="C43" s="1173"/>
      <c r="D43" s="104"/>
      <c r="E43" s="1178" t="s">
        <v>33</v>
      </c>
      <c r="F43" s="1178"/>
      <c r="G43" s="1178"/>
      <c r="H43" s="1179"/>
      <c r="I43" s="345">
        <v>5376</v>
      </c>
      <c r="J43" s="346">
        <v>4577</v>
      </c>
      <c r="K43" s="346">
        <v>4078</v>
      </c>
      <c r="L43" s="346">
        <v>4087</v>
      </c>
      <c r="M43" s="347">
        <v>3705</v>
      </c>
    </row>
    <row r="44" spans="2:13" ht="27.75" customHeight="1" x14ac:dyDescent="0.15">
      <c r="B44" s="1172"/>
      <c r="C44" s="1173"/>
      <c r="D44" s="104"/>
      <c r="E44" s="1178" t="s">
        <v>34</v>
      </c>
      <c r="F44" s="1178"/>
      <c r="G44" s="1178"/>
      <c r="H44" s="1179"/>
      <c r="I44" s="345">
        <v>88</v>
      </c>
      <c r="J44" s="346">
        <v>219</v>
      </c>
      <c r="K44" s="346">
        <v>158</v>
      </c>
      <c r="L44" s="346">
        <v>33</v>
      </c>
      <c r="M44" s="347">
        <v>16</v>
      </c>
    </row>
    <row r="45" spans="2:13" ht="27.75" customHeight="1" x14ac:dyDescent="0.15">
      <c r="B45" s="1172"/>
      <c r="C45" s="1173"/>
      <c r="D45" s="104"/>
      <c r="E45" s="1178" t="s">
        <v>35</v>
      </c>
      <c r="F45" s="1178"/>
      <c r="G45" s="1178"/>
      <c r="H45" s="1179"/>
      <c r="I45" s="345">
        <v>1015</v>
      </c>
      <c r="J45" s="346">
        <v>847</v>
      </c>
      <c r="K45" s="346">
        <v>980</v>
      </c>
      <c r="L45" s="346">
        <v>959</v>
      </c>
      <c r="M45" s="347">
        <v>910</v>
      </c>
    </row>
    <row r="46" spans="2:13" ht="27.75" customHeight="1" x14ac:dyDescent="0.15">
      <c r="B46" s="1172"/>
      <c r="C46" s="1173"/>
      <c r="D46" s="105"/>
      <c r="E46" s="1178" t="s">
        <v>36</v>
      </c>
      <c r="F46" s="1178"/>
      <c r="G46" s="1178"/>
      <c r="H46" s="1179"/>
      <c r="I46" s="345" t="s">
        <v>493</v>
      </c>
      <c r="J46" s="346" t="s">
        <v>493</v>
      </c>
      <c r="K46" s="346" t="s">
        <v>493</v>
      </c>
      <c r="L46" s="346" t="s">
        <v>493</v>
      </c>
      <c r="M46" s="347" t="s">
        <v>493</v>
      </c>
    </row>
    <row r="47" spans="2:13" ht="27.75" customHeight="1" x14ac:dyDescent="0.15">
      <c r="B47" s="1172"/>
      <c r="C47" s="1173"/>
      <c r="D47" s="106"/>
      <c r="E47" s="1180" t="s">
        <v>37</v>
      </c>
      <c r="F47" s="1181"/>
      <c r="G47" s="1181"/>
      <c r="H47" s="1182"/>
      <c r="I47" s="345" t="s">
        <v>493</v>
      </c>
      <c r="J47" s="346" t="s">
        <v>493</v>
      </c>
      <c r="K47" s="346" t="s">
        <v>493</v>
      </c>
      <c r="L47" s="346" t="s">
        <v>493</v>
      </c>
      <c r="M47" s="347" t="s">
        <v>493</v>
      </c>
    </row>
    <row r="48" spans="2:13" ht="27.75" customHeight="1" x14ac:dyDescent="0.15">
      <c r="B48" s="1172"/>
      <c r="C48" s="1173"/>
      <c r="D48" s="104"/>
      <c r="E48" s="1178" t="s">
        <v>38</v>
      </c>
      <c r="F48" s="1178"/>
      <c r="G48" s="1178"/>
      <c r="H48" s="1179"/>
      <c r="I48" s="345" t="s">
        <v>493</v>
      </c>
      <c r="J48" s="346" t="s">
        <v>493</v>
      </c>
      <c r="K48" s="346" t="s">
        <v>493</v>
      </c>
      <c r="L48" s="346" t="s">
        <v>493</v>
      </c>
      <c r="M48" s="347" t="s">
        <v>493</v>
      </c>
    </row>
    <row r="49" spans="2:13" ht="27.75" customHeight="1" x14ac:dyDescent="0.15">
      <c r="B49" s="1174"/>
      <c r="C49" s="1175"/>
      <c r="D49" s="104"/>
      <c r="E49" s="1178" t="s">
        <v>39</v>
      </c>
      <c r="F49" s="1178"/>
      <c r="G49" s="1178"/>
      <c r="H49" s="1179"/>
      <c r="I49" s="345" t="s">
        <v>493</v>
      </c>
      <c r="J49" s="346" t="s">
        <v>493</v>
      </c>
      <c r="K49" s="346" t="s">
        <v>493</v>
      </c>
      <c r="L49" s="346" t="s">
        <v>493</v>
      </c>
      <c r="M49" s="347" t="s">
        <v>493</v>
      </c>
    </row>
    <row r="50" spans="2:13" ht="27.75" customHeight="1" x14ac:dyDescent="0.15">
      <c r="B50" s="1183" t="s">
        <v>40</v>
      </c>
      <c r="C50" s="1184"/>
      <c r="D50" s="107"/>
      <c r="E50" s="1178" t="s">
        <v>41</v>
      </c>
      <c r="F50" s="1178"/>
      <c r="G50" s="1178"/>
      <c r="H50" s="1179"/>
      <c r="I50" s="345">
        <v>3390</v>
      </c>
      <c r="J50" s="346">
        <v>3558</v>
      </c>
      <c r="K50" s="346">
        <v>3704</v>
      </c>
      <c r="L50" s="346">
        <v>4132</v>
      </c>
      <c r="M50" s="347">
        <v>4501</v>
      </c>
    </row>
    <row r="51" spans="2:13" ht="27.75" customHeight="1" x14ac:dyDescent="0.15">
      <c r="B51" s="1172"/>
      <c r="C51" s="1173"/>
      <c r="D51" s="104"/>
      <c r="E51" s="1178" t="s">
        <v>42</v>
      </c>
      <c r="F51" s="1178"/>
      <c r="G51" s="1178"/>
      <c r="H51" s="1179"/>
      <c r="I51" s="345">
        <v>640</v>
      </c>
      <c r="J51" s="346">
        <v>584</v>
      </c>
      <c r="K51" s="346">
        <v>562</v>
      </c>
      <c r="L51" s="346">
        <v>516</v>
      </c>
      <c r="M51" s="347">
        <v>413</v>
      </c>
    </row>
    <row r="52" spans="2:13" ht="27.75" customHeight="1" x14ac:dyDescent="0.15">
      <c r="B52" s="1174"/>
      <c r="C52" s="1175"/>
      <c r="D52" s="104"/>
      <c r="E52" s="1178" t="s">
        <v>43</v>
      </c>
      <c r="F52" s="1178"/>
      <c r="G52" s="1178"/>
      <c r="H52" s="1179"/>
      <c r="I52" s="345">
        <v>11217</v>
      </c>
      <c r="J52" s="346">
        <v>10978</v>
      </c>
      <c r="K52" s="346">
        <v>10546</v>
      </c>
      <c r="L52" s="346">
        <v>9979</v>
      </c>
      <c r="M52" s="347">
        <v>10128</v>
      </c>
    </row>
    <row r="53" spans="2:13" ht="27.75" customHeight="1" thickBot="1" x14ac:dyDescent="0.2">
      <c r="B53" s="1185" t="s">
        <v>19</v>
      </c>
      <c r="C53" s="1186"/>
      <c r="D53" s="108"/>
      <c r="E53" s="1187" t="s">
        <v>44</v>
      </c>
      <c r="F53" s="1187"/>
      <c r="G53" s="1187"/>
      <c r="H53" s="1188"/>
      <c r="I53" s="348">
        <v>3049</v>
      </c>
      <c r="J53" s="349">
        <v>2113</v>
      </c>
      <c r="K53" s="349">
        <v>1594</v>
      </c>
      <c r="L53" s="349">
        <v>1353</v>
      </c>
      <c r="M53" s="350">
        <v>876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c/jbwQgYmtuV18CDTo//ncWJ7CyLZ4jIGG3PAtnKlrI1kwLmIy8oCaBDrmupFq9Hw+LNMPPabgwxS/GA0XiUew==" saltValue="YjKTNw/sKqBdIHkdJ7NV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534</v>
      </c>
      <c r="G54" s="117" t="s">
        <v>535</v>
      </c>
      <c r="H54" s="118" t="s">
        <v>536</v>
      </c>
    </row>
    <row r="55" spans="2:8" ht="52.5" customHeight="1" x14ac:dyDescent="0.15">
      <c r="B55" s="119"/>
      <c r="C55" s="1197" t="s">
        <v>46</v>
      </c>
      <c r="D55" s="1197"/>
      <c r="E55" s="1198"/>
      <c r="F55" s="120">
        <v>2494</v>
      </c>
      <c r="G55" s="120">
        <v>2883</v>
      </c>
      <c r="H55" s="121">
        <v>3168</v>
      </c>
    </row>
    <row r="56" spans="2:8" ht="52.5" customHeight="1" x14ac:dyDescent="0.15">
      <c r="B56" s="122"/>
      <c r="C56" s="1199" t="s">
        <v>47</v>
      </c>
      <c r="D56" s="1199"/>
      <c r="E56" s="1200"/>
      <c r="F56" s="123">
        <v>483</v>
      </c>
      <c r="G56" s="123">
        <v>483</v>
      </c>
      <c r="H56" s="124">
        <v>506</v>
      </c>
    </row>
    <row r="57" spans="2:8" ht="53.25" customHeight="1" x14ac:dyDescent="0.15">
      <c r="B57" s="122"/>
      <c r="C57" s="1201" t="s">
        <v>48</v>
      </c>
      <c r="D57" s="1201"/>
      <c r="E57" s="1202"/>
      <c r="F57" s="125">
        <v>1410</v>
      </c>
      <c r="G57" s="125">
        <v>1413</v>
      </c>
      <c r="H57" s="126">
        <v>1431</v>
      </c>
    </row>
    <row r="58" spans="2:8" ht="45.75" customHeight="1" x14ac:dyDescent="0.15">
      <c r="B58" s="127"/>
      <c r="C58" s="1189" t="s">
        <v>568</v>
      </c>
      <c r="D58" s="1190"/>
      <c r="E58" s="1191"/>
      <c r="F58" s="128">
        <v>1108</v>
      </c>
      <c r="G58" s="128">
        <v>1110</v>
      </c>
      <c r="H58" s="129">
        <v>1114</v>
      </c>
    </row>
    <row r="59" spans="2:8" ht="45.75" customHeight="1" x14ac:dyDescent="0.15">
      <c r="B59" s="127"/>
      <c r="C59" s="1189" t="s">
        <v>569</v>
      </c>
      <c r="D59" s="1190"/>
      <c r="E59" s="1191"/>
      <c r="F59" s="128">
        <v>104</v>
      </c>
      <c r="G59" s="128">
        <v>104</v>
      </c>
      <c r="H59" s="129">
        <v>104</v>
      </c>
    </row>
    <row r="60" spans="2:8" ht="45.75" customHeight="1" x14ac:dyDescent="0.15">
      <c r="B60" s="127"/>
      <c r="C60" s="1189" t="s">
        <v>570</v>
      </c>
      <c r="D60" s="1190"/>
      <c r="E60" s="1191"/>
      <c r="F60" s="128">
        <v>64</v>
      </c>
      <c r="G60" s="128">
        <v>64</v>
      </c>
      <c r="H60" s="129">
        <v>64</v>
      </c>
    </row>
    <row r="61" spans="2:8" ht="45.75" customHeight="1" x14ac:dyDescent="0.15">
      <c r="B61" s="127"/>
      <c r="C61" s="1189" t="s">
        <v>571</v>
      </c>
      <c r="D61" s="1190"/>
      <c r="E61" s="1191"/>
      <c r="F61" s="128">
        <v>64</v>
      </c>
      <c r="G61" s="128">
        <v>64</v>
      </c>
      <c r="H61" s="129">
        <v>64</v>
      </c>
    </row>
    <row r="62" spans="2:8" ht="45.75" customHeight="1" thickBot="1" x14ac:dyDescent="0.2">
      <c r="B62" s="130"/>
      <c r="C62" s="1192" t="s">
        <v>572</v>
      </c>
      <c r="D62" s="1193"/>
      <c r="E62" s="1194"/>
      <c r="F62" s="131">
        <v>42</v>
      </c>
      <c r="G62" s="131">
        <v>42</v>
      </c>
      <c r="H62" s="132">
        <v>42</v>
      </c>
    </row>
    <row r="63" spans="2:8" ht="52.5" customHeight="1" thickBot="1" x14ac:dyDescent="0.2">
      <c r="B63" s="133"/>
      <c r="C63" s="1195" t="s">
        <v>49</v>
      </c>
      <c r="D63" s="1195"/>
      <c r="E63" s="1196"/>
      <c r="F63" s="134">
        <v>4387</v>
      </c>
      <c r="G63" s="134">
        <v>4779</v>
      </c>
      <c r="H63" s="135">
        <v>5105</v>
      </c>
    </row>
    <row r="64" spans="2:8" x14ac:dyDescent="0.15"/>
  </sheetData>
  <sheetProtection algorithmName="SHA-512" hashValue="uoXBgoCiiqTv9G2SOJmC1PcofPta+yk0Y9sT2CWeWQTrzG5iRnHuyfRJswdFiAjtSJYGe1ASFfuA7EDNpNWxyw==" saltValue="KccTXHfY55LwF4XOWLkq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531</v>
      </c>
      <c r="G2" s="149"/>
      <c r="H2" s="150"/>
    </row>
    <row r="3" spans="1:8" x14ac:dyDescent="0.15">
      <c r="A3" s="146" t="s">
        <v>524</v>
      </c>
      <c r="B3" s="151"/>
      <c r="C3" s="152"/>
      <c r="D3" s="153">
        <v>47754</v>
      </c>
      <c r="E3" s="154"/>
      <c r="F3" s="155">
        <v>93492</v>
      </c>
      <c r="G3" s="156"/>
      <c r="H3" s="157"/>
    </row>
    <row r="4" spans="1:8" x14ac:dyDescent="0.15">
      <c r="A4" s="158"/>
      <c r="B4" s="159"/>
      <c r="C4" s="160"/>
      <c r="D4" s="161">
        <v>39460</v>
      </c>
      <c r="E4" s="162"/>
      <c r="F4" s="163">
        <v>53316</v>
      </c>
      <c r="G4" s="164"/>
      <c r="H4" s="165"/>
    </row>
    <row r="5" spans="1:8" x14ac:dyDescent="0.15">
      <c r="A5" s="146" t="s">
        <v>526</v>
      </c>
      <c r="B5" s="151"/>
      <c r="C5" s="152"/>
      <c r="D5" s="153">
        <v>76265</v>
      </c>
      <c r="E5" s="154"/>
      <c r="F5" s="155">
        <v>94796</v>
      </c>
      <c r="G5" s="156"/>
      <c r="H5" s="157"/>
    </row>
    <row r="6" spans="1:8" x14ac:dyDescent="0.15">
      <c r="A6" s="158"/>
      <c r="B6" s="159"/>
      <c r="C6" s="160"/>
      <c r="D6" s="161">
        <v>58074</v>
      </c>
      <c r="E6" s="162"/>
      <c r="F6" s="163">
        <v>55781</v>
      </c>
      <c r="G6" s="164"/>
      <c r="H6" s="165"/>
    </row>
    <row r="7" spans="1:8" x14ac:dyDescent="0.15">
      <c r="A7" s="146" t="s">
        <v>527</v>
      </c>
      <c r="B7" s="151"/>
      <c r="C7" s="152"/>
      <c r="D7" s="153">
        <v>56760</v>
      </c>
      <c r="E7" s="154"/>
      <c r="F7" s="155">
        <v>85942</v>
      </c>
      <c r="G7" s="156"/>
      <c r="H7" s="157"/>
    </row>
    <row r="8" spans="1:8" x14ac:dyDescent="0.15">
      <c r="A8" s="158"/>
      <c r="B8" s="159"/>
      <c r="C8" s="160"/>
      <c r="D8" s="161">
        <v>44105</v>
      </c>
      <c r="E8" s="162"/>
      <c r="F8" s="163">
        <v>48630</v>
      </c>
      <c r="G8" s="164"/>
      <c r="H8" s="165"/>
    </row>
    <row r="9" spans="1:8" x14ac:dyDescent="0.15">
      <c r="A9" s="146" t="s">
        <v>528</v>
      </c>
      <c r="B9" s="151"/>
      <c r="C9" s="152"/>
      <c r="D9" s="153">
        <v>69885</v>
      </c>
      <c r="E9" s="154"/>
      <c r="F9" s="155">
        <v>95007</v>
      </c>
      <c r="G9" s="156"/>
      <c r="H9" s="157"/>
    </row>
    <row r="10" spans="1:8" x14ac:dyDescent="0.15">
      <c r="A10" s="158"/>
      <c r="B10" s="159"/>
      <c r="C10" s="160"/>
      <c r="D10" s="161">
        <v>53712</v>
      </c>
      <c r="E10" s="162"/>
      <c r="F10" s="163">
        <v>48509</v>
      </c>
      <c r="G10" s="164"/>
      <c r="H10" s="165"/>
    </row>
    <row r="11" spans="1:8" x14ac:dyDescent="0.15">
      <c r="A11" s="146" t="s">
        <v>529</v>
      </c>
      <c r="B11" s="151"/>
      <c r="C11" s="152"/>
      <c r="D11" s="153">
        <v>154353</v>
      </c>
      <c r="E11" s="154"/>
      <c r="F11" s="155">
        <v>98176</v>
      </c>
      <c r="G11" s="156"/>
      <c r="H11" s="157"/>
    </row>
    <row r="12" spans="1:8" x14ac:dyDescent="0.15">
      <c r="A12" s="158"/>
      <c r="B12" s="159"/>
      <c r="C12" s="166"/>
      <c r="D12" s="161">
        <v>111128</v>
      </c>
      <c r="E12" s="162"/>
      <c r="F12" s="163">
        <v>58489</v>
      </c>
      <c r="G12" s="164"/>
      <c r="H12" s="165"/>
    </row>
    <row r="13" spans="1:8" x14ac:dyDescent="0.15">
      <c r="A13" s="146"/>
      <c r="B13" s="151"/>
      <c r="C13" s="152"/>
      <c r="D13" s="153">
        <v>81003</v>
      </c>
      <c r="E13" s="154"/>
      <c r="F13" s="155">
        <v>93483</v>
      </c>
      <c r="G13" s="167"/>
      <c r="H13" s="157"/>
    </row>
    <row r="14" spans="1:8" x14ac:dyDescent="0.15">
      <c r="A14" s="158"/>
      <c r="B14" s="159"/>
      <c r="C14" s="160"/>
      <c r="D14" s="161">
        <v>61296</v>
      </c>
      <c r="E14" s="162"/>
      <c r="F14" s="163">
        <v>52945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8.6999999999999993</v>
      </c>
      <c r="C19" s="168">
        <f>ROUND(VALUE(SUBSTITUTE(実質収支比率等に係る経年分析!G$48,"▲","-")),2)</f>
        <v>7.54</v>
      </c>
      <c r="D19" s="168">
        <f>ROUND(VALUE(SUBSTITUTE(実質収支比率等に係る経年分析!H$48,"▲","-")),2)</f>
        <v>15.47</v>
      </c>
      <c r="E19" s="168">
        <f>ROUND(VALUE(SUBSTITUTE(実質収支比率等に係る経年分析!I$48,"▲","-")),2)</f>
        <v>13.94</v>
      </c>
      <c r="F19" s="168">
        <f>ROUND(VALUE(SUBSTITUTE(実質収支比率等に係る経年分析!J$48,"▲","-")),2)</f>
        <v>9.76</v>
      </c>
    </row>
    <row r="20" spans="1:11" x14ac:dyDescent="0.15">
      <c r="A20" s="168" t="s">
        <v>53</v>
      </c>
      <c r="B20" s="168">
        <f>ROUND(VALUE(SUBSTITUTE(実質収支比率等に係る経年分析!F$47,"▲","-")),2)</f>
        <v>42.94</v>
      </c>
      <c r="C20" s="168">
        <f>ROUND(VALUE(SUBSTITUTE(実質収支比率等に係る経年分析!G$47,"▲","-")),2)</f>
        <v>43.69</v>
      </c>
      <c r="D20" s="168">
        <f>ROUND(VALUE(SUBSTITUTE(実質収支比率等に係る経年分析!H$47,"▲","-")),2)</f>
        <v>43.98</v>
      </c>
      <c r="E20" s="168">
        <f>ROUND(VALUE(SUBSTITUTE(実質収支比率等に係る経年分析!I$47,"▲","-")),2)</f>
        <v>51.34</v>
      </c>
      <c r="F20" s="168">
        <f>ROUND(VALUE(SUBSTITUTE(実質収支比率等に係る経年分析!J$47,"▲","-")),2)</f>
        <v>55.87</v>
      </c>
    </row>
    <row r="21" spans="1:11" x14ac:dyDescent="0.15">
      <c r="A21" s="168" t="s">
        <v>54</v>
      </c>
      <c r="B21" s="168">
        <f>IF(ISNUMBER(VALUE(SUBSTITUTE(実質収支比率等に係る経年分析!F$49,"▲","-"))),ROUND(VALUE(SUBSTITUTE(実質収支比率等に係る経年分析!F$49,"▲","-")),2),NA())</f>
        <v>2.46</v>
      </c>
      <c r="C21" s="168">
        <f>IF(ISNUMBER(VALUE(SUBSTITUTE(実質収支比率等に係る経年分析!G$49,"▲","-"))),ROUND(VALUE(SUBSTITUTE(実質収支比率等に係る経年分析!G$49,"▲","-")),2),NA())</f>
        <v>-0.74</v>
      </c>
      <c r="D21" s="168">
        <f>IF(ISNUMBER(VALUE(SUBSTITUTE(実質収支比率等に係る経年分析!H$49,"▲","-"))),ROUND(VALUE(SUBSTITUTE(実質収支比率等に係る経年分析!H$49,"▲","-")),2),NA())</f>
        <v>8.19</v>
      </c>
      <c r="E21" s="168">
        <f>IF(ISNUMBER(VALUE(SUBSTITUTE(実質収支比率等に係る経年分析!I$49,"▲","-"))),ROUND(VALUE(SUBSTITUTE(実質収支比率等に係る経年分析!I$49,"▲","-")),2),NA())</f>
        <v>-0.51</v>
      </c>
      <c r="F21" s="168">
        <f>IF(ISNUMBER(VALUE(SUBSTITUTE(実質収支比率等に係る経年分析!J$49,"▲","-"))),ROUND(VALUE(SUBSTITUTE(実質収支比率等に係る経年分析!J$49,"▲","-")),2),NA())</f>
        <v>-3.94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1.46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2.16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1.49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5.19</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0.24</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和気町地域開発事業特別会計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0.37</v>
      </c>
    </row>
    <row r="30" spans="1:11" x14ac:dyDescent="0.15">
      <c r="A30" s="169" t="str">
        <f>IF(連結実質赤字比率に係る赤字・黒字の構成分析!C$40="",NA(),連結実質赤字比率に係る赤字・黒字の構成分析!C$40)</f>
        <v>和気町国民健康保険特別会計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0.56999999999999995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0.95</v>
      </c>
    </row>
    <row r="31" spans="1:11" x14ac:dyDescent="0.15">
      <c r="A31" s="169" t="str">
        <f>IF(連結実質赤字比率に係る赤字・黒字の構成分析!C$39="",NA(),連結実質赤字比率に係る赤字・黒字の構成分析!C$39)</f>
        <v>和気町介護保険事業特別会計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1.44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1.35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1.62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1.77</v>
      </c>
    </row>
    <row r="32" spans="1:11" x14ac:dyDescent="0.15">
      <c r="A32" s="169" t="str">
        <f>IF(連結実質赤字比率に係る赤字・黒字の構成分析!C$38="",NA(),連結実質赤字比率に係る赤字・黒字の構成分析!C$38)</f>
        <v>和気町下水道事業会計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3.38</v>
      </c>
    </row>
    <row r="33" spans="1:16" x14ac:dyDescent="0.15">
      <c r="A33" s="169" t="str">
        <f>IF(連結実質赤字比率に係る赤字・黒字の構成分析!C$37="",NA(),連結実質赤字比率に係る赤字・黒字の構成分析!C$37)</f>
        <v>和気町ごみ焼却施設解体事業特別会計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4.54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4.3099999999999996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4.0599999999999996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3.87</v>
      </c>
    </row>
    <row r="34" spans="1:16" x14ac:dyDescent="0.15">
      <c r="A34" s="169" t="str">
        <f>IF(連結実質赤字比率に係る赤字・黒字の構成分析!C$36="",NA(),連結実質赤字比率に係る赤字・黒字の構成分析!C$36)</f>
        <v>和気町簡易水道事業会計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4.78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4.84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4.82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5.0199999999999996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4.97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4.1500000000000004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3.21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11.38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5.85</v>
      </c>
    </row>
    <row r="36" spans="1:16" x14ac:dyDescent="0.15">
      <c r="A36" s="169" t="str">
        <f>IF(連結実質赤字比率に係る赤字・黒字の構成分析!C$34="",NA(),連結実質赤字比率に係る赤字・黒字の構成分析!C$34)</f>
        <v>和気町上水道事業会計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8.7200000000000006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8.7899999999999991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9.18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9.93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10.39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1108</v>
      </c>
      <c r="E42" s="170"/>
      <c r="F42" s="170"/>
      <c r="G42" s="170">
        <f>'実質公債費比率（分子）の構造'!L$52</f>
        <v>1094</v>
      </c>
      <c r="H42" s="170"/>
      <c r="I42" s="170"/>
      <c r="J42" s="170">
        <f>'実質公債費比率（分子）の構造'!M$52</f>
        <v>1089</v>
      </c>
      <c r="K42" s="170"/>
      <c r="L42" s="170"/>
      <c r="M42" s="170">
        <f>'実質公債費比率（分子）の構造'!N$52</f>
        <v>1114</v>
      </c>
      <c r="N42" s="170"/>
      <c r="O42" s="170"/>
      <c r="P42" s="170">
        <f>'実質公債費比率（分子）の構造'!O$52</f>
        <v>1073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27</v>
      </c>
      <c r="C44" s="170"/>
      <c r="D44" s="170"/>
      <c r="E44" s="170">
        <f>'実質公債費比率（分子）の構造'!L$50</f>
        <v>24</v>
      </c>
      <c r="F44" s="170"/>
      <c r="G44" s="170"/>
      <c r="H44" s="170">
        <f>'実質公債費比率（分子）の構造'!M$50</f>
        <v>24</v>
      </c>
      <c r="I44" s="170"/>
      <c r="J44" s="170"/>
      <c r="K44" s="170">
        <f>'実質公債費比率（分子）の構造'!N$50</f>
        <v>24</v>
      </c>
      <c r="L44" s="170"/>
      <c r="M44" s="170"/>
      <c r="N44" s="170">
        <f>'実質公債費比率（分子）の構造'!O$50</f>
        <v>23</v>
      </c>
      <c r="O44" s="170"/>
      <c r="P44" s="170"/>
    </row>
    <row r="45" spans="1:16" x14ac:dyDescent="0.15">
      <c r="A45" s="170" t="s">
        <v>63</v>
      </c>
      <c r="B45" s="170">
        <f>'実質公債費比率（分子）の構造'!K$49</f>
        <v>38</v>
      </c>
      <c r="C45" s="170"/>
      <c r="D45" s="170"/>
      <c r="E45" s="170">
        <f>'実質公債費比率（分子）の構造'!L$49</f>
        <v>18</v>
      </c>
      <c r="F45" s="170"/>
      <c r="G45" s="170"/>
      <c r="H45" s="170">
        <f>'実質公債費比率（分子）の構造'!M$49</f>
        <v>15</v>
      </c>
      <c r="I45" s="170"/>
      <c r="J45" s="170"/>
      <c r="K45" s="170">
        <f>'実質公債費比率（分子）の構造'!N$49</f>
        <v>15</v>
      </c>
      <c r="L45" s="170"/>
      <c r="M45" s="170"/>
      <c r="N45" s="170">
        <f>'実質公債費比率（分子）の構造'!O$49</f>
        <v>14</v>
      </c>
      <c r="O45" s="170"/>
      <c r="P45" s="170"/>
    </row>
    <row r="46" spans="1:16" x14ac:dyDescent="0.15">
      <c r="A46" s="170" t="s">
        <v>64</v>
      </c>
      <c r="B46" s="170">
        <f>'実質公債費比率（分子）の構造'!K$48</f>
        <v>733</v>
      </c>
      <c r="C46" s="170"/>
      <c r="D46" s="170"/>
      <c r="E46" s="170">
        <f>'実質公債費比率（分子）の構造'!L$48</f>
        <v>599</v>
      </c>
      <c r="F46" s="170"/>
      <c r="G46" s="170"/>
      <c r="H46" s="170">
        <f>'実質公債費比率（分子）の構造'!M$48</f>
        <v>579</v>
      </c>
      <c r="I46" s="170"/>
      <c r="J46" s="170"/>
      <c r="K46" s="170">
        <f>'実質公債費比率（分子）の構造'!N$48</f>
        <v>580</v>
      </c>
      <c r="L46" s="170"/>
      <c r="M46" s="170"/>
      <c r="N46" s="170">
        <f>'実質公債費比率（分子）の構造'!O$48</f>
        <v>450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737</v>
      </c>
      <c r="C49" s="170"/>
      <c r="D49" s="170"/>
      <c r="E49" s="170">
        <f>'実質公債費比率（分子）の構造'!L$45</f>
        <v>760</v>
      </c>
      <c r="F49" s="170"/>
      <c r="G49" s="170"/>
      <c r="H49" s="170">
        <f>'実質公債費比率（分子）の構造'!M$45</f>
        <v>845</v>
      </c>
      <c r="I49" s="170"/>
      <c r="J49" s="170"/>
      <c r="K49" s="170">
        <f>'実質公債費比率（分子）の構造'!N$45</f>
        <v>896</v>
      </c>
      <c r="L49" s="170"/>
      <c r="M49" s="170"/>
      <c r="N49" s="170">
        <f>'実質公債費比率（分子）の構造'!O$45</f>
        <v>923</v>
      </c>
      <c r="O49" s="170"/>
      <c r="P49" s="170"/>
    </row>
    <row r="50" spans="1:16" x14ac:dyDescent="0.15">
      <c r="A50" s="170" t="s">
        <v>67</v>
      </c>
      <c r="B50" s="170" t="e">
        <f>NA()</f>
        <v>#N/A</v>
      </c>
      <c r="C50" s="170">
        <f>IF(ISNUMBER('実質公債費比率（分子）の構造'!K$53),'実質公債費比率（分子）の構造'!K$53,NA())</f>
        <v>427</v>
      </c>
      <c r="D50" s="170" t="e">
        <f>NA()</f>
        <v>#N/A</v>
      </c>
      <c r="E50" s="170" t="e">
        <f>NA()</f>
        <v>#N/A</v>
      </c>
      <c r="F50" s="170">
        <f>IF(ISNUMBER('実質公債費比率（分子）の構造'!L$53),'実質公債費比率（分子）の構造'!L$53,NA())</f>
        <v>307</v>
      </c>
      <c r="G50" s="170" t="e">
        <f>NA()</f>
        <v>#N/A</v>
      </c>
      <c r="H50" s="170" t="e">
        <f>NA()</f>
        <v>#N/A</v>
      </c>
      <c r="I50" s="170">
        <f>IF(ISNUMBER('実質公債費比率（分子）の構造'!M$53),'実質公債費比率（分子）の構造'!M$53,NA())</f>
        <v>374</v>
      </c>
      <c r="J50" s="170" t="e">
        <f>NA()</f>
        <v>#N/A</v>
      </c>
      <c r="K50" s="170" t="e">
        <f>NA()</f>
        <v>#N/A</v>
      </c>
      <c r="L50" s="170">
        <f>IF(ISNUMBER('実質公債費比率（分子）の構造'!N$53),'実質公債費比率（分子）の構造'!N$53,NA())</f>
        <v>401</v>
      </c>
      <c r="M50" s="170" t="e">
        <f>NA()</f>
        <v>#N/A</v>
      </c>
      <c r="N50" s="170" t="e">
        <f>NA()</f>
        <v>#N/A</v>
      </c>
      <c r="O50" s="170">
        <f>IF(ISNUMBER('実質公債費比率（分子）の構造'!O$53),'実質公債費比率（分子）の構造'!O$53,NA())</f>
        <v>337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11217</v>
      </c>
      <c r="E56" s="169"/>
      <c r="F56" s="169"/>
      <c r="G56" s="169">
        <f>'将来負担比率（分子）の構造'!J$52</f>
        <v>10978</v>
      </c>
      <c r="H56" s="169"/>
      <c r="I56" s="169"/>
      <c r="J56" s="169">
        <f>'将来負担比率（分子）の構造'!K$52</f>
        <v>10546</v>
      </c>
      <c r="K56" s="169"/>
      <c r="L56" s="169"/>
      <c r="M56" s="169">
        <f>'将来負担比率（分子）の構造'!L$52</f>
        <v>9979</v>
      </c>
      <c r="N56" s="169"/>
      <c r="O56" s="169"/>
      <c r="P56" s="169">
        <f>'将来負担比率（分子）の構造'!M$52</f>
        <v>10128</v>
      </c>
    </row>
    <row r="57" spans="1:16" x14ac:dyDescent="0.15">
      <c r="A57" s="169" t="s">
        <v>42</v>
      </c>
      <c r="B57" s="169"/>
      <c r="C57" s="169"/>
      <c r="D57" s="169">
        <f>'将来負担比率（分子）の構造'!I$51</f>
        <v>640</v>
      </c>
      <c r="E57" s="169"/>
      <c r="F57" s="169"/>
      <c r="G57" s="169">
        <f>'将来負担比率（分子）の構造'!J$51</f>
        <v>584</v>
      </c>
      <c r="H57" s="169"/>
      <c r="I57" s="169"/>
      <c r="J57" s="169">
        <f>'将来負担比率（分子）の構造'!K$51</f>
        <v>562</v>
      </c>
      <c r="K57" s="169"/>
      <c r="L57" s="169"/>
      <c r="M57" s="169">
        <f>'将来負担比率（分子）の構造'!L$51</f>
        <v>516</v>
      </c>
      <c r="N57" s="169"/>
      <c r="O57" s="169"/>
      <c r="P57" s="169">
        <f>'将来負担比率（分子）の構造'!M$51</f>
        <v>413</v>
      </c>
    </row>
    <row r="58" spans="1:16" x14ac:dyDescent="0.15">
      <c r="A58" s="169" t="s">
        <v>41</v>
      </c>
      <c r="B58" s="169"/>
      <c r="C58" s="169"/>
      <c r="D58" s="169">
        <f>'将来負担比率（分子）の構造'!I$50</f>
        <v>3390</v>
      </c>
      <c r="E58" s="169"/>
      <c r="F58" s="169"/>
      <c r="G58" s="169">
        <f>'将来負担比率（分子）の構造'!J$50</f>
        <v>3558</v>
      </c>
      <c r="H58" s="169"/>
      <c r="I58" s="169"/>
      <c r="J58" s="169">
        <f>'将来負担比率（分子）の構造'!K$50</f>
        <v>3704</v>
      </c>
      <c r="K58" s="169"/>
      <c r="L58" s="169"/>
      <c r="M58" s="169">
        <f>'将来負担比率（分子）の構造'!L$50</f>
        <v>4132</v>
      </c>
      <c r="N58" s="169"/>
      <c r="O58" s="169"/>
      <c r="P58" s="169">
        <f>'将来負担比率（分子）の構造'!M$50</f>
        <v>4501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1015</v>
      </c>
      <c r="C62" s="169"/>
      <c r="D62" s="169"/>
      <c r="E62" s="169">
        <f>'将来負担比率（分子）の構造'!J$45</f>
        <v>847</v>
      </c>
      <c r="F62" s="169"/>
      <c r="G62" s="169"/>
      <c r="H62" s="169">
        <f>'将来負担比率（分子）の構造'!K$45</f>
        <v>980</v>
      </c>
      <c r="I62" s="169"/>
      <c r="J62" s="169"/>
      <c r="K62" s="169">
        <f>'将来負担比率（分子）の構造'!L$45</f>
        <v>959</v>
      </c>
      <c r="L62" s="169"/>
      <c r="M62" s="169"/>
      <c r="N62" s="169">
        <f>'将来負担比率（分子）の構造'!M$45</f>
        <v>910</v>
      </c>
      <c r="O62" s="169"/>
      <c r="P62" s="169"/>
    </row>
    <row r="63" spans="1:16" x14ac:dyDescent="0.15">
      <c r="A63" s="169" t="s">
        <v>34</v>
      </c>
      <c r="B63" s="169">
        <f>'将来負担比率（分子）の構造'!I$44</f>
        <v>88</v>
      </c>
      <c r="C63" s="169"/>
      <c r="D63" s="169"/>
      <c r="E63" s="169">
        <f>'将来負担比率（分子）の構造'!J$44</f>
        <v>219</v>
      </c>
      <c r="F63" s="169"/>
      <c r="G63" s="169"/>
      <c r="H63" s="169">
        <f>'将来負担比率（分子）の構造'!K$44</f>
        <v>158</v>
      </c>
      <c r="I63" s="169"/>
      <c r="J63" s="169"/>
      <c r="K63" s="169">
        <f>'将来負担比率（分子）の構造'!L$44</f>
        <v>33</v>
      </c>
      <c r="L63" s="169"/>
      <c r="M63" s="169"/>
      <c r="N63" s="169">
        <f>'将来負担比率（分子）の構造'!M$44</f>
        <v>16</v>
      </c>
      <c r="O63" s="169"/>
      <c r="P63" s="169"/>
    </row>
    <row r="64" spans="1:16" x14ac:dyDescent="0.15">
      <c r="A64" s="169" t="s">
        <v>33</v>
      </c>
      <c r="B64" s="169">
        <f>'将来負担比率（分子）の構造'!I$43</f>
        <v>5376</v>
      </c>
      <c r="C64" s="169"/>
      <c r="D64" s="169"/>
      <c r="E64" s="169">
        <f>'将来負担比率（分子）の構造'!J$43</f>
        <v>4577</v>
      </c>
      <c r="F64" s="169"/>
      <c r="G64" s="169"/>
      <c r="H64" s="169">
        <f>'将来負担比率（分子）の構造'!K$43</f>
        <v>4078</v>
      </c>
      <c r="I64" s="169"/>
      <c r="J64" s="169"/>
      <c r="K64" s="169">
        <f>'将来負担比率（分子）の構造'!L$43</f>
        <v>4087</v>
      </c>
      <c r="L64" s="169"/>
      <c r="M64" s="169"/>
      <c r="N64" s="169">
        <f>'将来負担比率（分子）の構造'!M$43</f>
        <v>3705</v>
      </c>
      <c r="O64" s="169"/>
      <c r="P64" s="169"/>
    </row>
    <row r="65" spans="1:16" x14ac:dyDescent="0.15">
      <c r="A65" s="169" t="s">
        <v>32</v>
      </c>
      <c r="B65" s="169">
        <f>'将来負担比率（分子）の構造'!I$42</f>
        <v>2548</v>
      </c>
      <c r="C65" s="169"/>
      <c r="D65" s="169"/>
      <c r="E65" s="169">
        <f>'将来負担比率（分子）の構造'!J$42</f>
        <v>2307</v>
      </c>
      <c r="F65" s="169"/>
      <c r="G65" s="169"/>
      <c r="H65" s="169">
        <f>'将来負担比率（分子）の構造'!K$42</f>
        <v>2060</v>
      </c>
      <c r="I65" s="169"/>
      <c r="J65" s="169"/>
      <c r="K65" s="169">
        <f>'将来負担比率（分子）の構造'!L$42</f>
        <v>2093</v>
      </c>
      <c r="L65" s="169"/>
      <c r="M65" s="169"/>
      <c r="N65" s="169">
        <f>'将来負担比率（分子）の構造'!M$42</f>
        <v>1829</v>
      </c>
      <c r="O65" s="169"/>
      <c r="P65" s="169"/>
    </row>
    <row r="66" spans="1:16" x14ac:dyDescent="0.15">
      <c r="A66" s="169" t="s">
        <v>31</v>
      </c>
      <c r="B66" s="169">
        <f>'将来負担比率（分子）の構造'!I$41</f>
        <v>9270</v>
      </c>
      <c r="C66" s="169"/>
      <c r="D66" s="169"/>
      <c r="E66" s="169">
        <f>'将来負担比率（分子）の構造'!J$41</f>
        <v>9282</v>
      </c>
      <c r="F66" s="169"/>
      <c r="G66" s="169"/>
      <c r="H66" s="169">
        <f>'将来負担比率（分子）の構造'!K$41</f>
        <v>9130</v>
      </c>
      <c r="I66" s="169"/>
      <c r="J66" s="169"/>
      <c r="K66" s="169">
        <f>'将来負担比率（分子）の構造'!L$41</f>
        <v>8808</v>
      </c>
      <c r="L66" s="169"/>
      <c r="M66" s="169"/>
      <c r="N66" s="169">
        <f>'将来負担比率（分子）の構造'!M$41</f>
        <v>9459</v>
      </c>
      <c r="O66" s="169"/>
      <c r="P66" s="169"/>
    </row>
    <row r="67" spans="1:16" x14ac:dyDescent="0.15">
      <c r="A67" s="169" t="s">
        <v>71</v>
      </c>
      <c r="B67" s="169" t="e">
        <f>NA()</f>
        <v>#N/A</v>
      </c>
      <c r="C67" s="169">
        <f>IF(ISNUMBER('将来負担比率（分子）の構造'!I$53), IF('将来負担比率（分子）の構造'!I$53 &lt; 0, 0, '将来負担比率（分子）の構造'!I$53), NA())</f>
        <v>3049</v>
      </c>
      <c r="D67" s="169" t="e">
        <f>NA()</f>
        <v>#N/A</v>
      </c>
      <c r="E67" s="169" t="e">
        <f>NA()</f>
        <v>#N/A</v>
      </c>
      <c r="F67" s="169">
        <f>IF(ISNUMBER('将来負担比率（分子）の構造'!J$53), IF('将来負担比率（分子）の構造'!J$53 &lt; 0, 0, '将来負担比率（分子）の構造'!J$53), NA())</f>
        <v>2113</v>
      </c>
      <c r="G67" s="169" t="e">
        <f>NA()</f>
        <v>#N/A</v>
      </c>
      <c r="H67" s="169" t="e">
        <f>NA()</f>
        <v>#N/A</v>
      </c>
      <c r="I67" s="169">
        <f>IF(ISNUMBER('将来負担比率（分子）の構造'!K$53), IF('将来負担比率（分子）の構造'!K$53 &lt; 0, 0, '将来負担比率（分子）の構造'!K$53), NA())</f>
        <v>1594</v>
      </c>
      <c r="J67" s="169" t="e">
        <f>NA()</f>
        <v>#N/A</v>
      </c>
      <c r="K67" s="169" t="e">
        <f>NA()</f>
        <v>#N/A</v>
      </c>
      <c r="L67" s="169">
        <f>IF(ISNUMBER('将来負担比率（分子）の構造'!L$53), IF('将来負担比率（分子）の構造'!L$53 &lt; 0, 0, '将来負担比率（分子）の構造'!L$53), NA())</f>
        <v>1353</v>
      </c>
      <c r="M67" s="169" t="e">
        <f>NA()</f>
        <v>#N/A</v>
      </c>
      <c r="N67" s="169" t="e">
        <f>NA()</f>
        <v>#N/A</v>
      </c>
      <c r="O67" s="169">
        <f>IF(ISNUMBER('将来負担比率（分子）の構造'!M$53), IF('将来負担比率（分子）の構造'!M$53 &lt; 0, 0, '将来負担比率（分子）の構造'!M$53), NA())</f>
        <v>876</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2494</v>
      </c>
      <c r="C72" s="173">
        <f>基金残高に係る経年分析!G55</f>
        <v>2883</v>
      </c>
      <c r="D72" s="173">
        <f>基金残高に係る経年分析!H55</f>
        <v>3168</v>
      </c>
    </row>
    <row r="73" spans="1:16" x14ac:dyDescent="0.15">
      <c r="A73" s="172" t="s">
        <v>74</v>
      </c>
      <c r="B73" s="173">
        <f>基金残高に係る経年分析!F56</f>
        <v>483</v>
      </c>
      <c r="C73" s="173">
        <f>基金残高に係る経年分析!G56</f>
        <v>483</v>
      </c>
      <c r="D73" s="173">
        <f>基金残高に係る経年分析!H56</f>
        <v>506</v>
      </c>
    </row>
    <row r="74" spans="1:16" x14ac:dyDescent="0.15">
      <c r="A74" s="172" t="s">
        <v>75</v>
      </c>
      <c r="B74" s="173">
        <f>基金残高に係る経年分析!F57</f>
        <v>1410</v>
      </c>
      <c r="C74" s="173">
        <f>基金残高に係る経年分析!G57</f>
        <v>1413</v>
      </c>
      <c r="D74" s="173">
        <f>基金残高に係る経年分析!H57</f>
        <v>1431</v>
      </c>
    </row>
  </sheetData>
  <sheetProtection algorithmName="SHA-512" hashValue="S+KBlMy6Yt58EilDAcic2OnNMAqALDR0KggiKxdgRSAAetItdvxIvnHWDUgJ1n20VzJj18p1cCeCX5wUm0/sGQ==" saltValue="xfawrGnRtUyVruFMZq4Y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2025-03-14T00:58:24Z</cp:lastPrinted>
  <dcterms:created xsi:type="dcterms:W3CDTF">2025-02-19T04:10:57Z</dcterms:created>
  <dcterms:modified xsi:type="dcterms:W3CDTF">2025-03-14T01:35:21Z</dcterms:modified>
  <cp:category/>
</cp:coreProperties>
</file>