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R5決算分\01_3月公表分\06_完成版\"/>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W40" i="10"/>
  <c r="BW41" i="10" s="1"/>
  <c r="BW42" i="10" s="1"/>
  <c r="BW43" i="10" s="1"/>
  <c r="BE40" i="10"/>
  <c r="AM40" i="10"/>
  <c r="U40" i="10"/>
  <c r="C40" i="10"/>
  <c r="CO39" i="10"/>
  <c r="BW39" i="10"/>
  <c r="BE39" i="10"/>
  <c r="AM39" i="10"/>
  <c r="U39" i="10"/>
  <c r="C39" i="10"/>
  <c r="CO38" i="10"/>
  <c r="BW38" i="10"/>
  <c r="BE38" i="10"/>
  <c r="AM38" i="10"/>
  <c r="U38" i="10"/>
  <c r="C38" i="10"/>
  <c r="BW37" i="10"/>
  <c r="BE37" i="10"/>
  <c r="AM37" i="10"/>
  <c r="U37" i="10"/>
  <c r="C37" i="10"/>
  <c r="BW36" i="10"/>
  <c r="BE36" i="10"/>
  <c r="AM36" i="10"/>
  <c r="U36" i="10"/>
  <c r="C36" i="10"/>
  <c r="BW35" i="10"/>
  <c r="BE35" i="10"/>
  <c r="AM35" i="10"/>
  <c r="U35" i="10"/>
  <c r="C35" i="10"/>
  <c r="CO34" i="10"/>
  <c r="CO35" i="10" s="1"/>
  <c r="CO36" i="10" s="1"/>
  <c r="CO37"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<sst xmlns="http://schemas.openxmlformats.org/spreadsheetml/2006/main" count="1106" uniqueCount="572">
  <si>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</si>
  <si>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</si>
  <si>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</si>
  <si>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</si>
  <si>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</si>
  <si>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</si>
  <si>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</si>
  <si>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</si>
  <si>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</si>
  <si>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</si>
  <si>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</si>
  <si>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</si>
  <si>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</si>
  <si>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</si>
  <si>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</si>
  <si>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</si>
  <si>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</si>
  <si>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</si>
  <si>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</si>
  <si>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</si>
  <si>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</si>
  <si>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</si>
  <si>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</si>
  <si>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</si>
  <si>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</si>
  <si>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</si>
  <si>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</si>
  <si>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</si>
  <si>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</si>
  <si>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</si>
  <si>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</si>
  <si>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</si>
  <si>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</si>
  <si>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</si>
  <si>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</si>
  <si>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</si>
  <si>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</si>
  <si>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</si>
  <si>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</si>
  <si>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</si>
  <si>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</si>
  <si>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</si>
  <si>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</si>
  <si>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</si>
  <si>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</si>
  <si>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</si>
  <si>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</si>
  <si>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</si>
  <si>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</si>
  <si>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</si>
  <si>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</si>
  <si>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</si>
  <si>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</si>
  <si>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</si>
  <si>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</si>
  <si>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</si>
  <si>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</si>
  <si>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</si>
  <si>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</si>
  <si>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</si>
  <si>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</si>
  <si>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</si>
  <si>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</si>
  <si>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</si>
  <si>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</si>
  <si>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</si>
  <si>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</si>
  <si>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</si>
  <si>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</si>
  <si>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</si>
  <si>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</si>
  <si>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</si>
  <si>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</si>
  <si>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</si>
  <si>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</si>
  <si>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</si>
  <si>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</si>
  <si>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</si>
  <si>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</si>
  <si>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</si>
  <si>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</si>
  <si>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</si>
  <si>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</si>
  <si>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</si>
  <si>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</si>
  <si>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</si>
  <si>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</si>
  <si>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</si>
  <si>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</si>
  <si>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</si>
  <si>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</si>
  <si>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</si>
  <si>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</si>
  <si>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</si>
  <si>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美作市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</si>
  <si>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</si>
  <si>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</si>
  <si>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</si>
  <si>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</si>
  <si>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</si>
  <si>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</si>
  <si>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</si>
  <si>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</si>
  <si>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</si>
  <si>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</si>
  <si>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</si>
  <si>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</si>
  <si>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</si>
  <si>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</si>
  <si>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</si>
  <si>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</si>
  <si>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</si>
  <si>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</si>
  <si>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</si>
  <si>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</si>
  <si>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</si>
  <si>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</si>
  <si>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</si>
  <si>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</si>
  <si>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</si>
  <si>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</si>
  <si>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</si>
  <si>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</si>
  <si>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</si>
  <si>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</si>
  <si>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</si>
  <si>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</si>
  <si>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</si>
  <si>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</si>
  <si>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</si>
  <si>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</si>
  <si>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</si>
  <si>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</si>
  <si>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</si>
  <si>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</si>
  <si>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</si>
  <si>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</si>
  <si>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</si>
  <si>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</si>
  <si>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</si>
  <si>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</si>
  <si>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</si>
  <si>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6"/>
  </si>
  <si>
    <t>うち日本人(％)</t>
    <phoneticPr fontId="5"/>
  </si>
  <si>
    <t>-2.5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</si>
  <si>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</si>
  <si>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</si>
  <si>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</si>
  <si>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</si>
  <si>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</si>
  <si>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</si>
  <si>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</si>
  <si>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</si>
  <si>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</si>
  <si>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</si>
  <si>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</si>
  <si>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</si>
  <si>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</si>
  <si>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</si>
  <si>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</si>
  <si>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</si>
  <si>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</si>
  <si>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</si>
  <si>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</si>
  <si>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</si>
  <si>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</si>
  <si>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</si>
  <si>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</si>
  <si>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</si>
  <si>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</si>
  <si>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</si>
  <si>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</si>
  <si>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</si>
  <si>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</si>
  <si>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</si>
  <si>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</si>
  <si>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</si>
  <si>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</si>
  <si>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</si>
  <si>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</si>
  <si>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</si>
  <si>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</si>
  <si>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</si>
  <si>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</si>
  <si>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</si>
  <si>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</si>
  <si>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</si>
  <si>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</si>
  <si>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</si>
  <si>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</si>
  <si>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</si>
  <si>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</si>
  <si>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</si>
  <si>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</si>
  <si>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</si>
  <si>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</si>
  <si>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</si>
  <si>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</si>
  <si>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</si>
  <si>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</si>
  <si>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</si>
  <si>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</si>
  <si>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</si>
  <si>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岡山県美作市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</si>
  <si>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</si>
  <si>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</si>
  <si>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</si>
  <si>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</si>
  <si>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</si>
  <si>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</si>
  <si>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</si>
  <si>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</si>
  <si>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</si>
  <si>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</si>
  <si>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</si>
  <si>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</si>
  <si>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</si>
  <si>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</si>
  <si>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</si>
  <si>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</si>
  <si>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</si>
  <si>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</si>
  <si>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</si>
  <si>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</si>
  <si>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</si>
  <si>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</si>
  <si>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</si>
  <si>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</si>
  <si>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</si>
  <si>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</si>
  <si>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</si>
  <si>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</si>
  <si>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</si>
  <si>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</si>
  <si>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</si>
  <si>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</si>
  <si>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</si>
  <si>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</si>
  <si>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</si>
  <si>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</si>
  <si>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</si>
  <si>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</si>
  <si>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</si>
  <si>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</si>
  <si>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</si>
  <si>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</si>
  <si>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</si>
  <si>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</si>
  <si>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</si>
  <si>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</si>
  <si>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</si>
  <si>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</si>
  <si>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</si>
  <si>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</si>
  <si>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</si>
  <si>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</si>
  <si>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</si>
  <si>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</si>
  <si>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</si>
  <si>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</si>
  <si>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</si>
  <si>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</si>
  <si>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</si>
  <si>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</si>
  <si>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</si>
  <si>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</si>
  <si>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</si>
  <si>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</si>
  <si>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</si>
  <si>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</si>
  <si>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</si>
  <si>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</si>
  <si>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</si>
  <si>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</si>
  <si>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</si>
  <si>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</si>
  <si>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</si>
  <si>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</si>
  <si>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</si>
  <si>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</si>
  <si>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</si>
  <si>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</si>
  <si>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</si>
  <si>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</si>
  <si>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</si>
  <si>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</si>
  <si>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</si>
  <si>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</si>
  <si>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</si>
  <si>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</si>
  <si>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</si>
  <si>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</si>
  <si>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</si>
  <si>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</si>
  <si>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</si>
  <si>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</si>
  <si>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</si>
  <si>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</si>
  <si>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</si>
  <si>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</si>
  <si>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</si>
  <si>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</si>
  <si>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</si>
  <si>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</si>
  <si>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</si>
  <si>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</si>
  <si>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</si>
  <si>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</si>
  <si>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</si>
  <si>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</si>
  <si>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</si>
  <si>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</si>
  <si>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</si>
  <si>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</si>
  <si>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</si>
  <si>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</si>
  <si>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</si>
  <si>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</si>
  <si>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</si>
  <si>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</si>
  <si>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</si>
  <si>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</si>
  <si>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</si>
  <si>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</si>
  <si>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</si>
  <si>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</si>
  <si>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</si>
  <si>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病院</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</si>
  <si>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</si>
  <si>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</si>
  <si>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</si>
  <si>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</si>
  <si>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</si>
  <si>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</si>
  <si>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</si>
  <si>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</si>
  <si>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</si>
  <si>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</si>
  <si>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</si>
  <si>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</si>
  <si>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</si>
  <si>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</si>
  <si>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</si>
  <si>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</si>
  <si>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</si>
  <si>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</si>
  <si>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</si>
  <si>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</si>
  <si>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</si>
  <si>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</si>
  <si>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</si>
  <si>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</si>
  <si>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</si>
  <si>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</si>
  <si>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岡山県美作市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</si>
  <si>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</si>
  <si>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</si>
  <si>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</si>
  <si>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</si>
  <si>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</si>
  <si>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</si>
  <si>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</si>
  <si>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</si>
  <si>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</si>
  <si>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</si>
  <si>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</si>
  <si>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</si>
  <si>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</si>
  <si>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</si>
  <si>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</si>
  <si>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</si>
  <si>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</si>
  <si>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</si>
  <si>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</si>
  <si>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</si>
  <si>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美作市公園墓地事業特別会計</t>
    <phoneticPr fontId="5"/>
  </si>
  <si>
    <t>矢田茂・原田政次郎・福田五男奨学基金特別会計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</si>
  <si>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</si>
  <si>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</si>
  <si>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</si>
  <si>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</si>
  <si>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</si>
  <si>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</si>
  <si>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</si>
  <si>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</si>
  <si>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</si>
  <si>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</si>
  <si>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</si>
  <si>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</si>
  <si>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</si>
  <si>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美作市国民健康保険特別会計</t>
    <phoneticPr fontId="5"/>
  </si>
  <si>
    <t>美作市介護保険特別会計</t>
    <phoneticPr fontId="5"/>
  </si>
  <si>
    <t>美作市後期高齢者医療特別会計</t>
    <phoneticPr fontId="5"/>
  </si>
  <si>
    <t>美作市老人保健施設事業特別会計</t>
    <phoneticPr fontId="5"/>
  </si>
  <si>
    <t>美作市老人福祉施設事業特別会計</t>
    <phoneticPr fontId="5"/>
  </si>
  <si>
    <t>美作市水道事業会計</t>
    <phoneticPr fontId="5"/>
  </si>
  <si>
    <t>法適用企業</t>
    <phoneticPr fontId="5"/>
  </si>
  <si>
    <t>美作市病院事業会計</t>
    <phoneticPr fontId="5"/>
  </si>
  <si>
    <t>美作市下水道事業会計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</si>
  <si>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</si>
  <si>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</si>
  <si>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</si>
  <si>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</si>
  <si>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</si>
  <si>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</si>
  <si>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</si>
  <si>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</si>
  <si>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</si>
  <si>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</si>
  <si>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</si>
  <si>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</si>
  <si>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</si>
  <si>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</si>
  <si>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</si>
  <si>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</si>
  <si>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</si>
  <si>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</si>
  <si>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</si>
  <si>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</si>
  <si>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</si>
  <si>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</si>
  <si>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</si>
  <si>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</si>
  <si>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</si>
  <si>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</si>
  <si>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</si>
  <si>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</si>
  <si>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</si>
  <si>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</si>
  <si>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</si>
  <si>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</si>
  <si>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</si>
  <si>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</si>
  <si>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</si>
  <si>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</si>
  <si>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</si>
  <si>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</si>
  <si>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</si>
  <si>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</si>
  <si>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</si>
  <si>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</si>
  <si>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</si>
  <si>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</si>
  <si>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</si>
  <si>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</si>
  <si>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</si>
  <si>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</si>
  <si>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</si>
  <si>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</si>
  <si>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</si>
  <si>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</si>
  <si>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</si>
  <si>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</si>
  <si>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</si>
  <si>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</si>
  <si>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</si>
  <si>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</si>
  <si>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</si>
  <si>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</si>
  <si>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</si>
  <si>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</si>
  <si>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</si>
  <si>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</si>
  <si>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</si>
  <si>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</si>
  <si>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</si>
  <si>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</si>
  <si>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</si>
  <si>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</si>
  <si>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</si>
  <si>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</si>
  <si>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</si>
  <si>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</si>
  <si>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</si>
  <si>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</si>
  <si>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</si>
  <si>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</si>
  <si>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</si>
  <si>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</si>
  <si>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</si>
  <si>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</si>
  <si>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</si>
  <si>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</si>
  <si>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</si>
  <si>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</si>
  <si>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</si>
  <si>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</si>
  <si>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</si>
  <si>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</si>
  <si>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</si>
  <si>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</si>
  <si>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</si>
  <si>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</si>
  <si>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</si>
  <si>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</si>
  <si>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</si>
  <si>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</si>
  <si>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</si>
  <si>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</si>
  <si>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</si>
  <si>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</si>
  <si>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</si>
  <si>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</si>
  <si>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</si>
  <si>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</si>
  <si>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</si>
  <si>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</si>
  <si>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</si>
  <si>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</si>
  <si>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</si>
  <si>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</si>
  <si>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</si>
  <si>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</si>
  <si>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</si>
  <si>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</si>
  <si>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</si>
  <si>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</si>
  <si>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</si>
  <si>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</si>
  <si>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</si>
  <si>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</si>
  <si>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</si>
  <si>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</si>
  <si>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</si>
  <si>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</si>
  <si>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</si>
  <si>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</si>
  <si>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</si>
  <si>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</si>
  <si>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</si>
  <si>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</si>
  <si>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</si>
  <si>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</si>
  <si>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</si>
  <si>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美作市病院事業会計</t>
  </si>
  <si>
    <t>一般会計</t>
  </si>
  <si>
    <t>美作市水道事業会計</t>
  </si>
  <si>
    <t>美作市下水道事業会計</t>
  </si>
  <si>
    <t>美作市介護保険特別会計</t>
  </si>
  <si>
    <t>美作市国民健康保険特別会計</t>
  </si>
  <si>
    <t>矢田茂・原田政次郎・福田五男奨学基金特別会計</t>
  </si>
  <si>
    <t>美作市老人保健施設事業特別会計</t>
  </si>
  <si>
    <t>その他会計（赤字）</t>
  </si>
  <si>
    <t>その他会計（黒字）</t>
  </si>
  <si>
    <t>R01</t>
    <phoneticPr fontId="5"/>
  </si>
  <si>
    <t>R02</t>
    <phoneticPr fontId="5"/>
  </si>
  <si>
    <t>R03</t>
    <phoneticPr fontId="5"/>
  </si>
  <si>
    <t>R04</t>
    <phoneticPr fontId="5"/>
  </si>
  <si>
    <t>R05</t>
    <phoneticPr fontId="5"/>
  </si>
  <si>
    <t>-</t>
    <phoneticPr fontId="2"/>
  </si>
  <si>
    <t>岡山県市町村税整理組合</t>
    <phoneticPr fontId="2"/>
  </si>
  <si>
    <t>勝英衛生施設組合</t>
  </si>
  <si>
    <t>勝田郡老人福祉施設組合</t>
  </si>
  <si>
    <t>岡山県後期高齢者医療広域連合（一般会計）</t>
    <rPh sb="15" eb="19">
      <t>イッパンカイケイ</t>
    </rPh>
    <phoneticPr fontId="2"/>
  </si>
  <si>
    <t>岡山県後期高齢者医療広域連合（特別会計）</t>
    <rPh sb="15" eb="17">
      <t>トクベツ</t>
    </rPh>
    <rPh sb="17" eb="19">
      <t>カイケイ</t>
    </rPh>
    <phoneticPr fontId="2"/>
  </si>
  <si>
    <t>岡山県市町村総合事務組合（一般会計）</t>
    <rPh sb="13" eb="17">
      <t>イッパンカイケイ</t>
    </rPh>
    <phoneticPr fontId="2"/>
  </si>
  <si>
    <t>岡山県市町村総合事務組合（貸付金特別会計）</t>
    <rPh sb="13" eb="16">
      <t>カシツケキン</t>
    </rPh>
    <rPh sb="16" eb="20">
      <t>トクベツカイケイ</t>
    </rPh>
    <phoneticPr fontId="2"/>
  </si>
  <si>
    <t>岡山県市町村総合事務組合（拠出金事業特別会計）</t>
    <rPh sb="13" eb="18">
      <t>キョシュツキンジギョウ</t>
    </rPh>
    <rPh sb="18" eb="22">
      <t>トクベツカイケイ</t>
    </rPh>
    <phoneticPr fontId="2"/>
  </si>
  <si>
    <t>〇</t>
    <phoneticPr fontId="2"/>
  </si>
  <si>
    <t>美作市土地開発</t>
    <rPh sb="0" eb="3">
      <t>ミマサカシ</t>
    </rPh>
    <rPh sb="3" eb="7">
      <t>トチカイハツ</t>
    </rPh>
    <phoneticPr fontId="2"/>
  </si>
  <si>
    <t>株式会社　作東バレンタインホテル</t>
    <rPh sb="0" eb="4">
      <t>カブシキガイシャ</t>
    </rPh>
    <rPh sb="5" eb="7">
      <t>サクトウ</t>
    </rPh>
    <phoneticPr fontId="2"/>
  </si>
  <si>
    <t>株式会社　みまちゃんネル</t>
    <rPh sb="0" eb="4">
      <t>カブシキガイシャ</t>
    </rPh>
    <phoneticPr fontId="2"/>
  </si>
  <si>
    <t>株式会社　特産館みまさか</t>
    <rPh sb="0" eb="4">
      <t>カブシキガイシャ</t>
    </rPh>
    <rPh sb="5" eb="8">
      <t>トクサンカン</t>
    </rPh>
    <phoneticPr fontId="2"/>
  </si>
  <si>
    <t>-</t>
    <phoneticPr fontId="2"/>
  </si>
  <si>
    <t>柵原・吉井・英田火葬場施設組合</t>
    <phoneticPr fontId="2"/>
  </si>
  <si>
    <t>-</t>
    <phoneticPr fontId="2"/>
  </si>
  <si>
    <t>美作市地域振興基金</t>
    <phoneticPr fontId="5"/>
  </si>
  <si>
    <t>美作市公共施設整備基金</t>
    <rPh sb="3" eb="11">
      <t>コウキョウシセツセイビキキン</t>
    </rPh>
    <phoneticPr fontId="5"/>
  </si>
  <si>
    <t>美作市ふるさと創生基金</t>
    <rPh sb="0" eb="3">
      <t>ミマサカシ</t>
    </rPh>
    <rPh sb="7" eb="11">
      <t>ソウセイキキン</t>
    </rPh>
    <phoneticPr fontId="2"/>
  </si>
  <si>
    <t>ふるさと美作応援基金</t>
    <rPh sb="4" eb="6">
      <t>ミマサカ</t>
    </rPh>
    <rPh sb="6" eb="10">
      <t>オウエンキキン</t>
    </rPh>
    <phoneticPr fontId="2"/>
  </si>
  <si>
    <t>美作市誰一人取り残さない教育推進基金</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</si>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</sst>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132981</c:v>
                </c:pt>
                <c:pt idx="1">
                  <c:v>128523</c:v>
                </c:pt>
                <c:pt idx="2">
                  <c:v>96469</c:v>
                </c:pt>
                <c:pt idx="3">
                  <c:v>85743</c:v>
                </c:pt>
                <c:pt idx="4">
                  <c:v>92509</c:v>
                </c:pt>
              </c:numCache>
            </c:numRef>
          </c:val>
          <c:smooth val="0"/>
          <c:extLst>
            <c:ext xmlns:c16="http://schemas.microsoft.com/office/drawing/2014/chart" uri="{C3380CC4-5D6E-409C-BE32-E72D297353CC}">
              <c16:uniqueId val="{00000000-5B1F-40CC-9369-42175BD5220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87949</c:v>
                </c:pt>
                <c:pt idx="1">
                  <c:v>97560</c:v>
                </c:pt>
                <c:pt idx="2">
                  <c:v>74559</c:v>
                </c:pt>
                <c:pt idx="3">
                  <c:v>101620</c:v>
                </c:pt>
                <c:pt idx="4">
                  <c:v>173529</c:v>
                </c:pt>
              </c:numCache>
            </c:numRef>
          </c:val>
          <c:smooth val="0"/>
          <c:extLst>
            <c:ext xmlns:c16="http://schemas.microsoft.com/office/drawing/2014/chart" uri="{C3380CC4-5D6E-409C-BE32-E72D297353CC}">
              <c16:uniqueId val="{00000001-5B1F-40CC-9369-42175BD5220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7.84</c:v>
                </c:pt>
                <c:pt idx="1">
                  <c:v>8.36</c:v>
                </c:pt>
                <c:pt idx="2">
                  <c:v>11.48</c:v>
                </c:pt>
                <c:pt idx="3">
                  <c:v>11.39</c:v>
                </c:pt>
                <c:pt idx="4">
                  <c:v>10.89</c:v>
                </c:pt>
              </c:numCache>
            </c:numRef>
          </c:val>
          <c:extLst>
            <c:ext xmlns:c16="http://schemas.microsoft.com/office/drawing/2014/chart" uri="{C3380CC4-5D6E-409C-BE32-E72D297353CC}">
              <c16:uniqueId val="{00000000-BAAF-40B7-A4C3-0FAE4AE8D10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51.18</c:v>
                </c:pt>
                <c:pt idx="1">
                  <c:v>48.07</c:v>
                </c:pt>
                <c:pt idx="2">
                  <c:v>47.32</c:v>
                </c:pt>
                <c:pt idx="3">
                  <c:v>50.56</c:v>
                </c:pt>
                <c:pt idx="4">
                  <c:v>51.49</c:v>
                </c:pt>
              </c:numCache>
            </c:numRef>
          </c:val>
          <c:extLst>
            <c:ext xmlns:c16="http://schemas.microsoft.com/office/drawing/2014/chart" uri="{C3380CC4-5D6E-409C-BE32-E72D297353CC}">
              <c16:uniqueId val="{00000001-BAAF-40B7-A4C3-0FAE4AE8D10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4.88</c:v>
                </c:pt>
                <c:pt idx="1">
                  <c:v>5.09</c:v>
                </c:pt>
                <c:pt idx="2">
                  <c:v>5.35</c:v>
                </c:pt>
                <c:pt idx="3">
                  <c:v>1.99</c:v>
                </c:pt>
                <c:pt idx="4">
                  <c:v>6.89</c:v>
                </c:pt>
              </c:numCache>
            </c:numRef>
          </c:val>
          <c:smooth val="0"/>
          <c:extLst>
            <c:ext xmlns:c16="http://schemas.microsoft.com/office/drawing/2014/chart" uri="{C3380CC4-5D6E-409C-BE32-E72D297353CC}">
              <c16:uniqueId val="{00000002-BAAF-40B7-A4C3-0FAE4AE8D10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0.72</c:v>
                </c:pt>
                <c:pt idx="2">
                  <c:v>#N/A</c:v>
                </c:pt>
                <c:pt idx="3">
                  <c:v>0.05</c:v>
                </c:pt>
                <c:pt idx="4">
                  <c:v>#N/A</c:v>
                </c:pt>
                <c:pt idx="5">
                  <c:v>0.02</c:v>
                </c:pt>
                <c:pt idx="6">
                  <c:v>#N/A</c:v>
                </c:pt>
                <c:pt idx="7">
                  <c:v>0.03</c:v>
                </c:pt>
                <c:pt idx="8">
                  <c:v>#N/A</c:v>
                </c:pt>
                <c:pt idx="9">
                  <c:v>7.0000000000000007E-2</c:v>
                </c:pt>
              </c:numCache>
            </c:numRef>
          </c:val>
          <c:extLst>
            <c:ext xmlns:c16="http://schemas.microsoft.com/office/drawing/2014/chart" uri="{C3380CC4-5D6E-409C-BE32-E72D297353CC}">
              <c16:uniqueId val="{00000000-C846-4B7E-8B9B-9174B1804FB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846-4B7E-8B9B-9174B1804FB5}"/>
            </c:ext>
          </c:extLst>
        </c:ser>
        <c:ser>
          <c:idx val="2"/>
          <c:order val="2"/>
          <c:tx>
            <c:strRef>
              <c:f>データシート!$A$29</c:f>
              <c:strCache>
                <c:ptCount val="1"/>
                <c:pt idx="0">
                  <c:v>美作市老人保健施設事業特別会計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0.08</c:v>
                </c:pt>
                <c:pt idx="2">
                  <c:v>#N/A</c:v>
                </c:pt>
                <c:pt idx="3">
                  <c:v>0.01</c:v>
                </c:pt>
                <c:pt idx="4">
                  <c:v>#N/A</c:v>
                </c:pt>
                <c:pt idx="5">
                  <c:v>0.01</c:v>
                </c:pt>
                <c:pt idx="6">
                  <c:v>#N/A</c:v>
                </c:pt>
                <c:pt idx="7">
                  <c:v>0</c:v>
                </c:pt>
                <c:pt idx="8">
                  <c:v>#N/A</c:v>
                </c:pt>
                <c:pt idx="9">
                  <c:v>0.11</c:v>
                </c:pt>
              </c:numCache>
            </c:numRef>
          </c:val>
          <c:extLst>
            <c:ext xmlns:c16="http://schemas.microsoft.com/office/drawing/2014/chart" uri="{C3380CC4-5D6E-409C-BE32-E72D297353CC}">
              <c16:uniqueId val="{00000002-C846-4B7E-8B9B-9174B1804FB5}"/>
            </c:ext>
          </c:extLst>
        </c:ser>
        <c:ser>
          <c:idx val="3"/>
          <c:order val="3"/>
          <c:tx>
            <c:strRef>
              <c:f>データシート!$A$30</c:f>
              <c:strCache>
                <c:ptCount val="1"/>
                <c:pt idx="0">
                  <c:v>矢田茂・原田政次郎・福田五男奨学基金特別会計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0.04</c:v>
                </c:pt>
                <c:pt idx="4">
                  <c:v>#N/A</c:v>
                </c:pt>
                <c:pt idx="5">
                  <c:v>7.0000000000000007E-2</c:v>
                </c:pt>
                <c:pt idx="6">
                  <c:v>#N/A</c:v>
                </c:pt>
                <c:pt idx="7">
                  <c:v>0.09</c:v>
                </c:pt>
                <c:pt idx="8">
                  <c:v>#N/A</c:v>
                </c:pt>
                <c:pt idx="9">
                  <c:v>0.12</c:v>
                </c:pt>
              </c:numCache>
            </c:numRef>
          </c:val>
          <c:extLst>
            <c:ext xmlns:c16="http://schemas.microsoft.com/office/drawing/2014/chart" uri="{C3380CC4-5D6E-409C-BE32-E72D297353CC}">
              <c16:uniqueId val="{00000003-C846-4B7E-8B9B-9174B1804FB5}"/>
            </c:ext>
          </c:extLst>
        </c:ser>
        <c:ser>
          <c:idx val="4"/>
          <c:order val="4"/>
          <c:tx>
            <c:strRef>
              <c:f>データシート!$A$31</c:f>
              <c:strCache>
                <c:ptCount val="1"/>
                <c:pt idx="0">
                  <c:v>美作市国民健康保険特別会計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0.44</c:v>
                </c:pt>
                <c:pt idx="2">
                  <c:v>#N/A</c:v>
                </c:pt>
                <c:pt idx="3">
                  <c:v>0.82</c:v>
                </c:pt>
                <c:pt idx="4">
                  <c:v>#N/A</c:v>
                </c:pt>
                <c:pt idx="5">
                  <c:v>0.72</c:v>
                </c:pt>
                <c:pt idx="6">
                  <c:v>#N/A</c:v>
                </c:pt>
                <c:pt idx="7">
                  <c:v>0.61</c:v>
                </c:pt>
                <c:pt idx="8">
                  <c:v>#N/A</c:v>
                </c:pt>
                <c:pt idx="9">
                  <c:v>0.18</c:v>
                </c:pt>
              </c:numCache>
            </c:numRef>
          </c:val>
          <c:extLst>
            <c:ext xmlns:c16="http://schemas.microsoft.com/office/drawing/2014/chart" uri="{C3380CC4-5D6E-409C-BE32-E72D297353CC}">
              <c16:uniqueId val="{00000004-C846-4B7E-8B9B-9174B1804FB5}"/>
            </c:ext>
          </c:extLst>
        </c:ser>
        <c:ser>
          <c:idx val="5"/>
          <c:order val="5"/>
          <c:tx>
            <c:strRef>
              <c:f>データシート!$A$32</c:f>
              <c:strCache>
                <c:ptCount val="1"/>
                <c:pt idx="0">
                  <c:v>美作市介護保険特別会計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0.37</c:v>
                </c:pt>
                <c:pt idx="2">
                  <c:v>#N/A</c:v>
                </c:pt>
                <c:pt idx="3">
                  <c:v>0.59</c:v>
                </c:pt>
                <c:pt idx="4">
                  <c:v>#N/A</c:v>
                </c:pt>
                <c:pt idx="5">
                  <c:v>0.79</c:v>
                </c:pt>
                <c:pt idx="6">
                  <c:v>#N/A</c:v>
                </c:pt>
                <c:pt idx="7">
                  <c:v>1.41</c:v>
                </c:pt>
                <c:pt idx="8">
                  <c:v>#N/A</c:v>
                </c:pt>
                <c:pt idx="9">
                  <c:v>1.32</c:v>
                </c:pt>
              </c:numCache>
            </c:numRef>
          </c:val>
          <c:extLst>
            <c:ext xmlns:c16="http://schemas.microsoft.com/office/drawing/2014/chart" uri="{C3380CC4-5D6E-409C-BE32-E72D297353CC}">
              <c16:uniqueId val="{00000005-C846-4B7E-8B9B-9174B1804FB5}"/>
            </c:ext>
          </c:extLst>
        </c:ser>
        <c:ser>
          <c:idx val="6"/>
          <c:order val="6"/>
          <c:tx>
            <c:strRef>
              <c:f>データシート!$A$33</c:f>
              <c:strCache>
                <c:ptCount val="1"/>
                <c:pt idx="0">
                  <c:v>美作市下水道事業会計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3.87</c:v>
                </c:pt>
                <c:pt idx="2">
                  <c:v>#N/A</c:v>
                </c:pt>
                <c:pt idx="3">
                  <c:v>3.41</c:v>
                </c:pt>
                <c:pt idx="4">
                  <c:v>#N/A</c:v>
                </c:pt>
                <c:pt idx="5">
                  <c:v>3.62</c:v>
                </c:pt>
                <c:pt idx="6">
                  <c:v>#N/A</c:v>
                </c:pt>
                <c:pt idx="7">
                  <c:v>4.13</c:v>
                </c:pt>
                <c:pt idx="8">
                  <c:v>#N/A</c:v>
                </c:pt>
                <c:pt idx="9">
                  <c:v>4.3899999999999997</c:v>
                </c:pt>
              </c:numCache>
            </c:numRef>
          </c:val>
          <c:extLst>
            <c:ext xmlns:c16="http://schemas.microsoft.com/office/drawing/2014/chart" uri="{C3380CC4-5D6E-409C-BE32-E72D297353CC}">
              <c16:uniqueId val="{00000006-C846-4B7E-8B9B-9174B1804FB5}"/>
            </c:ext>
          </c:extLst>
        </c:ser>
        <c:ser>
          <c:idx val="7"/>
          <c:order val="7"/>
          <c:tx>
            <c:strRef>
              <c:f>データシート!$A$34</c:f>
              <c:strCache>
                <c:ptCount val="1"/>
                <c:pt idx="0">
                  <c:v>美作市水道事業会計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8.1</c:v>
                </c:pt>
                <c:pt idx="2">
                  <c:v>#N/A</c:v>
                </c:pt>
                <c:pt idx="3">
                  <c:v>7.44</c:v>
                </c:pt>
                <c:pt idx="4">
                  <c:v>#N/A</c:v>
                </c:pt>
                <c:pt idx="5">
                  <c:v>7.48</c:v>
                </c:pt>
                <c:pt idx="6">
                  <c:v>#N/A</c:v>
                </c:pt>
                <c:pt idx="7">
                  <c:v>6.37</c:v>
                </c:pt>
                <c:pt idx="8">
                  <c:v>#N/A</c:v>
                </c:pt>
                <c:pt idx="9">
                  <c:v>7.59</c:v>
                </c:pt>
              </c:numCache>
            </c:numRef>
          </c:val>
          <c:extLst>
            <c:ext xmlns:c16="http://schemas.microsoft.com/office/drawing/2014/chart" uri="{C3380CC4-5D6E-409C-BE32-E72D297353CC}">
              <c16:uniqueId val="{00000007-C846-4B7E-8B9B-9174B1804FB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7.73</c:v>
                </c:pt>
                <c:pt idx="2">
                  <c:v>#N/A</c:v>
                </c:pt>
                <c:pt idx="3">
                  <c:v>8.2799999999999994</c:v>
                </c:pt>
                <c:pt idx="4">
                  <c:v>#N/A</c:v>
                </c:pt>
                <c:pt idx="5">
                  <c:v>11.39</c:v>
                </c:pt>
                <c:pt idx="6">
                  <c:v>#N/A</c:v>
                </c:pt>
                <c:pt idx="7">
                  <c:v>11.26</c:v>
                </c:pt>
                <c:pt idx="8">
                  <c:v>#N/A</c:v>
                </c:pt>
                <c:pt idx="9">
                  <c:v>10.75</c:v>
                </c:pt>
              </c:numCache>
            </c:numRef>
          </c:val>
          <c:extLst>
            <c:ext xmlns:c16="http://schemas.microsoft.com/office/drawing/2014/chart" uri="{C3380CC4-5D6E-409C-BE32-E72D297353CC}">
              <c16:uniqueId val="{00000008-C846-4B7E-8B9B-9174B1804FB5}"/>
            </c:ext>
          </c:extLst>
        </c:ser>
        <c:ser>
          <c:idx val="9"/>
          <c:order val="9"/>
          <c:tx>
            <c:strRef>
              <c:f>データシート!$A$36</c:f>
              <c:strCache>
                <c:ptCount val="1"/>
                <c:pt idx="0">
                  <c:v>美作市病院事業会計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14.87</c:v>
                </c:pt>
                <c:pt idx="2">
                  <c:v>#N/A</c:v>
                </c:pt>
                <c:pt idx="3">
                  <c:v>15.43</c:v>
                </c:pt>
                <c:pt idx="4">
                  <c:v>#N/A</c:v>
                </c:pt>
                <c:pt idx="5">
                  <c:v>17.27</c:v>
                </c:pt>
                <c:pt idx="6">
                  <c:v>#N/A</c:v>
                </c:pt>
                <c:pt idx="7">
                  <c:v>20.399999999999999</c:v>
                </c:pt>
                <c:pt idx="8">
                  <c:v>#N/A</c:v>
                </c:pt>
                <c:pt idx="9">
                  <c:v>20.329999999999998</c:v>
                </c:pt>
              </c:numCache>
            </c:numRef>
          </c:val>
          <c:extLst>
            <c:ext xmlns:c16="http://schemas.microsoft.com/office/drawing/2014/chart" uri="{C3380CC4-5D6E-409C-BE32-E72D297353CC}">
              <c16:uniqueId val="{00000009-C846-4B7E-8B9B-9174B1804FB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3693</c:v>
                </c:pt>
                <c:pt idx="5">
                  <c:v>3666</c:v>
                </c:pt>
                <c:pt idx="8">
                  <c:v>3612</c:v>
                </c:pt>
                <c:pt idx="11">
                  <c:v>3484</c:v>
                </c:pt>
                <c:pt idx="14">
                  <c:v>3398</c:v>
                </c:pt>
              </c:numCache>
            </c:numRef>
          </c:val>
          <c:extLst>
            <c:ext xmlns:c16="http://schemas.microsoft.com/office/drawing/2014/chart" uri="{C3380CC4-5D6E-409C-BE32-E72D297353CC}">
              <c16:uniqueId val="{00000000-9D9C-4772-BB7D-1A7CF190044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D9C-4772-BB7D-1A7CF190044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D9C-4772-BB7D-1A7CF190044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c:v>
                </c:pt>
                <c:pt idx="3">
                  <c:v>2</c:v>
                </c:pt>
                <c:pt idx="6">
                  <c:v>0</c:v>
                </c:pt>
                <c:pt idx="9">
                  <c:v>0</c:v>
                </c:pt>
                <c:pt idx="12">
                  <c:v>0</c:v>
                </c:pt>
              </c:numCache>
            </c:numRef>
          </c:val>
          <c:extLst>
            <c:ext xmlns:c16="http://schemas.microsoft.com/office/drawing/2014/chart" uri="{C3380CC4-5D6E-409C-BE32-E72D297353CC}">
              <c16:uniqueId val="{00000003-9D9C-4772-BB7D-1A7CF190044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1972</c:v>
                </c:pt>
                <c:pt idx="3">
                  <c:v>1968</c:v>
                </c:pt>
                <c:pt idx="6">
                  <c:v>2012</c:v>
                </c:pt>
                <c:pt idx="9">
                  <c:v>1988</c:v>
                </c:pt>
                <c:pt idx="12">
                  <c:v>1942</c:v>
                </c:pt>
              </c:numCache>
            </c:numRef>
          </c:val>
          <c:extLst>
            <c:ext xmlns:c16="http://schemas.microsoft.com/office/drawing/2014/chart" uri="{C3380CC4-5D6E-409C-BE32-E72D297353CC}">
              <c16:uniqueId val="{00000004-9D9C-4772-BB7D-1A7CF190044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D9C-4772-BB7D-1A7CF190044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D9C-4772-BB7D-1A7CF190044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2922</c:v>
                </c:pt>
                <c:pt idx="3">
                  <c:v>2848</c:v>
                </c:pt>
                <c:pt idx="6">
                  <c:v>2745</c:v>
                </c:pt>
                <c:pt idx="9">
                  <c:v>2606</c:v>
                </c:pt>
                <c:pt idx="12">
                  <c:v>2616</c:v>
                </c:pt>
              </c:numCache>
            </c:numRef>
          </c:val>
          <c:extLst>
            <c:ext xmlns:c16="http://schemas.microsoft.com/office/drawing/2014/chart" uri="{C3380CC4-5D6E-409C-BE32-E72D297353CC}">
              <c16:uniqueId val="{00000007-9D9C-4772-BB7D-1A7CF190044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1206</c:v>
                </c:pt>
                <c:pt idx="2">
                  <c:v>#N/A</c:v>
                </c:pt>
                <c:pt idx="3">
                  <c:v>#N/A</c:v>
                </c:pt>
                <c:pt idx="4">
                  <c:v>1152</c:v>
                </c:pt>
                <c:pt idx="5">
                  <c:v>#N/A</c:v>
                </c:pt>
                <c:pt idx="6">
                  <c:v>#N/A</c:v>
                </c:pt>
                <c:pt idx="7">
                  <c:v>1145</c:v>
                </c:pt>
                <c:pt idx="8">
                  <c:v>#N/A</c:v>
                </c:pt>
                <c:pt idx="9">
                  <c:v>#N/A</c:v>
                </c:pt>
                <c:pt idx="10">
                  <c:v>1110</c:v>
                </c:pt>
                <c:pt idx="11">
                  <c:v>#N/A</c:v>
                </c:pt>
                <c:pt idx="12">
                  <c:v>#N/A</c:v>
                </c:pt>
                <c:pt idx="13">
                  <c:v>1160</c:v>
                </c:pt>
                <c:pt idx="14">
                  <c:v>#N/A</c:v>
                </c:pt>
              </c:numCache>
            </c:numRef>
          </c:val>
          <c:smooth val="0"/>
          <c:extLst>
            <c:ext xmlns:c16="http://schemas.microsoft.com/office/drawing/2014/chart" uri="{C3380CC4-5D6E-409C-BE32-E72D297353CC}">
              <c16:uniqueId val="{00000008-9D9C-4772-BB7D-1A7CF190044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30303</c:v>
                </c:pt>
                <c:pt idx="5">
                  <c:v>28973</c:v>
                </c:pt>
                <c:pt idx="8">
                  <c:v>27129</c:v>
                </c:pt>
                <c:pt idx="11">
                  <c:v>25877</c:v>
                </c:pt>
                <c:pt idx="14">
                  <c:v>25930</c:v>
                </c:pt>
              </c:numCache>
            </c:numRef>
          </c:val>
          <c:extLst>
            <c:ext xmlns:c16="http://schemas.microsoft.com/office/drawing/2014/chart" uri="{C3380CC4-5D6E-409C-BE32-E72D297353CC}">
              <c16:uniqueId val="{00000000-F6B1-4F40-8359-BA67955F315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547</c:v>
                </c:pt>
                <c:pt idx="5">
                  <c:v>838</c:v>
                </c:pt>
                <c:pt idx="8">
                  <c:v>745</c:v>
                </c:pt>
                <c:pt idx="11">
                  <c:v>857</c:v>
                </c:pt>
                <c:pt idx="14">
                  <c:v>765</c:v>
                </c:pt>
              </c:numCache>
            </c:numRef>
          </c:val>
          <c:extLst>
            <c:ext xmlns:c16="http://schemas.microsoft.com/office/drawing/2014/chart" uri="{C3380CC4-5D6E-409C-BE32-E72D297353CC}">
              <c16:uniqueId val="{00000001-F6B1-4F40-8359-BA67955F315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14265</c:v>
                </c:pt>
                <c:pt idx="5">
                  <c:v>14031</c:v>
                </c:pt>
                <c:pt idx="8">
                  <c:v>15214</c:v>
                </c:pt>
                <c:pt idx="11">
                  <c:v>16172</c:v>
                </c:pt>
                <c:pt idx="14">
                  <c:v>16729</c:v>
                </c:pt>
              </c:numCache>
            </c:numRef>
          </c:val>
          <c:extLst>
            <c:ext xmlns:c16="http://schemas.microsoft.com/office/drawing/2014/chart" uri="{C3380CC4-5D6E-409C-BE32-E72D297353CC}">
              <c16:uniqueId val="{00000002-F6B1-4F40-8359-BA67955F315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6B1-4F40-8359-BA67955F315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6B1-4F40-8359-BA67955F315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B1-4F40-8359-BA67955F315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2313</c:v>
                </c:pt>
                <c:pt idx="3">
                  <c:v>2268</c:v>
                </c:pt>
                <c:pt idx="6">
                  <c:v>2285</c:v>
                </c:pt>
                <c:pt idx="9">
                  <c:v>2213</c:v>
                </c:pt>
                <c:pt idx="12">
                  <c:v>2349</c:v>
                </c:pt>
              </c:numCache>
            </c:numRef>
          </c:val>
          <c:extLst>
            <c:ext xmlns:c16="http://schemas.microsoft.com/office/drawing/2014/chart" uri="{C3380CC4-5D6E-409C-BE32-E72D297353CC}">
              <c16:uniqueId val="{00000006-F6B1-4F40-8359-BA67955F315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12</c:v>
                </c:pt>
                <c:pt idx="3">
                  <c:v>0</c:v>
                </c:pt>
                <c:pt idx="6">
                  <c:v>0</c:v>
                </c:pt>
                <c:pt idx="9">
                  <c:v>0</c:v>
                </c:pt>
                <c:pt idx="12">
                  <c:v>0</c:v>
                </c:pt>
              </c:numCache>
            </c:numRef>
          </c:val>
          <c:extLst>
            <c:ext xmlns:c16="http://schemas.microsoft.com/office/drawing/2014/chart" uri="{C3380CC4-5D6E-409C-BE32-E72D297353CC}">
              <c16:uniqueId val="{00000007-F6B1-4F40-8359-BA67955F315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18025</c:v>
                </c:pt>
                <c:pt idx="3">
                  <c:v>15809</c:v>
                </c:pt>
                <c:pt idx="6">
                  <c:v>14317</c:v>
                </c:pt>
                <c:pt idx="9">
                  <c:v>13400</c:v>
                </c:pt>
                <c:pt idx="12">
                  <c:v>11963</c:v>
                </c:pt>
              </c:numCache>
            </c:numRef>
          </c:val>
          <c:extLst>
            <c:ext xmlns:c16="http://schemas.microsoft.com/office/drawing/2014/chart" uri="{C3380CC4-5D6E-409C-BE32-E72D297353CC}">
              <c16:uniqueId val="{00000008-F6B1-4F40-8359-BA67955F315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45</c:v>
                </c:pt>
                <c:pt idx="3">
                  <c:v>45</c:v>
                </c:pt>
                <c:pt idx="6">
                  <c:v>30</c:v>
                </c:pt>
                <c:pt idx="9">
                  <c:v>25</c:v>
                </c:pt>
                <c:pt idx="12">
                  <c:v>20</c:v>
                </c:pt>
              </c:numCache>
            </c:numRef>
          </c:val>
          <c:extLst>
            <c:ext xmlns:c16="http://schemas.microsoft.com/office/drawing/2014/chart" uri="{C3380CC4-5D6E-409C-BE32-E72D297353CC}">
              <c16:uniqueId val="{00000009-F6B1-4F40-8359-BA67955F315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24667</c:v>
                </c:pt>
                <c:pt idx="3">
                  <c:v>23911</c:v>
                </c:pt>
                <c:pt idx="6">
                  <c:v>23151</c:v>
                </c:pt>
                <c:pt idx="9">
                  <c:v>22948</c:v>
                </c:pt>
                <c:pt idx="12">
                  <c:v>23862</c:v>
                </c:pt>
              </c:numCache>
            </c:numRef>
          </c:val>
          <c:extLst>
            <c:ext xmlns:c16="http://schemas.microsoft.com/office/drawing/2014/chart" uri="{C3380CC4-5D6E-409C-BE32-E72D297353CC}">
              <c16:uniqueId val="{0000000A-F6B1-4F40-8359-BA67955F315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6B1-4F40-8359-BA67955F315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6759</c:v>
                </c:pt>
                <c:pt idx="1">
                  <c:v>6905</c:v>
                </c:pt>
                <c:pt idx="2">
                  <c:v>7025</c:v>
                </c:pt>
              </c:numCache>
            </c:numRef>
          </c:val>
          <c:extLst>
            <c:ext xmlns:c16="http://schemas.microsoft.com/office/drawing/2014/chart" uri="{C3380CC4-5D6E-409C-BE32-E72D297353CC}">
              <c16:uniqueId val="{00000000-D93B-4B84-AFDB-882A0292E52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2118</c:v>
                </c:pt>
                <c:pt idx="1">
                  <c:v>2687</c:v>
                </c:pt>
                <c:pt idx="2">
                  <c:v>2594</c:v>
                </c:pt>
              </c:numCache>
            </c:numRef>
          </c:val>
          <c:extLst>
            <c:ext xmlns:c16="http://schemas.microsoft.com/office/drawing/2014/chart" uri="{C3380CC4-5D6E-409C-BE32-E72D297353CC}">
              <c16:uniqueId val="{00000001-D93B-4B84-AFDB-882A0292E52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8222</c:v>
                </c:pt>
                <c:pt idx="1">
                  <c:v>8387</c:v>
                </c:pt>
                <c:pt idx="2">
                  <c:v>8758</c:v>
                </c:pt>
              </c:numCache>
            </c:numRef>
          </c:val>
          <c:extLst>
            <c:ext xmlns:c16="http://schemas.microsoft.com/office/drawing/2014/chart" uri="{C3380CC4-5D6E-409C-BE32-E72D297353CC}">
              <c16:uniqueId val="{00000002-D93B-4B84-AFDB-882A0292E52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25,524
24,940
429.29
25,962,127
24,416,497
1,485,491
13,645,012
23,862,263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財政力指数は令和元年度以降、ほぼ横ばいで推移している。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令和５年度においては前年と同じ</a:t>
          </a:r>
          <a:r>
            <a:rPr kumimoji="1" lang="en-US" altLang="ja-JP" sz="1200">
              <a:latin typeface="ＭＳ Ｐゴシック" panose="020B0600070205080204" pitchFamily="50" charset="-128"/>
              <a:ea typeface="ＭＳ Ｐゴシック" panose="020B0600070205080204" pitchFamily="50" charset="-128"/>
            </a:rPr>
            <a:t>0.28</a:t>
          </a:r>
          <a:r>
            <a:rPr kumimoji="1" lang="ja-JP" altLang="en-US" sz="1200">
              <a:latin typeface="ＭＳ Ｐゴシック" panose="020B0600070205080204" pitchFamily="50" charset="-128"/>
              <a:ea typeface="ＭＳ Ｐゴシック" panose="020B0600070205080204" pitchFamily="50" charset="-128"/>
            </a:rPr>
            <a:t>であり、類似団体の中でも依然として下位に位置している。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産業振興、企業誘致等に積極的に取り組み、活力あるまちづくりを展開しつつ、行政の効率化に努めるとともに、市税の滞納対策など、更なる収入確保に取り組み財政基盤の強化に努めていく。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143510</xdr:rowOff>
    </xdr:from>
    <xdr:to>
      <xdr:col>23</xdr:col>
      <xdr:colOff>133350</xdr:colOff>
      <xdr:row>43</xdr:row>
      <xdr:rowOff>143510</xdr:rowOff>
    </xdr:to>
    <xdr:cxnSp macro="">
      <xdr:nvCxnSpPr>
        <xdr:cNvPr id="67" name="直線コネクタ 66"/>
        <xdr:cNvCxnSpPr/>
      </xdr:nvCxnSpPr>
      <xdr:spPr>
        <a:xfrm>
          <a:off x="4114800" y="7515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143510</xdr:rowOff>
    </xdr:from>
    <xdr:to>
      <xdr:col>19</xdr:col>
      <xdr:colOff>133350</xdr:colOff>
      <xdr:row>43</xdr:row>
      <xdr:rowOff>167640</xdr:rowOff>
    </xdr:to>
    <xdr:cxnSp macro="">
      <xdr:nvCxnSpPr>
        <xdr:cNvPr id="70" name="直線コネクタ 69"/>
        <xdr:cNvCxnSpPr/>
      </xdr:nvCxnSpPr>
      <xdr:spPr>
        <a:xfrm flipV="1">
          <a:off x="3225800" y="75158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167640</xdr:rowOff>
    </xdr:from>
    <xdr:to>
      <xdr:col>15</xdr:col>
      <xdr:colOff>82550</xdr:colOff>
      <xdr:row>43</xdr:row>
      <xdr:rowOff>167640</xdr:rowOff>
    </xdr:to>
    <xdr:cxnSp macro="">
      <xdr:nvCxnSpPr>
        <xdr:cNvPr id="73" name="直線コネクタ 72"/>
        <xdr:cNvCxnSpPr/>
      </xdr:nvCxnSpPr>
      <xdr:spPr>
        <a:xfrm>
          <a:off x="2336800" y="7539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167640</xdr:rowOff>
    </xdr:from>
    <xdr:to>
      <xdr:col>11</xdr:col>
      <xdr:colOff>31750</xdr:colOff>
      <xdr:row>43</xdr:row>
      <xdr:rowOff>167640</xdr:rowOff>
    </xdr:to>
    <xdr:cxnSp macro="">
      <xdr:nvCxnSpPr>
        <xdr:cNvPr id="76" name="直線コネクタ 75"/>
        <xdr:cNvCxnSpPr/>
      </xdr:nvCxnSpPr>
      <xdr:spPr>
        <a:xfrm>
          <a:off x="1447800" y="7539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38117</xdr:rowOff>
    </xdr:from>
    <xdr:ext cx="762000" cy="259045"/>
    <xdr:sp macro="" textlink="">
      <xdr:nvSpPr>
        <xdr:cNvPr id="78" name="テキスト ボックス 77"/>
        <xdr:cNvSpPr txBox="1"/>
      </xdr:nvSpPr>
      <xdr:spPr>
        <a:xfrm>
          <a:off x="1955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121920</xdr:rowOff>
    </xdr:from>
    <xdr:to>
      <xdr:col>7</xdr:col>
      <xdr:colOff>31750</xdr:colOff>
      <xdr:row>42</xdr:row>
      <xdr:rowOff>52070</xdr:rowOff>
    </xdr:to>
    <xdr:sp macro="" textlink="">
      <xdr:nvSpPr>
        <xdr:cNvPr id="79" name="フローチャート: 判断 78"/>
        <xdr:cNvSpPr/>
      </xdr:nvSpPr>
      <xdr:spPr>
        <a:xfrm>
          <a:off x="1397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62247</xdr:rowOff>
    </xdr:from>
    <xdr:ext cx="762000" cy="259045"/>
    <xdr:sp macro="" textlink="">
      <xdr:nvSpPr>
        <xdr:cNvPr id="80" name="テキスト ボックス 79"/>
        <xdr:cNvSpPr txBox="1"/>
      </xdr:nvSpPr>
      <xdr:spPr>
        <a:xfrm>
          <a:off x="1066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92710</xdr:rowOff>
    </xdr:from>
    <xdr:to>
      <xdr:col>23</xdr:col>
      <xdr:colOff>184150</xdr:colOff>
      <xdr:row>44</xdr:row>
      <xdr:rowOff>22860</xdr:rowOff>
    </xdr:to>
    <xdr:sp macro="" textlink="">
      <xdr:nvSpPr>
        <xdr:cNvPr id="86" name="楕円 85"/>
        <xdr:cNvSpPr/>
      </xdr:nvSpPr>
      <xdr:spPr>
        <a:xfrm>
          <a:off x="4902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64787</xdr:rowOff>
    </xdr:from>
    <xdr:ext cx="762000" cy="259045"/>
    <xdr:sp macro="" textlink="">
      <xdr:nvSpPr>
        <xdr:cNvPr id="87" name="財政力該当値テキスト"/>
        <xdr:cNvSpPr txBox="1"/>
      </xdr:nvSpPr>
      <xdr:spPr>
        <a:xfrm>
          <a:off x="5041900" y="743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92710</xdr:rowOff>
    </xdr:from>
    <xdr:to>
      <xdr:col>19</xdr:col>
      <xdr:colOff>184150</xdr:colOff>
      <xdr:row>44</xdr:row>
      <xdr:rowOff>22860</xdr:rowOff>
    </xdr:to>
    <xdr:sp macro="" textlink="">
      <xdr:nvSpPr>
        <xdr:cNvPr id="88" name="楕円 87"/>
        <xdr:cNvSpPr/>
      </xdr:nvSpPr>
      <xdr:spPr>
        <a:xfrm>
          <a:off x="4064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7637</xdr:rowOff>
    </xdr:from>
    <xdr:ext cx="736600" cy="259045"/>
    <xdr:sp macro="" textlink="">
      <xdr:nvSpPr>
        <xdr:cNvPr id="89" name="テキスト ボックス 88"/>
        <xdr:cNvSpPr txBox="1"/>
      </xdr:nvSpPr>
      <xdr:spPr>
        <a:xfrm>
          <a:off x="3733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116840</xdr:rowOff>
    </xdr:from>
    <xdr:to>
      <xdr:col>15</xdr:col>
      <xdr:colOff>133350</xdr:colOff>
      <xdr:row>44</xdr:row>
      <xdr:rowOff>46990</xdr:rowOff>
    </xdr:to>
    <xdr:sp macro="" textlink="">
      <xdr:nvSpPr>
        <xdr:cNvPr id="90" name="楕円 89"/>
        <xdr:cNvSpPr/>
      </xdr:nvSpPr>
      <xdr:spPr>
        <a:xfrm>
          <a:off x="3175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31767</xdr:rowOff>
    </xdr:from>
    <xdr:ext cx="762000" cy="259045"/>
    <xdr:sp macro="" textlink="">
      <xdr:nvSpPr>
        <xdr:cNvPr id="91" name="テキスト ボックス 90"/>
        <xdr:cNvSpPr txBox="1"/>
      </xdr:nvSpPr>
      <xdr:spPr>
        <a:xfrm>
          <a:off x="2844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116840</xdr:rowOff>
    </xdr:from>
    <xdr:to>
      <xdr:col>11</xdr:col>
      <xdr:colOff>82550</xdr:colOff>
      <xdr:row>44</xdr:row>
      <xdr:rowOff>46990</xdr:rowOff>
    </xdr:to>
    <xdr:sp macro="" textlink="">
      <xdr:nvSpPr>
        <xdr:cNvPr id="92" name="楕円 91"/>
        <xdr:cNvSpPr/>
      </xdr:nvSpPr>
      <xdr:spPr>
        <a:xfrm>
          <a:off x="2286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31767</xdr:rowOff>
    </xdr:from>
    <xdr:ext cx="762000" cy="259045"/>
    <xdr:sp macro="" textlink="">
      <xdr:nvSpPr>
        <xdr:cNvPr id="93" name="テキスト ボックス 92"/>
        <xdr:cNvSpPr txBox="1"/>
      </xdr:nvSpPr>
      <xdr:spPr>
        <a:xfrm>
          <a:off x="1955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116840</xdr:rowOff>
    </xdr:from>
    <xdr:to>
      <xdr:col>7</xdr:col>
      <xdr:colOff>31750</xdr:colOff>
      <xdr:row>44</xdr:row>
      <xdr:rowOff>46990</xdr:rowOff>
    </xdr:to>
    <xdr:sp macro="" textlink="">
      <xdr:nvSpPr>
        <xdr:cNvPr id="94" name="楕円 93"/>
        <xdr:cNvSpPr/>
      </xdr:nvSpPr>
      <xdr:spPr>
        <a:xfrm>
          <a:off x="1397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31767</xdr:rowOff>
    </xdr:from>
    <xdr:ext cx="762000" cy="259045"/>
    <xdr:sp macro="" textlink="">
      <xdr:nvSpPr>
        <xdr:cNvPr id="95" name="テキスト ボックス 94"/>
        <xdr:cNvSpPr txBox="1"/>
      </xdr:nvSpPr>
      <xdr:spPr>
        <a:xfrm>
          <a:off x="1066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経常収支比率は</a:t>
          </a:r>
          <a:r>
            <a:rPr kumimoji="1" lang="en-US" altLang="ja-JP" sz="1100">
              <a:latin typeface="ＭＳ Ｐゴシック" panose="020B0600070205080204" pitchFamily="50" charset="-128"/>
              <a:ea typeface="ＭＳ Ｐゴシック" panose="020B0600070205080204" pitchFamily="50" charset="-128"/>
            </a:rPr>
            <a:t>89.8</a:t>
          </a:r>
          <a:r>
            <a:rPr kumimoji="1" lang="ja-JP" altLang="en-US" sz="1100">
              <a:latin typeface="ＭＳ Ｐゴシック" panose="020B0600070205080204" pitchFamily="50" charset="-128"/>
              <a:ea typeface="ＭＳ Ｐゴシック" panose="020B0600070205080204" pitchFamily="50" charset="-128"/>
            </a:rPr>
            <a:t>％となり、前年度数値を</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ポイント下回った。これは、分母となる臨時財政対策債や地方特例交付金等が減少し、分母全体が約</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億円減少した一方、分子となる公営企業会計に対する繰出金や各種団体に対する補助金等が減少した結果、分子全体で約</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億円減少となったためである。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年度については普通交付税の追加交付やコロナ対策関連の特例交付金の増加などの単年度限りの要素により、経常収支比率が一時的に低下したが、令和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年度以前の比率は</a:t>
          </a:r>
          <a:r>
            <a:rPr kumimoji="1" lang="en-US" altLang="ja-JP" sz="1100">
              <a:latin typeface="ＭＳ Ｐゴシック" panose="020B0600070205080204" pitchFamily="50" charset="-128"/>
              <a:ea typeface="ＭＳ Ｐゴシック" panose="020B0600070205080204" pitchFamily="50" charset="-128"/>
            </a:rPr>
            <a:t>90</a:t>
          </a:r>
          <a:r>
            <a:rPr kumimoji="1" lang="ja-JP" altLang="en-US" sz="1100">
              <a:latin typeface="ＭＳ Ｐゴシック" panose="020B0600070205080204" pitchFamily="50" charset="-128"/>
              <a:ea typeface="ＭＳ Ｐゴシック" panose="020B0600070205080204" pitchFamily="50" charset="-128"/>
            </a:rPr>
            <a:t>％前後で推移しており、令和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年度以降は平年並みの水準となっている。一方、人件費の大幅な増加、物価上昇の影響等により今後、経常経費は上昇局面に入ると予測されることから、推移を注視しつつ、経費抑制に努めていく。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155484</xdr:rowOff>
    </xdr:from>
    <xdr:to>
      <xdr:col>23</xdr:col>
      <xdr:colOff>133350</xdr:colOff>
      <xdr:row>60</xdr:row>
      <xdr:rowOff>18506</xdr:rowOff>
    </xdr:to>
    <xdr:cxnSp macro="">
      <xdr:nvCxnSpPr>
        <xdr:cNvPr id="132" name="直線コネクタ 131"/>
        <xdr:cNvCxnSpPr/>
      </xdr:nvCxnSpPr>
      <xdr:spPr>
        <a:xfrm flipV="1">
          <a:off x="4114800" y="1027103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3" name="財政構造の弾力性平均値テキスト"/>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24493</xdr:rowOff>
    </xdr:from>
    <xdr:to>
      <xdr:col>19</xdr:col>
      <xdr:colOff>133350</xdr:colOff>
      <xdr:row>60</xdr:row>
      <xdr:rowOff>18506</xdr:rowOff>
    </xdr:to>
    <xdr:cxnSp macro="">
      <xdr:nvCxnSpPr>
        <xdr:cNvPr id="135" name="直線コネクタ 134"/>
        <xdr:cNvCxnSpPr/>
      </xdr:nvCxnSpPr>
      <xdr:spPr>
        <a:xfrm>
          <a:off x="3225800" y="10140043"/>
          <a:ext cx="8890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105790</xdr:rowOff>
    </xdr:from>
    <xdr:ext cx="736600" cy="259045"/>
    <xdr:sp macro="" textlink="">
      <xdr:nvSpPr>
        <xdr:cNvPr id="137" name="テキスト ボックス 136"/>
        <xdr:cNvSpPr txBox="1"/>
      </xdr:nvSpPr>
      <xdr:spPr>
        <a:xfrm>
          <a:off x="3733800" y="1039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24493</xdr:rowOff>
    </xdr:from>
    <xdr:to>
      <xdr:col>15</xdr:col>
      <xdr:colOff>82550</xdr:colOff>
      <xdr:row>59</xdr:row>
      <xdr:rowOff>165826</xdr:rowOff>
    </xdr:to>
    <xdr:cxnSp macro="">
      <xdr:nvCxnSpPr>
        <xdr:cNvPr id="138" name="直線コネクタ 137"/>
        <xdr:cNvCxnSpPr/>
      </xdr:nvCxnSpPr>
      <xdr:spPr>
        <a:xfrm flipV="1">
          <a:off x="2336800" y="10140043"/>
          <a:ext cx="889000" cy="14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146249</xdr:rowOff>
    </xdr:from>
    <xdr:ext cx="762000" cy="259045"/>
    <xdr:sp macro="" textlink="">
      <xdr:nvSpPr>
        <xdr:cNvPr id="140" name="テキスト ボックス 139"/>
        <xdr:cNvSpPr txBox="1"/>
      </xdr:nvSpPr>
      <xdr:spPr>
        <a:xfrm>
          <a:off x="2844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165826</xdr:rowOff>
    </xdr:from>
    <xdr:to>
      <xdr:col>11</xdr:col>
      <xdr:colOff>31750</xdr:colOff>
      <xdr:row>60</xdr:row>
      <xdr:rowOff>42635</xdr:rowOff>
    </xdr:to>
    <xdr:cxnSp macro="">
      <xdr:nvCxnSpPr>
        <xdr:cNvPr id="141" name="直線コネクタ 140"/>
        <xdr:cNvCxnSpPr/>
      </xdr:nvCxnSpPr>
      <xdr:spPr>
        <a:xfrm flipV="1">
          <a:off x="1447800" y="10281376"/>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156391</xdr:rowOff>
    </xdr:from>
    <xdr:to>
      <xdr:col>11</xdr:col>
      <xdr:colOff>82550</xdr:colOff>
      <xdr:row>60</xdr:row>
      <xdr:rowOff>86541</xdr:rowOff>
    </xdr:to>
    <xdr:sp macro="" textlink="">
      <xdr:nvSpPr>
        <xdr:cNvPr id="142" name="フローチャート: 判断 141"/>
        <xdr:cNvSpPr/>
      </xdr:nvSpPr>
      <xdr:spPr>
        <a:xfrm>
          <a:off x="2286000" y="1027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71318</xdr:rowOff>
    </xdr:from>
    <xdr:ext cx="762000" cy="259045"/>
    <xdr:sp macro="" textlink="">
      <xdr:nvSpPr>
        <xdr:cNvPr id="143" name="テキスト ボックス 142"/>
        <xdr:cNvSpPr txBox="1"/>
      </xdr:nvSpPr>
      <xdr:spPr>
        <a:xfrm>
          <a:off x="1955800" y="10358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44" name="フローチャート: 判断 143"/>
        <xdr:cNvSpPr/>
      </xdr:nvSpPr>
      <xdr:spPr>
        <a:xfrm>
          <a:off x="1397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109237</xdr:rowOff>
    </xdr:from>
    <xdr:ext cx="762000" cy="259045"/>
    <xdr:sp macro="" textlink="">
      <xdr:nvSpPr>
        <xdr:cNvPr id="145" name="テキスト ボックス 144"/>
        <xdr:cNvSpPr txBox="1"/>
      </xdr:nvSpPr>
      <xdr:spPr>
        <a:xfrm>
          <a:off x="1066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104684</xdr:rowOff>
    </xdr:from>
    <xdr:to>
      <xdr:col>23</xdr:col>
      <xdr:colOff>184150</xdr:colOff>
      <xdr:row>60</xdr:row>
      <xdr:rowOff>34834</xdr:rowOff>
    </xdr:to>
    <xdr:sp macro="" textlink="">
      <xdr:nvSpPr>
        <xdr:cNvPr id="151" name="楕円 150"/>
        <xdr:cNvSpPr/>
      </xdr:nvSpPr>
      <xdr:spPr>
        <a:xfrm>
          <a:off x="49022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121211</xdr:rowOff>
    </xdr:from>
    <xdr:ext cx="762000" cy="259045"/>
    <xdr:sp macro="" textlink="">
      <xdr:nvSpPr>
        <xdr:cNvPr id="152" name="財政構造の弾力性該当値テキスト"/>
        <xdr:cNvSpPr txBox="1"/>
      </xdr:nvSpPr>
      <xdr:spPr>
        <a:xfrm>
          <a:off x="5041900" y="1006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139156</xdr:rowOff>
    </xdr:from>
    <xdr:to>
      <xdr:col>19</xdr:col>
      <xdr:colOff>184150</xdr:colOff>
      <xdr:row>60</xdr:row>
      <xdr:rowOff>69306</xdr:rowOff>
    </xdr:to>
    <xdr:sp macro="" textlink="">
      <xdr:nvSpPr>
        <xdr:cNvPr id="153" name="楕円 152"/>
        <xdr:cNvSpPr/>
      </xdr:nvSpPr>
      <xdr:spPr>
        <a:xfrm>
          <a:off x="4064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79483</xdr:rowOff>
    </xdr:from>
    <xdr:ext cx="736600" cy="259045"/>
    <xdr:sp macro="" textlink="">
      <xdr:nvSpPr>
        <xdr:cNvPr id="154" name="テキスト ボックス 153"/>
        <xdr:cNvSpPr txBox="1"/>
      </xdr:nvSpPr>
      <xdr:spPr>
        <a:xfrm>
          <a:off x="3733800" y="10023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145143</xdr:rowOff>
    </xdr:from>
    <xdr:to>
      <xdr:col>15</xdr:col>
      <xdr:colOff>133350</xdr:colOff>
      <xdr:row>59</xdr:row>
      <xdr:rowOff>75293</xdr:rowOff>
    </xdr:to>
    <xdr:sp macro="" textlink="">
      <xdr:nvSpPr>
        <xdr:cNvPr id="155" name="楕円 154"/>
        <xdr:cNvSpPr/>
      </xdr:nvSpPr>
      <xdr:spPr>
        <a:xfrm>
          <a:off x="31750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85470</xdr:rowOff>
    </xdr:from>
    <xdr:ext cx="762000" cy="259045"/>
    <xdr:sp macro="" textlink="">
      <xdr:nvSpPr>
        <xdr:cNvPr id="156" name="テキスト ボックス 155"/>
        <xdr:cNvSpPr txBox="1"/>
      </xdr:nvSpPr>
      <xdr:spPr>
        <a:xfrm>
          <a:off x="2844800" y="98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115026</xdr:rowOff>
    </xdr:from>
    <xdr:to>
      <xdr:col>11</xdr:col>
      <xdr:colOff>82550</xdr:colOff>
      <xdr:row>60</xdr:row>
      <xdr:rowOff>45176</xdr:rowOff>
    </xdr:to>
    <xdr:sp macro="" textlink="">
      <xdr:nvSpPr>
        <xdr:cNvPr id="157" name="楕円 156"/>
        <xdr:cNvSpPr/>
      </xdr:nvSpPr>
      <xdr:spPr>
        <a:xfrm>
          <a:off x="2286000" y="10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55353</xdr:rowOff>
    </xdr:from>
    <xdr:ext cx="762000" cy="259045"/>
    <xdr:sp macro="" textlink="">
      <xdr:nvSpPr>
        <xdr:cNvPr id="158" name="テキスト ボックス 157"/>
        <xdr:cNvSpPr txBox="1"/>
      </xdr:nvSpPr>
      <xdr:spPr>
        <a:xfrm>
          <a:off x="1955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163285</xdr:rowOff>
    </xdr:from>
    <xdr:to>
      <xdr:col>7</xdr:col>
      <xdr:colOff>31750</xdr:colOff>
      <xdr:row>60</xdr:row>
      <xdr:rowOff>93435</xdr:rowOff>
    </xdr:to>
    <xdr:sp macro="" textlink="">
      <xdr:nvSpPr>
        <xdr:cNvPr id="159" name="楕円 158"/>
        <xdr:cNvSpPr/>
      </xdr:nvSpPr>
      <xdr:spPr>
        <a:xfrm>
          <a:off x="13970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103612</xdr:rowOff>
    </xdr:from>
    <xdr:ext cx="762000" cy="259045"/>
    <xdr:sp macro="" textlink="">
      <xdr:nvSpPr>
        <xdr:cNvPr id="160" name="テキスト ボックス 159"/>
        <xdr:cNvSpPr txBox="1"/>
      </xdr:nvSpPr>
      <xdr:spPr>
        <a:xfrm>
          <a:off x="1066800" y="100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[270,221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人当たり人件費・物件費等決算額は、類似団体平均を大きく上回っている。退職金（退職手当負担金、退職手当特別負担金）の減により人件費総額は減少した一方、物件費等の増により前年度に比べ</a:t>
          </a:r>
          <a:r>
            <a:rPr kumimoji="1" lang="en-US" altLang="ja-JP" sz="1100">
              <a:latin typeface="ＭＳ Ｐゴシック" panose="020B0600070205080204" pitchFamily="50" charset="-128"/>
              <a:ea typeface="ＭＳ Ｐゴシック" panose="020B0600070205080204" pitchFamily="50" charset="-128"/>
            </a:rPr>
            <a:t>2,110</a:t>
          </a:r>
          <a:r>
            <a:rPr kumimoji="1" lang="ja-JP" altLang="en-US" sz="1100">
              <a:latin typeface="ＭＳ Ｐゴシック" panose="020B0600070205080204" pitchFamily="50" charset="-128"/>
              <a:ea typeface="ＭＳ Ｐゴシック" panose="020B0600070205080204" pitchFamily="50" charset="-128"/>
            </a:rPr>
            <a:t>円増加した。なお、退職金の減により、人件費総額は減となっているものの、職員給与分は増加している点に注意が必要である。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令和５年度以降も引続き人件費の大幅な増加、物価上昇の影響等により、経常経費の増大が見込まれる。</a:t>
          </a:r>
        </a:p>
        <a:p>
          <a:r>
            <a:rPr kumimoji="1" lang="ja-JP" altLang="en-US" sz="1100">
              <a:latin typeface="ＭＳ Ｐゴシック" panose="020B0600070205080204" pitchFamily="50" charset="-128"/>
              <a:ea typeface="ＭＳ Ｐゴシック" panose="020B0600070205080204" pitchFamily="50" charset="-128"/>
            </a:rPr>
            <a:t>　これらの上昇局面にある人件費や物件費について、経費削減にも限界があるため、今後の財政の運営に係る大きな課題となっているところである。今後、行政サービスの低下に繋がらないよう考慮しつつ適正な定員管理を行うなどし、経費削減に努めていく。</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146422</xdr:rowOff>
    </xdr:from>
    <xdr:to>
      <xdr:col>23</xdr:col>
      <xdr:colOff>133350</xdr:colOff>
      <xdr:row>82</xdr:row>
      <xdr:rowOff>150059</xdr:rowOff>
    </xdr:to>
    <xdr:cxnSp macro="">
      <xdr:nvCxnSpPr>
        <xdr:cNvPr id="196" name="直線コネクタ 195"/>
        <xdr:cNvCxnSpPr/>
      </xdr:nvCxnSpPr>
      <xdr:spPr>
        <a:xfrm>
          <a:off x="4114800" y="14205322"/>
          <a:ext cx="838200" cy="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26291</xdr:rowOff>
    </xdr:from>
    <xdr:ext cx="762000" cy="259045"/>
    <xdr:sp macro="" textlink="">
      <xdr:nvSpPr>
        <xdr:cNvPr id="197" name="人件費・物件費等の状況平均値テキスト"/>
        <xdr:cNvSpPr txBox="1"/>
      </xdr:nvSpPr>
      <xdr:spPr>
        <a:xfrm>
          <a:off x="5041900" y="1391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131617</xdr:rowOff>
    </xdr:from>
    <xdr:to>
      <xdr:col>19</xdr:col>
      <xdr:colOff>133350</xdr:colOff>
      <xdr:row>82</xdr:row>
      <xdr:rowOff>146422</xdr:rowOff>
    </xdr:to>
    <xdr:cxnSp macro="">
      <xdr:nvCxnSpPr>
        <xdr:cNvPr id="199" name="直線コネクタ 198"/>
        <xdr:cNvCxnSpPr/>
      </xdr:nvCxnSpPr>
      <xdr:spPr>
        <a:xfrm>
          <a:off x="3225800" y="14190517"/>
          <a:ext cx="889000" cy="1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113116</xdr:rowOff>
    </xdr:from>
    <xdr:ext cx="736600" cy="259045"/>
    <xdr:sp macro="" textlink="">
      <xdr:nvSpPr>
        <xdr:cNvPr id="201" name="テキスト ボックス 200"/>
        <xdr:cNvSpPr txBox="1"/>
      </xdr:nvSpPr>
      <xdr:spPr>
        <a:xfrm>
          <a:off x="3733800" y="1382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110927</xdr:rowOff>
    </xdr:from>
    <xdr:to>
      <xdr:col>15</xdr:col>
      <xdr:colOff>82550</xdr:colOff>
      <xdr:row>82</xdr:row>
      <xdr:rowOff>131617</xdr:rowOff>
    </xdr:to>
    <xdr:cxnSp macro="">
      <xdr:nvCxnSpPr>
        <xdr:cNvPr id="202" name="直線コネクタ 201"/>
        <xdr:cNvCxnSpPr/>
      </xdr:nvCxnSpPr>
      <xdr:spPr>
        <a:xfrm>
          <a:off x="2336800" y="14169827"/>
          <a:ext cx="889000" cy="2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101582</xdr:rowOff>
    </xdr:from>
    <xdr:ext cx="762000" cy="259045"/>
    <xdr:sp macro="" textlink="">
      <xdr:nvSpPr>
        <xdr:cNvPr id="204" name="テキスト ボックス 203"/>
        <xdr:cNvSpPr txBox="1"/>
      </xdr:nvSpPr>
      <xdr:spPr>
        <a:xfrm>
          <a:off x="2844800" y="1381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80060</xdr:rowOff>
    </xdr:from>
    <xdr:to>
      <xdr:col>11</xdr:col>
      <xdr:colOff>31750</xdr:colOff>
      <xdr:row>82</xdr:row>
      <xdr:rowOff>110927</xdr:rowOff>
    </xdr:to>
    <xdr:cxnSp macro="">
      <xdr:nvCxnSpPr>
        <xdr:cNvPr id="205" name="直線コネクタ 204"/>
        <xdr:cNvCxnSpPr/>
      </xdr:nvCxnSpPr>
      <xdr:spPr>
        <a:xfrm>
          <a:off x="1447800" y="14138960"/>
          <a:ext cx="889000" cy="3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127767</xdr:rowOff>
    </xdr:from>
    <xdr:to>
      <xdr:col>11</xdr:col>
      <xdr:colOff>82550</xdr:colOff>
      <xdr:row>82</xdr:row>
      <xdr:rowOff>57917</xdr:rowOff>
    </xdr:to>
    <xdr:sp macro="" textlink="">
      <xdr:nvSpPr>
        <xdr:cNvPr id="206" name="フローチャート: 判断 205"/>
        <xdr:cNvSpPr/>
      </xdr:nvSpPr>
      <xdr:spPr>
        <a:xfrm>
          <a:off x="2286000" y="1401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68094</xdr:rowOff>
    </xdr:from>
    <xdr:ext cx="762000" cy="259045"/>
    <xdr:sp macro="" textlink="">
      <xdr:nvSpPr>
        <xdr:cNvPr id="207" name="テキスト ボックス 206"/>
        <xdr:cNvSpPr txBox="1"/>
      </xdr:nvSpPr>
      <xdr:spPr>
        <a:xfrm>
          <a:off x="1955800" y="13784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105856</xdr:rowOff>
    </xdr:from>
    <xdr:to>
      <xdr:col>7</xdr:col>
      <xdr:colOff>31750</xdr:colOff>
      <xdr:row>82</xdr:row>
      <xdr:rowOff>36006</xdr:rowOff>
    </xdr:to>
    <xdr:sp macro="" textlink="">
      <xdr:nvSpPr>
        <xdr:cNvPr id="208" name="フローチャート: 判断 207"/>
        <xdr:cNvSpPr/>
      </xdr:nvSpPr>
      <xdr:spPr>
        <a:xfrm>
          <a:off x="1397000" y="1399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46183</xdr:rowOff>
    </xdr:from>
    <xdr:ext cx="762000" cy="259045"/>
    <xdr:sp macro="" textlink="">
      <xdr:nvSpPr>
        <xdr:cNvPr id="209" name="テキスト ボックス 208"/>
        <xdr:cNvSpPr txBox="1"/>
      </xdr:nvSpPr>
      <xdr:spPr>
        <a:xfrm>
          <a:off x="1066800" y="1376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99259</xdr:rowOff>
    </xdr:from>
    <xdr:to>
      <xdr:col>23</xdr:col>
      <xdr:colOff>184150</xdr:colOff>
      <xdr:row>83</xdr:row>
      <xdr:rowOff>29409</xdr:rowOff>
    </xdr:to>
    <xdr:sp macro="" textlink="">
      <xdr:nvSpPr>
        <xdr:cNvPr id="215" name="楕円 214"/>
        <xdr:cNvSpPr/>
      </xdr:nvSpPr>
      <xdr:spPr>
        <a:xfrm>
          <a:off x="4902200" y="1415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71336</xdr:rowOff>
    </xdr:from>
    <xdr:ext cx="762000" cy="259045"/>
    <xdr:sp macro="" textlink="">
      <xdr:nvSpPr>
        <xdr:cNvPr id="216" name="人件費・物件費等の状況該当値テキスト"/>
        <xdr:cNvSpPr txBox="1"/>
      </xdr:nvSpPr>
      <xdr:spPr>
        <a:xfrm>
          <a:off x="5041900" y="1413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95622</xdr:rowOff>
    </xdr:from>
    <xdr:to>
      <xdr:col>19</xdr:col>
      <xdr:colOff>184150</xdr:colOff>
      <xdr:row>83</xdr:row>
      <xdr:rowOff>25772</xdr:rowOff>
    </xdr:to>
    <xdr:sp macro="" textlink="">
      <xdr:nvSpPr>
        <xdr:cNvPr id="217" name="楕円 216"/>
        <xdr:cNvSpPr/>
      </xdr:nvSpPr>
      <xdr:spPr>
        <a:xfrm>
          <a:off x="4064000" y="1415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10549</xdr:rowOff>
    </xdr:from>
    <xdr:ext cx="736600" cy="259045"/>
    <xdr:sp macro="" textlink="">
      <xdr:nvSpPr>
        <xdr:cNvPr id="218" name="テキスト ボックス 217"/>
        <xdr:cNvSpPr txBox="1"/>
      </xdr:nvSpPr>
      <xdr:spPr>
        <a:xfrm>
          <a:off x="3733800" y="14240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80817</xdr:rowOff>
    </xdr:from>
    <xdr:to>
      <xdr:col>15</xdr:col>
      <xdr:colOff>133350</xdr:colOff>
      <xdr:row>83</xdr:row>
      <xdr:rowOff>10967</xdr:rowOff>
    </xdr:to>
    <xdr:sp macro="" textlink="">
      <xdr:nvSpPr>
        <xdr:cNvPr id="219" name="楕円 218"/>
        <xdr:cNvSpPr/>
      </xdr:nvSpPr>
      <xdr:spPr>
        <a:xfrm>
          <a:off x="3175000" y="1413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167194</xdr:rowOff>
    </xdr:from>
    <xdr:ext cx="762000" cy="259045"/>
    <xdr:sp macro="" textlink="">
      <xdr:nvSpPr>
        <xdr:cNvPr id="220" name="テキスト ボックス 219"/>
        <xdr:cNvSpPr txBox="1"/>
      </xdr:nvSpPr>
      <xdr:spPr>
        <a:xfrm>
          <a:off x="2844800" y="1422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60127</xdr:rowOff>
    </xdr:from>
    <xdr:to>
      <xdr:col>11</xdr:col>
      <xdr:colOff>82550</xdr:colOff>
      <xdr:row>82</xdr:row>
      <xdr:rowOff>161727</xdr:rowOff>
    </xdr:to>
    <xdr:sp macro="" textlink="">
      <xdr:nvSpPr>
        <xdr:cNvPr id="221" name="楕円 220"/>
        <xdr:cNvSpPr/>
      </xdr:nvSpPr>
      <xdr:spPr>
        <a:xfrm>
          <a:off x="2286000" y="1411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146504</xdr:rowOff>
    </xdr:from>
    <xdr:ext cx="762000" cy="259045"/>
    <xdr:sp macro="" textlink="">
      <xdr:nvSpPr>
        <xdr:cNvPr id="222" name="テキスト ボックス 221"/>
        <xdr:cNvSpPr txBox="1"/>
      </xdr:nvSpPr>
      <xdr:spPr>
        <a:xfrm>
          <a:off x="1955800" y="1420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29260</xdr:rowOff>
    </xdr:from>
    <xdr:to>
      <xdr:col>7</xdr:col>
      <xdr:colOff>31750</xdr:colOff>
      <xdr:row>82</xdr:row>
      <xdr:rowOff>130860</xdr:rowOff>
    </xdr:to>
    <xdr:sp macro="" textlink="">
      <xdr:nvSpPr>
        <xdr:cNvPr id="223" name="楕円 222"/>
        <xdr:cNvSpPr/>
      </xdr:nvSpPr>
      <xdr:spPr>
        <a:xfrm>
          <a:off x="1397000" y="1408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115637</xdr:rowOff>
    </xdr:from>
    <xdr:ext cx="762000" cy="259045"/>
    <xdr:sp macro="" textlink="">
      <xdr:nvSpPr>
        <xdr:cNvPr id="224" name="テキスト ボックス 223"/>
        <xdr:cNvSpPr txBox="1"/>
      </xdr:nvSpPr>
      <xdr:spPr>
        <a:xfrm>
          <a:off x="1066800" y="141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市町村合併以降、類似団体平均と同水準で推移していることから、今後も行政需要に対応出来る適切な定員管理を行い、一定の給与水準を維持していく。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7761</xdr:rowOff>
    </xdr:from>
    <xdr:to>
      <xdr:col>81</xdr:col>
      <xdr:colOff>44450</xdr:colOff>
      <xdr:row>86</xdr:row>
      <xdr:rowOff>21166</xdr:rowOff>
    </xdr:to>
    <xdr:cxnSp macro="">
      <xdr:nvCxnSpPr>
        <xdr:cNvPr id="258" name="直線コネクタ 257"/>
        <xdr:cNvCxnSpPr/>
      </xdr:nvCxnSpPr>
      <xdr:spPr>
        <a:xfrm flipV="1">
          <a:off x="16179800" y="14752461"/>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9" name="給与水準   （国との比較）平均値テキスト"/>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34572</xdr:rowOff>
    </xdr:to>
    <xdr:cxnSp macro="">
      <xdr:nvCxnSpPr>
        <xdr:cNvPr id="261" name="直線コネクタ 260"/>
        <xdr:cNvCxnSpPr/>
      </xdr:nvCxnSpPr>
      <xdr:spPr>
        <a:xfrm flipV="1">
          <a:off x="15290800" y="1476586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63" name="テキスト ボックス 262"/>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34572</xdr:rowOff>
    </xdr:from>
    <xdr:to>
      <xdr:col>72</xdr:col>
      <xdr:colOff>203200</xdr:colOff>
      <xdr:row>86</xdr:row>
      <xdr:rowOff>74789</xdr:rowOff>
    </xdr:to>
    <xdr:cxnSp macro="">
      <xdr:nvCxnSpPr>
        <xdr:cNvPr id="264" name="直線コネクタ 263"/>
        <xdr:cNvCxnSpPr/>
      </xdr:nvCxnSpPr>
      <xdr:spPr>
        <a:xfrm flipV="1">
          <a:off x="14401800" y="147792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66" name="テキスト ボックス 265"/>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86</xdr:row>
      <xdr:rowOff>74789</xdr:rowOff>
    </xdr:to>
    <xdr:cxnSp macro="">
      <xdr:nvCxnSpPr>
        <xdr:cNvPr id="267" name="直線コネクタ 266"/>
        <xdr:cNvCxnSpPr/>
      </xdr:nvCxnSpPr>
      <xdr:spPr>
        <a:xfrm>
          <a:off x="13512800" y="148060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155222</xdr:rowOff>
    </xdr:from>
    <xdr:to>
      <xdr:col>68</xdr:col>
      <xdr:colOff>203200</xdr:colOff>
      <xdr:row>86</xdr:row>
      <xdr:rowOff>85372</xdr:rowOff>
    </xdr:to>
    <xdr:sp macro="" textlink="">
      <xdr:nvSpPr>
        <xdr:cNvPr id="268" name="フローチャート: 判断 267"/>
        <xdr:cNvSpPr/>
      </xdr:nvSpPr>
      <xdr:spPr>
        <a:xfrm>
          <a:off x="14351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95549</xdr:rowOff>
    </xdr:from>
    <xdr:ext cx="762000" cy="259045"/>
    <xdr:sp macro="" textlink="">
      <xdr:nvSpPr>
        <xdr:cNvPr id="269" name="テキスト ボックス 268"/>
        <xdr:cNvSpPr txBox="1"/>
      </xdr:nvSpPr>
      <xdr:spPr>
        <a:xfrm>
          <a:off x="14020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168628</xdr:rowOff>
    </xdr:from>
    <xdr:to>
      <xdr:col>64</xdr:col>
      <xdr:colOff>152400</xdr:colOff>
      <xdr:row>86</xdr:row>
      <xdr:rowOff>98778</xdr:rowOff>
    </xdr:to>
    <xdr:sp macro="" textlink="">
      <xdr:nvSpPr>
        <xdr:cNvPr id="270" name="フローチャート: 判断 269"/>
        <xdr:cNvSpPr/>
      </xdr:nvSpPr>
      <xdr:spPr>
        <a:xfrm>
          <a:off x="13462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108955</xdr:rowOff>
    </xdr:from>
    <xdr:ext cx="762000" cy="259045"/>
    <xdr:sp macro="" textlink="">
      <xdr:nvSpPr>
        <xdr:cNvPr id="271" name="テキスト ボックス 270"/>
        <xdr:cNvSpPr txBox="1"/>
      </xdr:nvSpPr>
      <xdr:spPr>
        <a:xfrm>
          <a:off x="13131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128411</xdr:rowOff>
    </xdr:from>
    <xdr:to>
      <xdr:col>81</xdr:col>
      <xdr:colOff>95250</xdr:colOff>
      <xdr:row>86</xdr:row>
      <xdr:rowOff>58561</xdr:rowOff>
    </xdr:to>
    <xdr:sp macro="" textlink="">
      <xdr:nvSpPr>
        <xdr:cNvPr id="277" name="楕円 276"/>
        <xdr:cNvSpPr/>
      </xdr:nvSpPr>
      <xdr:spPr>
        <a:xfrm>
          <a:off x="169672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144938</xdr:rowOff>
    </xdr:from>
    <xdr:ext cx="762000" cy="259045"/>
    <xdr:sp macro="" textlink="">
      <xdr:nvSpPr>
        <xdr:cNvPr id="278" name="給与水準   （国との比較）該当値テキスト"/>
        <xdr:cNvSpPr txBox="1"/>
      </xdr:nvSpPr>
      <xdr:spPr>
        <a:xfrm>
          <a:off x="17106900" y="1454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9" name="楕円 278"/>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80" name="テキスト ボックス 279"/>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155222</xdr:rowOff>
    </xdr:from>
    <xdr:to>
      <xdr:col>73</xdr:col>
      <xdr:colOff>44450</xdr:colOff>
      <xdr:row>86</xdr:row>
      <xdr:rowOff>85372</xdr:rowOff>
    </xdr:to>
    <xdr:sp macro="" textlink="">
      <xdr:nvSpPr>
        <xdr:cNvPr id="281" name="楕円 280"/>
        <xdr:cNvSpPr/>
      </xdr:nvSpPr>
      <xdr:spPr>
        <a:xfrm>
          <a:off x="15240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82" name="テキスト ボックス 281"/>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23989</xdr:rowOff>
    </xdr:from>
    <xdr:to>
      <xdr:col>68</xdr:col>
      <xdr:colOff>203200</xdr:colOff>
      <xdr:row>86</xdr:row>
      <xdr:rowOff>125589</xdr:rowOff>
    </xdr:to>
    <xdr:sp macro="" textlink="">
      <xdr:nvSpPr>
        <xdr:cNvPr id="283" name="楕円 282"/>
        <xdr:cNvSpPr/>
      </xdr:nvSpPr>
      <xdr:spPr>
        <a:xfrm>
          <a:off x="14351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84" name="テキスト ボックス 283"/>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85" name="楕円 284"/>
        <xdr:cNvSpPr/>
      </xdr:nvSpPr>
      <xdr:spPr>
        <a:xfrm>
          <a:off x="13462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96961</xdr:rowOff>
    </xdr:from>
    <xdr:ext cx="762000" cy="259045"/>
    <xdr:sp macro="" textlink="">
      <xdr:nvSpPr>
        <xdr:cNvPr id="286" name="テキスト ボックス 285"/>
        <xdr:cNvSpPr txBox="1"/>
      </xdr:nvSpPr>
      <xdr:spPr>
        <a:xfrm>
          <a:off x="13131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美作市定員適正化計画により職員数の削減に努めてきたが、同時に人口も減少しているため、大幅な数値の改善はなされていない。</a:t>
          </a:r>
        </a:p>
        <a:p>
          <a:r>
            <a:rPr kumimoji="1" lang="ja-JP" altLang="en-US" sz="1100">
              <a:latin typeface="ＭＳ Ｐゴシック" panose="020B0600070205080204" pitchFamily="50" charset="-128"/>
              <a:ea typeface="ＭＳ Ｐゴシック" panose="020B0600070205080204" pitchFamily="50" charset="-128"/>
            </a:rPr>
            <a:t>　今後も定員管理プランに基づき、事務事業の見直しやアウトソーシングの活用等を行い、より適正な定員管理に努める。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57193</xdr:rowOff>
    </xdr:from>
    <xdr:to>
      <xdr:col>81</xdr:col>
      <xdr:colOff>44450</xdr:colOff>
      <xdr:row>63</xdr:row>
      <xdr:rowOff>88561</xdr:rowOff>
    </xdr:to>
    <xdr:cxnSp macro="">
      <xdr:nvCxnSpPr>
        <xdr:cNvPr id="321" name="直線コネクタ 320"/>
        <xdr:cNvCxnSpPr/>
      </xdr:nvCxnSpPr>
      <xdr:spPr>
        <a:xfrm>
          <a:off x="16179800" y="10858543"/>
          <a:ext cx="838200" cy="3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140733</xdr:rowOff>
    </xdr:from>
    <xdr:ext cx="762000" cy="259045"/>
    <xdr:sp macro="" textlink="">
      <xdr:nvSpPr>
        <xdr:cNvPr id="322" name="定員管理の状況平均値テキスト"/>
        <xdr:cNvSpPr txBox="1"/>
      </xdr:nvSpPr>
      <xdr:spPr>
        <a:xfrm>
          <a:off x="17106900" y="10256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24215</xdr:rowOff>
    </xdr:from>
    <xdr:to>
      <xdr:col>77</xdr:col>
      <xdr:colOff>44450</xdr:colOff>
      <xdr:row>63</xdr:row>
      <xdr:rowOff>57193</xdr:rowOff>
    </xdr:to>
    <xdr:cxnSp macro="">
      <xdr:nvCxnSpPr>
        <xdr:cNvPr id="324" name="直線コネクタ 323"/>
        <xdr:cNvCxnSpPr/>
      </xdr:nvCxnSpPr>
      <xdr:spPr>
        <a:xfrm>
          <a:off x="15290800" y="10825565"/>
          <a:ext cx="8890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50859</xdr:rowOff>
    </xdr:from>
    <xdr:ext cx="736600" cy="259045"/>
    <xdr:sp macro="" textlink="">
      <xdr:nvSpPr>
        <xdr:cNvPr id="326" name="テキスト ボックス 325"/>
        <xdr:cNvSpPr txBox="1"/>
      </xdr:nvSpPr>
      <xdr:spPr>
        <a:xfrm>
          <a:off x="15798800" y="101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5715</xdr:rowOff>
    </xdr:from>
    <xdr:to>
      <xdr:col>72</xdr:col>
      <xdr:colOff>203200</xdr:colOff>
      <xdr:row>63</xdr:row>
      <xdr:rowOff>24215</xdr:rowOff>
    </xdr:to>
    <xdr:cxnSp macro="">
      <xdr:nvCxnSpPr>
        <xdr:cNvPr id="327" name="直線コネクタ 326"/>
        <xdr:cNvCxnSpPr/>
      </xdr:nvCxnSpPr>
      <xdr:spPr>
        <a:xfrm>
          <a:off x="14401800" y="10807065"/>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9" name="テキスト ボックス 328"/>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152231</xdr:rowOff>
    </xdr:from>
    <xdr:to>
      <xdr:col>68</xdr:col>
      <xdr:colOff>152400</xdr:colOff>
      <xdr:row>63</xdr:row>
      <xdr:rowOff>5715</xdr:rowOff>
    </xdr:to>
    <xdr:cxnSp macro="">
      <xdr:nvCxnSpPr>
        <xdr:cNvPr id="330" name="直線コネクタ 329"/>
        <xdr:cNvCxnSpPr/>
      </xdr:nvCxnSpPr>
      <xdr:spPr>
        <a:xfrm>
          <a:off x="13512800" y="10782131"/>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45381</xdr:rowOff>
    </xdr:from>
    <xdr:to>
      <xdr:col>68</xdr:col>
      <xdr:colOff>203200</xdr:colOff>
      <xdr:row>60</xdr:row>
      <xdr:rowOff>146981</xdr:rowOff>
    </xdr:to>
    <xdr:sp macro="" textlink="">
      <xdr:nvSpPr>
        <xdr:cNvPr id="331" name="フローチャート: 判断 330"/>
        <xdr:cNvSpPr/>
      </xdr:nvSpPr>
      <xdr:spPr>
        <a:xfrm>
          <a:off x="14351000" y="1033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157158</xdr:rowOff>
    </xdr:from>
    <xdr:ext cx="762000" cy="259045"/>
    <xdr:sp macro="" textlink="">
      <xdr:nvSpPr>
        <xdr:cNvPr id="332" name="テキスト ボックス 331"/>
        <xdr:cNvSpPr txBox="1"/>
      </xdr:nvSpPr>
      <xdr:spPr>
        <a:xfrm>
          <a:off x="14020800" y="1010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42164</xdr:rowOff>
    </xdr:from>
    <xdr:to>
      <xdr:col>64</xdr:col>
      <xdr:colOff>152400</xdr:colOff>
      <xdr:row>60</xdr:row>
      <xdr:rowOff>143764</xdr:rowOff>
    </xdr:to>
    <xdr:sp macro="" textlink="">
      <xdr:nvSpPr>
        <xdr:cNvPr id="333" name="フローチャート: 判断 332"/>
        <xdr:cNvSpPr/>
      </xdr:nvSpPr>
      <xdr:spPr>
        <a:xfrm>
          <a:off x="13462000" y="103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153941</xdr:rowOff>
    </xdr:from>
    <xdr:ext cx="762000" cy="259045"/>
    <xdr:sp macro="" textlink="">
      <xdr:nvSpPr>
        <xdr:cNvPr id="334" name="テキスト ボックス 333"/>
        <xdr:cNvSpPr txBox="1"/>
      </xdr:nvSpPr>
      <xdr:spPr>
        <a:xfrm>
          <a:off x="131318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37761</xdr:rowOff>
    </xdr:from>
    <xdr:to>
      <xdr:col>81</xdr:col>
      <xdr:colOff>95250</xdr:colOff>
      <xdr:row>63</xdr:row>
      <xdr:rowOff>139361</xdr:rowOff>
    </xdr:to>
    <xdr:sp macro="" textlink="">
      <xdr:nvSpPr>
        <xdr:cNvPr id="340" name="楕円 339"/>
        <xdr:cNvSpPr/>
      </xdr:nvSpPr>
      <xdr:spPr>
        <a:xfrm>
          <a:off x="16967200" y="1083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9838</xdr:rowOff>
    </xdr:from>
    <xdr:ext cx="762000" cy="259045"/>
    <xdr:sp macro="" textlink="">
      <xdr:nvSpPr>
        <xdr:cNvPr id="341" name="定員管理の状況該当値テキスト"/>
        <xdr:cNvSpPr txBox="1"/>
      </xdr:nvSpPr>
      <xdr:spPr>
        <a:xfrm>
          <a:off x="17106900" y="1081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6393</xdr:rowOff>
    </xdr:from>
    <xdr:to>
      <xdr:col>77</xdr:col>
      <xdr:colOff>95250</xdr:colOff>
      <xdr:row>63</xdr:row>
      <xdr:rowOff>107993</xdr:rowOff>
    </xdr:to>
    <xdr:sp macro="" textlink="">
      <xdr:nvSpPr>
        <xdr:cNvPr id="342" name="楕円 341"/>
        <xdr:cNvSpPr/>
      </xdr:nvSpPr>
      <xdr:spPr>
        <a:xfrm>
          <a:off x="16129000" y="1080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92770</xdr:rowOff>
    </xdr:from>
    <xdr:ext cx="736600" cy="259045"/>
    <xdr:sp macro="" textlink="">
      <xdr:nvSpPr>
        <xdr:cNvPr id="343" name="テキスト ボックス 342"/>
        <xdr:cNvSpPr txBox="1"/>
      </xdr:nvSpPr>
      <xdr:spPr>
        <a:xfrm>
          <a:off x="15798800" y="1089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144865</xdr:rowOff>
    </xdr:from>
    <xdr:to>
      <xdr:col>73</xdr:col>
      <xdr:colOff>44450</xdr:colOff>
      <xdr:row>63</xdr:row>
      <xdr:rowOff>75015</xdr:rowOff>
    </xdr:to>
    <xdr:sp macro="" textlink="">
      <xdr:nvSpPr>
        <xdr:cNvPr id="344" name="楕円 343"/>
        <xdr:cNvSpPr/>
      </xdr:nvSpPr>
      <xdr:spPr>
        <a:xfrm>
          <a:off x="15240000" y="107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59792</xdr:rowOff>
    </xdr:from>
    <xdr:ext cx="762000" cy="259045"/>
    <xdr:sp macro="" textlink="">
      <xdr:nvSpPr>
        <xdr:cNvPr id="345" name="テキスト ボックス 344"/>
        <xdr:cNvSpPr txBox="1"/>
      </xdr:nvSpPr>
      <xdr:spPr>
        <a:xfrm>
          <a:off x="14909800" y="10861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126365</xdr:rowOff>
    </xdr:from>
    <xdr:to>
      <xdr:col>68</xdr:col>
      <xdr:colOff>203200</xdr:colOff>
      <xdr:row>63</xdr:row>
      <xdr:rowOff>56515</xdr:rowOff>
    </xdr:to>
    <xdr:sp macro="" textlink="">
      <xdr:nvSpPr>
        <xdr:cNvPr id="346" name="楕円 345"/>
        <xdr:cNvSpPr/>
      </xdr:nvSpPr>
      <xdr:spPr>
        <a:xfrm>
          <a:off x="14351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41292</xdr:rowOff>
    </xdr:from>
    <xdr:ext cx="762000" cy="259045"/>
    <xdr:sp macro="" textlink="">
      <xdr:nvSpPr>
        <xdr:cNvPr id="347" name="テキスト ボックス 346"/>
        <xdr:cNvSpPr txBox="1"/>
      </xdr:nvSpPr>
      <xdr:spPr>
        <a:xfrm>
          <a:off x="14020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101431</xdr:rowOff>
    </xdr:from>
    <xdr:to>
      <xdr:col>64</xdr:col>
      <xdr:colOff>152400</xdr:colOff>
      <xdr:row>63</xdr:row>
      <xdr:rowOff>31581</xdr:rowOff>
    </xdr:to>
    <xdr:sp macro="" textlink="">
      <xdr:nvSpPr>
        <xdr:cNvPr id="348" name="楕円 347"/>
        <xdr:cNvSpPr/>
      </xdr:nvSpPr>
      <xdr:spPr>
        <a:xfrm>
          <a:off x="13462000" y="1073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16358</xdr:rowOff>
    </xdr:from>
    <xdr:ext cx="762000" cy="259045"/>
    <xdr:sp macro="" textlink="">
      <xdr:nvSpPr>
        <xdr:cNvPr id="349" name="テキスト ボックス 348"/>
        <xdr:cNvSpPr txBox="1"/>
      </xdr:nvSpPr>
      <xdr:spPr>
        <a:xfrm>
          <a:off x="13131800" y="1081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実質公債費比率は、類似団体平均を上回っているものの、地方債の繰上償還による元利償還金の減などにより、改善傾向にある。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令和５年度は前年度と同ポイントとなったが、令和６年度にかけて大規模な公共事業の実施が集中し、市債発行額が増加することから、今後の比率は上昇してくることが予想される。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今後も、計給与改定画的な事業実施により新規発行額を抑制するなどし、引き続き水準を抑える。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54187</xdr:rowOff>
    </xdr:from>
    <xdr:to>
      <xdr:col>81</xdr:col>
      <xdr:colOff>44450</xdr:colOff>
      <xdr:row>37</xdr:row>
      <xdr:rowOff>54187</xdr:rowOff>
    </xdr:to>
    <xdr:cxnSp macro="">
      <xdr:nvCxnSpPr>
        <xdr:cNvPr id="383" name="直線コネクタ 382"/>
        <xdr:cNvCxnSpPr/>
      </xdr:nvCxnSpPr>
      <xdr:spPr>
        <a:xfrm>
          <a:off x="16179800" y="63978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155169</xdr:rowOff>
    </xdr:from>
    <xdr:ext cx="762000" cy="259045"/>
    <xdr:sp macro="" textlink="">
      <xdr:nvSpPr>
        <xdr:cNvPr id="384" name="公債費負担の状況平均値テキスト"/>
        <xdr:cNvSpPr txBox="1"/>
      </xdr:nvSpPr>
      <xdr:spPr>
        <a:xfrm>
          <a:off x="17106900" y="615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54187</xdr:rowOff>
    </xdr:from>
    <xdr:to>
      <xdr:col>77</xdr:col>
      <xdr:colOff>44450</xdr:colOff>
      <xdr:row>37</xdr:row>
      <xdr:rowOff>64241</xdr:rowOff>
    </xdr:to>
    <xdr:cxnSp macro="">
      <xdr:nvCxnSpPr>
        <xdr:cNvPr id="386" name="直線コネクタ 385"/>
        <xdr:cNvCxnSpPr/>
      </xdr:nvCxnSpPr>
      <xdr:spPr>
        <a:xfrm flipV="1">
          <a:off x="15290800" y="639783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88" name="テキスト ボックス 387"/>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64241</xdr:rowOff>
    </xdr:from>
    <xdr:to>
      <xdr:col>72</xdr:col>
      <xdr:colOff>203200</xdr:colOff>
      <xdr:row>37</xdr:row>
      <xdr:rowOff>74295</xdr:rowOff>
    </xdr:to>
    <xdr:cxnSp macro="">
      <xdr:nvCxnSpPr>
        <xdr:cNvPr id="389" name="直線コネクタ 388"/>
        <xdr:cNvCxnSpPr/>
      </xdr:nvCxnSpPr>
      <xdr:spPr>
        <a:xfrm flipV="1">
          <a:off x="14401800" y="640789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76958</xdr:rowOff>
    </xdr:from>
    <xdr:ext cx="762000" cy="259045"/>
    <xdr:sp macro="" textlink="">
      <xdr:nvSpPr>
        <xdr:cNvPr id="391" name="テキスト ボックス 390"/>
        <xdr:cNvSpPr txBox="1"/>
      </xdr:nvSpPr>
      <xdr:spPr>
        <a:xfrm>
          <a:off x="14909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74295</xdr:rowOff>
    </xdr:from>
    <xdr:to>
      <xdr:col>68</xdr:col>
      <xdr:colOff>152400</xdr:colOff>
      <xdr:row>37</xdr:row>
      <xdr:rowOff>88371</xdr:rowOff>
    </xdr:to>
    <xdr:cxnSp macro="">
      <xdr:nvCxnSpPr>
        <xdr:cNvPr id="392" name="直線コネクタ 391"/>
        <xdr:cNvCxnSpPr/>
      </xdr:nvCxnSpPr>
      <xdr:spPr>
        <a:xfrm flipV="1">
          <a:off x="13512800" y="6417945"/>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126577</xdr:rowOff>
    </xdr:from>
    <xdr:to>
      <xdr:col>68</xdr:col>
      <xdr:colOff>203200</xdr:colOff>
      <xdr:row>37</xdr:row>
      <xdr:rowOff>56727</xdr:rowOff>
    </xdr:to>
    <xdr:sp macro="" textlink="">
      <xdr:nvSpPr>
        <xdr:cNvPr id="393" name="フローチャート: 判断 392"/>
        <xdr:cNvSpPr/>
      </xdr:nvSpPr>
      <xdr:spPr>
        <a:xfrm>
          <a:off x="14351000" y="629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66904</xdr:rowOff>
    </xdr:from>
    <xdr:ext cx="762000" cy="259045"/>
    <xdr:sp macro="" textlink="">
      <xdr:nvSpPr>
        <xdr:cNvPr id="394" name="テキスト ボックス 393"/>
        <xdr:cNvSpPr txBox="1"/>
      </xdr:nvSpPr>
      <xdr:spPr>
        <a:xfrm>
          <a:off x="14020800" y="606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128588</xdr:rowOff>
    </xdr:from>
    <xdr:to>
      <xdr:col>64</xdr:col>
      <xdr:colOff>152400</xdr:colOff>
      <xdr:row>37</xdr:row>
      <xdr:rowOff>58738</xdr:rowOff>
    </xdr:to>
    <xdr:sp macro="" textlink="">
      <xdr:nvSpPr>
        <xdr:cNvPr id="395" name="フローチャート: 判断 394"/>
        <xdr:cNvSpPr/>
      </xdr:nvSpPr>
      <xdr:spPr>
        <a:xfrm>
          <a:off x="13462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68915</xdr:rowOff>
    </xdr:from>
    <xdr:ext cx="762000" cy="259045"/>
    <xdr:sp macro="" textlink="">
      <xdr:nvSpPr>
        <xdr:cNvPr id="396" name="テキスト ボックス 395"/>
        <xdr:cNvSpPr txBox="1"/>
      </xdr:nvSpPr>
      <xdr:spPr>
        <a:xfrm>
          <a:off x="13131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3387</xdr:rowOff>
    </xdr:from>
    <xdr:to>
      <xdr:col>81</xdr:col>
      <xdr:colOff>95250</xdr:colOff>
      <xdr:row>37</xdr:row>
      <xdr:rowOff>104987</xdr:rowOff>
    </xdr:to>
    <xdr:sp macro="" textlink="">
      <xdr:nvSpPr>
        <xdr:cNvPr id="402" name="楕円 401"/>
        <xdr:cNvSpPr/>
      </xdr:nvSpPr>
      <xdr:spPr>
        <a:xfrm>
          <a:off x="169672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146914</xdr:rowOff>
    </xdr:from>
    <xdr:ext cx="762000" cy="259045"/>
    <xdr:sp macro="" textlink="">
      <xdr:nvSpPr>
        <xdr:cNvPr id="403" name="公債費負担の状況該当値テキスト"/>
        <xdr:cNvSpPr txBox="1"/>
      </xdr:nvSpPr>
      <xdr:spPr>
        <a:xfrm>
          <a:off x="17106900" y="6319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3387</xdr:rowOff>
    </xdr:from>
    <xdr:to>
      <xdr:col>77</xdr:col>
      <xdr:colOff>95250</xdr:colOff>
      <xdr:row>37</xdr:row>
      <xdr:rowOff>104987</xdr:rowOff>
    </xdr:to>
    <xdr:sp macro="" textlink="">
      <xdr:nvSpPr>
        <xdr:cNvPr id="404" name="楕円 403"/>
        <xdr:cNvSpPr/>
      </xdr:nvSpPr>
      <xdr:spPr>
        <a:xfrm>
          <a:off x="16129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89764</xdr:rowOff>
    </xdr:from>
    <xdr:ext cx="736600" cy="259045"/>
    <xdr:sp macro="" textlink="">
      <xdr:nvSpPr>
        <xdr:cNvPr id="405" name="テキスト ボックス 404"/>
        <xdr:cNvSpPr txBox="1"/>
      </xdr:nvSpPr>
      <xdr:spPr>
        <a:xfrm>
          <a:off x="15798800" y="6433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13441</xdr:rowOff>
    </xdr:from>
    <xdr:to>
      <xdr:col>73</xdr:col>
      <xdr:colOff>44450</xdr:colOff>
      <xdr:row>37</xdr:row>
      <xdr:rowOff>115041</xdr:rowOff>
    </xdr:to>
    <xdr:sp macro="" textlink="">
      <xdr:nvSpPr>
        <xdr:cNvPr id="406" name="楕円 405"/>
        <xdr:cNvSpPr/>
      </xdr:nvSpPr>
      <xdr:spPr>
        <a:xfrm>
          <a:off x="15240000" y="635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99818</xdr:rowOff>
    </xdr:from>
    <xdr:ext cx="762000" cy="259045"/>
    <xdr:sp macro="" textlink="">
      <xdr:nvSpPr>
        <xdr:cNvPr id="407" name="テキスト ボックス 406"/>
        <xdr:cNvSpPr txBox="1"/>
      </xdr:nvSpPr>
      <xdr:spPr>
        <a:xfrm>
          <a:off x="14909800" y="644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23495</xdr:rowOff>
    </xdr:from>
    <xdr:to>
      <xdr:col>68</xdr:col>
      <xdr:colOff>203200</xdr:colOff>
      <xdr:row>37</xdr:row>
      <xdr:rowOff>125095</xdr:rowOff>
    </xdr:to>
    <xdr:sp macro="" textlink="">
      <xdr:nvSpPr>
        <xdr:cNvPr id="408" name="楕円 407"/>
        <xdr:cNvSpPr/>
      </xdr:nvSpPr>
      <xdr:spPr>
        <a:xfrm>
          <a:off x="143510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109872</xdr:rowOff>
    </xdr:from>
    <xdr:ext cx="762000" cy="259045"/>
    <xdr:sp macro="" textlink="">
      <xdr:nvSpPr>
        <xdr:cNvPr id="409" name="テキスト ボックス 408"/>
        <xdr:cNvSpPr txBox="1"/>
      </xdr:nvSpPr>
      <xdr:spPr>
        <a:xfrm>
          <a:off x="14020800" y="645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37571</xdr:rowOff>
    </xdr:from>
    <xdr:to>
      <xdr:col>64</xdr:col>
      <xdr:colOff>152400</xdr:colOff>
      <xdr:row>37</xdr:row>
      <xdr:rowOff>139171</xdr:rowOff>
    </xdr:to>
    <xdr:sp macro="" textlink="">
      <xdr:nvSpPr>
        <xdr:cNvPr id="410" name="楕円 409"/>
        <xdr:cNvSpPr/>
      </xdr:nvSpPr>
      <xdr:spPr>
        <a:xfrm>
          <a:off x="13462000" y="63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123948</xdr:rowOff>
    </xdr:from>
    <xdr:ext cx="762000" cy="259045"/>
    <xdr:sp macro="" textlink="">
      <xdr:nvSpPr>
        <xdr:cNvPr id="411" name="テキスト ボックス 410"/>
        <xdr:cNvSpPr txBox="1"/>
      </xdr:nvSpPr>
      <xdr:spPr>
        <a:xfrm>
          <a:off x="13131800" y="646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将来負担比率は、地方債残高が着実に減少していることなどから年々改善しており、令和元年度以降、５年連続で実質的な負債が０以下となり、将来負担比率は「算定なし」となっている。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普通会計以外での地方債の発行が少なく、起債残高が着実に減少している点に起因するものであり、当面は「算定なし」の状態が続くものと考えられるが、今後、令和６年度にかけて普通会計分の大規模な公共事業の実施が予定されており、また、水道、下水道などの公営企業においても大規模な更新計画があることから地方債残高が増加していくことが予想されるため、注視する必要があ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145136</xdr:rowOff>
    </xdr:from>
    <xdr:ext cx="762000" cy="259045"/>
    <xdr:sp macro="" textlink="">
      <xdr:nvSpPr>
        <xdr:cNvPr id="445" name="将来負担の状況平均値テキスト"/>
        <xdr:cNvSpPr txBox="1"/>
      </xdr:nvSpPr>
      <xdr:spPr>
        <a:xfrm>
          <a:off x="17106900" y="2373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6" name="フローチャート: 判断 445"/>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7" name="フローチャート: 判断 446"/>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48" name="テキスト ボックス 447"/>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122259</xdr:rowOff>
    </xdr:from>
    <xdr:to>
      <xdr:col>73</xdr:col>
      <xdr:colOff>44450</xdr:colOff>
      <xdr:row>15</xdr:row>
      <xdr:rowOff>52409</xdr:rowOff>
    </xdr:to>
    <xdr:sp macro="" textlink="">
      <xdr:nvSpPr>
        <xdr:cNvPr id="449" name="フローチャート: 判断 448"/>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0" name="テキスト ボックス 449"/>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36195</xdr:rowOff>
    </xdr:from>
    <xdr:to>
      <xdr:col>68</xdr:col>
      <xdr:colOff>203200</xdr:colOff>
      <xdr:row>14</xdr:row>
      <xdr:rowOff>137795</xdr:rowOff>
    </xdr:to>
    <xdr:sp macro="" textlink="">
      <xdr:nvSpPr>
        <xdr:cNvPr id="451" name="フローチャート: 判断 450"/>
        <xdr:cNvSpPr/>
      </xdr:nvSpPr>
      <xdr:spPr>
        <a:xfrm>
          <a:off x="14351000" y="243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147972</xdr:rowOff>
    </xdr:from>
    <xdr:ext cx="762000" cy="259045"/>
    <xdr:sp macro="" textlink="">
      <xdr:nvSpPr>
        <xdr:cNvPr id="452" name="テキスト ボックス 451"/>
        <xdr:cNvSpPr txBox="1"/>
      </xdr:nvSpPr>
      <xdr:spPr>
        <a:xfrm>
          <a:off x="14020800" y="220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39412</xdr:rowOff>
    </xdr:from>
    <xdr:to>
      <xdr:col>64</xdr:col>
      <xdr:colOff>152400</xdr:colOff>
      <xdr:row>14</xdr:row>
      <xdr:rowOff>141012</xdr:rowOff>
    </xdr:to>
    <xdr:sp macro="" textlink="">
      <xdr:nvSpPr>
        <xdr:cNvPr id="453" name="フローチャート: 判断 452"/>
        <xdr:cNvSpPr/>
      </xdr:nvSpPr>
      <xdr:spPr>
        <a:xfrm>
          <a:off x="13462000" y="2439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151189</xdr:rowOff>
    </xdr:from>
    <xdr:ext cx="762000" cy="259045"/>
    <xdr:sp macro="" textlink="">
      <xdr:nvSpPr>
        <xdr:cNvPr id="454" name="テキスト ボックス 453"/>
        <xdr:cNvSpPr txBox="1"/>
      </xdr:nvSpPr>
      <xdr:spPr>
        <a:xfrm>
          <a:off x="13131800" y="2208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25,524
24,940
429.29
25,962,127
24,416,497
1,485,491
13,645,012
23,862,263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人件費に係る経常収支比率は退職金（退職手当負担金、退職手当特別負担金）の減少による影響により前年度に比べ</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ポイント低下した。</a:t>
          </a:r>
        </a:p>
        <a:p>
          <a:r>
            <a:rPr kumimoji="1" lang="ja-JP" altLang="en-US" sz="1100">
              <a:latin typeface="ＭＳ Ｐゴシック" panose="020B0600070205080204" pitchFamily="50" charset="-128"/>
              <a:ea typeface="ＭＳ Ｐゴシック" panose="020B0600070205080204" pitchFamily="50" charset="-128"/>
            </a:rPr>
            <a:t>　なお、</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台で推移していた比率が令和２年度以降上昇に転じた主な要因は、会計年度任用職員の報酬等が人件費として計上されるようになったことによるものである。令和５年度で指数が低下に転じたものの、要因となった退職金の減は単年度限りの要素が大きいものであり、職員給与については、上昇局面にあるため、今後は比率が上昇するものと考えられることから引続き、適切な定員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39370</xdr:rowOff>
    </xdr:from>
    <xdr:to>
      <xdr:col>24</xdr:col>
      <xdr:colOff>25400</xdr:colOff>
      <xdr:row>37</xdr:row>
      <xdr:rowOff>69850</xdr:rowOff>
    </xdr:to>
    <xdr:cxnSp macro="">
      <xdr:nvCxnSpPr>
        <xdr:cNvPr id="66" name="直線コネクタ 65"/>
        <xdr:cNvCxnSpPr/>
      </xdr:nvCxnSpPr>
      <xdr:spPr>
        <a:xfrm flipV="1">
          <a:off x="3987800" y="63830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8890</xdr:rowOff>
    </xdr:from>
    <xdr:to>
      <xdr:col>19</xdr:col>
      <xdr:colOff>187325</xdr:colOff>
      <xdr:row>37</xdr:row>
      <xdr:rowOff>69850</xdr:rowOff>
    </xdr:to>
    <xdr:cxnSp macro="">
      <xdr:nvCxnSpPr>
        <xdr:cNvPr id="69" name="直線コネクタ 68"/>
        <xdr:cNvCxnSpPr/>
      </xdr:nvCxnSpPr>
      <xdr:spPr>
        <a:xfrm>
          <a:off x="3098800" y="63525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8890</xdr:rowOff>
    </xdr:from>
    <xdr:to>
      <xdr:col>15</xdr:col>
      <xdr:colOff>98425</xdr:colOff>
      <xdr:row>37</xdr:row>
      <xdr:rowOff>77470</xdr:rowOff>
    </xdr:to>
    <xdr:cxnSp macro="">
      <xdr:nvCxnSpPr>
        <xdr:cNvPr id="72" name="直線コネクタ 71"/>
        <xdr:cNvCxnSpPr/>
      </xdr:nvCxnSpPr>
      <xdr:spPr>
        <a:xfrm flipV="1">
          <a:off x="2209800" y="6352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37</xdr:row>
      <xdr:rowOff>77470</xdr:rowOff>
    </xdr:to>
    <xdr:cxnSp macro="">
      <xdr:nvCxnSpPr>
        <xdr:cNvPr id="75" name="直線コネクタ 74"/>
        <xdr:cNvCxnSpPr/>
      </xdr:nvCxnSpPr>
      <xdr:spPr>
        <a:xfrm>
          <a:off x="1320800" y="62534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167640</xdr:rowOff>
    </xdr:from>
    <xdr:to>
      <xdr:col>11</xdr:col>
      <xdr:colOff>60325</xdr:colOff>
      <xdr:row>37</xdr:row>
      <xdr:rowOff>97790</xdr:rowOff>
    </xdr:to>
    <xdr:sp macro="" textlink="">
      <xdr:nvSpPr>
        <xdr:cNvPr id="76" name="フローチャート: 判断 75"/>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107967</xdr:rowOff>
    </xdr:from>
    <xdr:ext cx="762000" cy="259045"/>
    <xdr:sp macro="" textlink="">
      <xdr:nvSpPr>
        <xdr:cNvPr id="77" name="テキスト ボックス 76"/>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160020</xdr:rowOff>
    </xdr:from>
    <xdr:to>
      <xdr:col>24</xdr:col>
      <xdr:colOff>76200</xdr:colOff>
      <xdr:row>37</xdr:row>
      <xdr:rowOff>90170</xdr:rowOff>
    </xdr:to>
    <xdr:sp macro="" textlink="">
      <xdr:nvSpPr>
        <xdr:cNvPr id="85" name="楕円 84"/>
        <xdr:cNvSpPr/>
      </xdr:nvSpPr>
      <xdr:spPr>
        <a:xfrm>
          <a:off x="4775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5097</xdr:rowOff>
    </xdr:from>
    <xdr:ext cx="762000" cy="259045"/>
    <xdr:sp macro="" textlink="">
      <xdr:nvSpPr>
        <xdr:cNvPr id="86" name="人件費該当値テキスト"/>
        <xdr:cNvSpPr txBox="1"/>
      </xdr:nvSpPr>
      <xdr:spPr>
        <a:xfrm>
          <a:off x="49149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7" name="楕円 86"/>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88" name="テキスト ボックス 87"/>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129540</xdr:rowOff>
    </xdr:from>
    <xdr:to>
      <xdr:col>15</xdr:col>
      <xdr:colOff>149225</xdr:colOff>
      <xdr:row>37</xdr:row>
      <xdr:rowOff>59690</xdr:rowOff>
    </xdr:to>
    <xdr:sp macro="" textlink="">
      <xdr:nvSpPr>
        <xdr:cNvPr id="89" name="楕円 88"/>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90" name="テキスト ボックス 89"/>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26670</xdr:rowOff>
    </xdr:from>
    <xdr:to>
      <xdr:col>11</xdr:col>
      <xdr:colOff>60325</xdr:colOff>
      <xdr:row>37</xdr:row>
      <xdr:rowOff>128270</xdr:rowOff>
    </xdr:to>
    <xdr:sp macro="" textlink="">
      <xdr:nvSpPr>
        <xdr:cNvPr id="91" name="楕円 90"/>
        <xdr:cNvSpPr/>
      </xdr:nvSpPr>
      <xdr:spPr>
        <a:xfrm>
          <a:off x="2159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113047</xdr:rowOff>
    </xdr:from>
    <xdr:ext cx="762000" cy="259045"/>
    <xdr:sp macro="" textlink="">
      <xdr:nvSpPr>
        <xdr:cNvPr id="92" name="テキスト ボックス 91"/>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3" name="楕円 92"/>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94" name="テキスト ボックス 93"/>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物件費に係る経常収支比率は、令和４年度決算において、分母となる普通交付税やコロナ対策関連の特例交付金等の減少による影響により上昇に転じて以降、物価高騰の影響等により令和５年度においても、前年度と比べて</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ポイント上昇し、</a:t>
          </a:r>
          <a:r>
            <a:rPr kumimoji="1" lang="en-US" altLang="ja-JP" sz="1100">
              <a:latin typeface="ＭＳ Ｐゴシック" panose="020B0600070205080204" pitchFamily="50" charset="-128"/>
              <a:ea typeface="ＭＳ Ｐゴシック" panose="020B0600070205080204" pitchFamily="50" charset="-128"/>
            </a:rPr>
            <a:t>12.3</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今後も物価上昇局面が続くものと考えられるため、指標についても上昇が予想される。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xdr:rowOff>
    </xdr:from>
    <xdr:to>
      <xdr:col>82</xdr:col>
      <xdr:colOff>107950</xdr:colOff>
      <xdr:row>16</xdr:row>
      <xdr:rowOff>35560</xdr:rowOff>
    </xdr:to>
    <xdr:cxnSp macro="">
      <xdr:nvCxnSpPr>
        <xdr:cNvPr id="127" name="直線コネクタ 126"/>
        <xdr:cNvCxnSpPr/>
      </xdr:nvCxnSpPr>
      <xdr:spPr>
        <a:xfrm>
          <a:off x="15671800" y="27482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77470</xdr:rowOff>
    </xdr:from>
    <xdr:to>
      <xdr:col>78</xdr:col>
      <xdr:colOff>69850</xdr:colOff>
      <xdr:row>16</xdr:row>
      <xdr:rowOff>5080</xdr:rowOff>
    </xdr:to>
    <xdr:cxnSp macro="">
      <xdr:nvCxnSpPr>
        <xdr:cNvPr id="130" name="直線コネクタ 129"/>
        <xdr:cNvCxnSpPr/>
      </xdr:nvCxnSpPr>
      <xdr:spPr>
        <a:xfrm>
          <a:off x="14782800" y="26492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77470</xdr:rowOff>
    </xdr:from>
    <xdr:to>
      <xdr:col>73</xdr:col>
      <xdr:colOff>180975</xdr:colOff>
      <xdr:row>15</xdr:row>
      <xdr:rowOff>130810</xdr:rowOff>
    </xdr:to>
    <xdr:cxnSp macro="">
      <xdr:nvCxnSpPr>
        <xdr:cNvPr id="133" name="直線コネクタ 132"/>
        <xdr:cNvCxnSpPr/>
      </xdr:nvCxnSpPr>
      <xdr:spPr>
        <a:xfrm flipV="1">
          <a:off x="13893800" y="2649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35" name="テキスト ボックス 134"/>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130810</xdr:rowOff>
    </xdr:from>
    <xdr:to>
      <xdr:col>69</xdr:col>
      <xdr:colOff>92075</xdr:colOff>
      <xdr:row>16</xdr:row>
      <xdr:rowOff>81280</xdr:rowOff>
    </xdr:to>
    <xdr:cxnSp macro="">
      <xdr:nvCxnSpPr>
        <xdr:cNvPr id="136" name="直線コネクタ 135"/>
        <xdr:cNvCxnSpPr/>
      </xdr:nvCxnSpPr>
      <xdr:spPr>
        <a:xfrm flipV="1">
          <a:off x="13004800" y="27025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7" name="フローチャート: 判断 136"/>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38" name="テキスト ボックス 137"/>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39" name="フローチャート: 判断 138"/>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macro="" textlink="">
      <xdr:nvSpPr>
        <xdr:cNvPr id="140" name="テキスト ボックス 139"/>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46" name="楕円 145"/>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1287</xdr:rowOff>
    </xdr:from>
    <xdr:ext cx="762000" cy="259045"/>
    <xdr:sp macro="" textlink="">
      <xdr:nvSpPr>
        <xdr:cNvPr id="147" name="物件費該当値テキスト"/>
        <xdr:cNvSpPr txBox="1"/>
      </xdr:nvSpPr>
      <xdr:spPr>
        <a:xfrm>
          <a:off x="165989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125730</xdr:rowOff>
    </xdr:from>
    <xdr:to>
      <xdr:col>78</xdr:col>
      <xdr:colOff>120650</xdr:colOff>
      <xdr:row>16</xdr:row>
      <xdr:rowOff>55880</xdr:rowOff>
    </xdr:to>
    <xdr:sp macro="" textlink="">
      <xdr:nvSpPr>
        <xdr:cNvPr id="148" name="楕円 147"/>
        <xdr:cNvSpPr/>
      </xdr:nvSpPr>
      <xdr:spPr>
        <a:xfrm>
          <a:off x="15621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66057</xdr:rowOff>
    </xdr:from>
    <xdr:ext cx="736600" cy="259045"/>
    <xdr:sp macro="" textlink="">
      <xdr:nvSpPr>
        <xdr:cNvPr id="149" name="テキスト ボックス 148"/>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26670</xdr:rowOff>
    </xdr:from>
    <xdr:to>
      <xdr:col>74</xdr:col>
      <xdr:colOff>31750</xdr:colOff>
      <xdr:row>15</xdr:row>
      <xdr:rowOff>128270</xdr:rowOff>
    </xdr:to>
    <xdr:sp macro="" textlink="">
      <xdr:nvSpPr>
        <xdr:cNvPr id="150" name="楕円 149"/>
        <xdr:cNvSpPr/>
      </xdr:nvSpPr>
      <xdr:spPr>
        <a:xfrm>
          <a:off x="14732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51" name="テキスト ボックス 150"/>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80010</xdr:rowOff>
    </xdr:from>
    <xdr:to>
      <xdr:col>69</xdr:col>
      <xdr:colOff>142875</xdr:colOff>
      <xdr:row>16</xdr:row>
      <xdr:rowOff>10160</xdr:rowOff>
    </xdr:to>
    <xdr:sp macro="" textlink="">
      <xdr:nvSpPr>
        <xdr:cNvPr id="152" name="楕円 151"/>
        <xdr:cNvSpPr/>
      </xdr:nvSpPr>
      <xdr:spPr>
        <a:xfrm>
          <a:off x="13843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53" name="テキスト ボックス 152"/>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54" name="楕円 153"/>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55" name="テキスト ボックス 154"/>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扶助費に係る経常収支比率は、社会保障関係経費の増等に伴い前年度と比べて</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ポイント上昇した。</a:t>
          </a:r>
        </a:p>
        <a:p>
          <a:r>
            <a:rPr kumimoji="1" lang="ja-JP" altLang="en-US" sz="1100">
              <a:latin typeface="ＭＳ Ｐゴシック" panose="020B0600070205080204" pitchFamily="50" charset="-128"/>
              <a:ea typeface="ＭＳ Ｐゴシック" panose="020B0600070205080204" pitchFamily="50" charset="-128"/>
            </a:rPr>
            <a:t>　毎年</a:t>
          </a:r>
          <a:r>
            <a:rPr kumimoji="1" lang="en-US" altLang="ja-JP" sz="1100">
              <a:latin typeface="ＭＳ Ｐゴシック" panose="020B0600070205080204" pitchFamily="50" charset="-128"/>
              <a:ea typeface="ＭＳ Ｐゴシック" panose="020B0600070205080204" pitchFamily="50" charset="-128"/>
            </a:rPr>
            <a:t>500</a:t>
          </a:r>
          <a:r>
            <a:rPr kumimoji="1" lang="ja-JP" altLang="en-US" sz="1100">
              <a:latin typeface="ＭＳ Ｐゴシック" panose="020B0600070205080204" pitchFamily="50" charset="-128"/>
              <a:ea typeface="ＭＳ Ｐゴシック" panose="020B0600070205080204" pitchFamily="50" charset="-128"/>
            </a:rPr>
            <a:t>人を超えるペースで人口が減少している一方で、障がい者への福祉サービス給付等が増加しており、今後も引き続き上昇が見込まれる。</a:t>
          </a:r>
        </a:p>
        <a:p>
          <a:r>
            <a:rPr kumimoji="1" lang="ja-JP" altLang="en-US" sz="1100">
              <a:latin typeface="ＭＳ Ｐゴシック" panose="020B0600070205080204" pitchFamily="50" charset="-128"/>
              <a:ea typeface="ＭＳ Ｐゴシック" panose="020B0600070205080204" pitchFamily="50" charset="-128"/>
            </a:rPr>
            <a:t>　類似団体平均を下回ってはいるものの、今後動向を注視していく必要がある。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95250</xdr:rowOff>
    </xdr:from>
    <xdr:to>
      <xdr:col>24</xdr:col>
      <xdr:colOff>25400</xdr:colOff>
      <xdr:row>54</xdr:row>
      <xdr:rowOff>12700</xdr:rowOff>
    </xdr:to>
    <xdr:cxnSp macro="">
      <xdr:nvCxnSpPr>
        <xdr:cNvPr id="188" name="直線コネクタ 187"/>
        <xdr:cNvCxnSpPr/>
      </xdr:nvCxnSpPr>
      <xdr:spPr>
        <a:xfrm>
          <a:off x="3987800" y="91821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99077</xdr:rowOff>
    </xdr:from>
    <xdr:ext cx="762000" cy="259045"/>
    <xdr:sp macro="" textlink="">
      <xdr:nvSpPr>
        <xdr:cNvPr id="189" name="扶助費平均値テキスト"/>
        <xdr:cNvSpPr txBox="1"/>
      </xdr:nvSpPr>
      <xdr:spPr>
        <a:xfrm>
          <a:off x="4914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82550</xdr:rowOff>
    </xdr:from>
    <xdr:to>
      <xdr:col>19</xdr:col>
      <xdr:colOff>187325</xdr:colOff>
      <xdr:row>53</xdr:row>
      <xdr:rowOff>95250</xdr:rowOff>
    </xdr:to>
    <xdr:cxnSp macro="">
      <xdr:nvCxnSpPr>
        <xdr:cNvPr id="191" name="直線コネクタ 190"/>
        <xdr:cNvCxnSpPr/>
      </xdr:nvCxnSpPr>
      <xdr:spPr>
        <a:xfrm>
          <a:off x="3098800" y="9169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3" name="テキスト ボックス 192"/>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82550</xdr:rowOff>
    </xdr:from>
    <xdr:to>
      <xdr:col>15</xdr:col>
      <xdr:colOff>98425</xdr:colOff>
      <xdr:row>53</xdr:row>
      <xdr:rowOff>158750</xdr:rowOff>
    </xdr:to>
    <xdr:cxnSp macro="">
      <xdr:nvCxnSpPr>
        <xdr:cNvPr id="194" name="直線コネクタ 193"/>
        <xdr:cNvCxnSpPr/>
      </xdr:nvCxnSpPr>
      <xdr:spPr>
        <a:xfrm flipV="1">
          <a:off x="2209800" y="9169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196" name="テキスト ボックス 195"/>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158750</xdr:rowOff>
    </xdr:from>
    <xdr:to>
      <xdr:col>11</xdr:col>
      <xdr:colOff>9525</xdr:colOff>
      <xdr:row>54</xdr:row>
      <xdr:rowOff>114300</xdr:rowOff>
    </xdr:to>
    <xdr:cxnSp macro="">
      <xdr:nvCxnSpPr>
        <xdr:cNvPr id="197" name="直線コネクタ 196"/>
        <xdr:cNvCxnSpPr/>
      </xdr:nvCxnSpPr>
      <xdr:spPr>
        <a:xfrm flipV="1">
          <a:off x="1320800" y="92456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9" name="テキスト ボックス 198"/>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6350</xdr:rowOff>
    </xdr:from>
    <xdr:to>
      <xdr:col>6</xdr:col>
      <xdr:colOff>171450</xdr:colOff>
      <xdr:row>57</xdr:row>
      <xdr:rowOff>107950</xdr:rowOff>
    </xdr:to>
    <xdr:sp macro="" textlink="">
      <xdr:nvSpPr>
        <xdr:cNvPr id="200" name="フローチャート: 判断 199"/>
        <xdr:cNvSpPr/>
      </xdr:nvSpPr>
      <xdr:spPr>
        <a:xfrm>
          <a:off x="1270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92727</xdr:rowOff>
    </xdr:from>
    <xdr:ext cx="762000" cy="259045"/>
    <xdr:sp macro="" textlink="">
      <xdr:nvSpPr>
        <xdr:cNvPr id="201" name="テキスト ボックス 200"/>
        <xdr:cNvSpPr txBox="1"/>
      </xdr:nvSpPr>
      <xdr:spPr>
        <a:xfrm>
          <a:off x="939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7" name="楕円 206"/>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8"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44450</xdr:rowOff>
    </xdr:from>
    <xdr:to>
      <xdr:col>20</xdr:col>
      <xdr:colOff>38100</xdr:colOff>
      <xdr:row>53</xdr:row>
      <xdr:rowOff>146050</xdr:rowOff>
    </xdr:to>
    <xdr:sp macro="" textlink="">
      <xdr:nvSpPr>
        <xdr:cNvPr id="209" name="楕円 208"/>
        <xdr:cNvSpPr/>
      </xdr:nvSpPr>
      <xdr:spPr>
        <a:xfrm>
          <a:off x="3937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156227</xdr:rowOff>
    </xdr:from>
    <xdr:ext cx="736600" cy="259045"/>
    <xdr:sp macro="" textlink="">
      <xdr:nvSpPr>
        <xdr:cNvPr id="210" name="テキスト ボックス 209"/>
        <xdr:cNvSpPr txBox="1"/>
      </xdr:nvSpPr>
      <xdr:spPr>
        <a:xfrm>
          <a:off x="3606800" y="890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31750</xdr:rowOff>
    </xdr:from>
    <xdr:to>
      <xdr:col>15</xdr:col>
      <xdr:colOff>149225</xdr:colOff>
      <xdr:row>53</xdr:row>
      <xdr:rowOff>133350</xdr:rowOff>
    </xdr:to>
    <xdr:sp macro="" textlink="">
      <xdr:nvSpPr>
        <xdr:cNvPr id="211" name="楕円 210"/>
        <xdr:cNvSpPr/>
      </xdr:nvSpPr>
      <xdr:spPr>
        <a:xfrm>
          <a:off x="30480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143527</xdr:rowOff>
    </xdr:from>
    <xdr:ext cx="762000" cy="259045"/>
    <xdr:sp macro="" textlink="">
      <xdr:nvSpPr>
        <xdr:cNvPr id="212" name="テキスト ボックス 211"/>
        <xdr:cNvSpPr txBox="1"/>
      </xdr:nvSpPr>
      <xdr:spPr>
        <a:xfrm>
          <a:off x="27178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107950</xdr:rowOff>
    </xdr:from>
    <xdr:to>
      <xdr:col>11</xdr:col>
      <xdr:colOff>60325</xdr:colOff>
      <xdr:row>54</xdr:row>
      <xdr:rowOff>38100</xdr:rowOff>
    </xdr:to>
    <xdr:sp macro="" textlink="">
      <xdr:nvSpPr>
        <xdr:cNvPr id="213" name="楕円 212"/>
        <xdr:cNvSpPr/>
      </xdr:nvSpPr>
      <xdr:spPr>
        <a:xfrm>
          <a:off x="2159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48277</xdr:rowOff>
    </xdr:from>
    <xdr:ext cx="762000" cy="259045"/>
    <xdr:sp macro="" textlink="">
      <xdr:nvSpPr>
        <xdr:cNvPr id="214" name="テキスト ボックス 213"/>
        <xdr:cNvSpPr txBox="1"/>
      </xdr:nvSpPr>
      <xdr:spPr>
        <a:xfrm>
          <a:off x="18288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63500</xdr:rowOff>
    </xdr:from>
    <xdr:to>
      <xdr:col>6</xdr:col>
      <xdr:colOff>171450</xdr:colOff>
      <xdr:row>54</xdr:row>
      <xdr:rowOff>165100</xdr:rowOff>
    </xdr:to>
    <xdr:sp macro="" textlink="">
      <xdr:nvSpPr>
        <xdr:cNvPr id="215" name="楕円 214"/>
        <xdr:cNvSpPr/>
      </xdr:nvSpPr>
      <xdr:spPr>
        <a:xfrm>
          <a:off x="1270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3827</xdr:rowOff>
    </xdr:from>
    <xdr:ext cx="762000" cy="259045"/>
    <xdr:sp macro="" textlink="">
      <xdr:nvSpPr>
        <xdr:cNvPr id="216" name="テキスト ボックス 215"/>
        <xdr:cNvSpPr txBox="1"/>
      </xdr:nvSpPr>
      <xdr:spPr>
        <a:xfrm>
          <a:off x="939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その他の経費に係る経常収支比率は、水道会計への出資金の減少等による影響により前年度と比べ</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ポイント低下し、</a:t>
          </a:r>
          <a:r>
            <a:rPr kumimoji="1" lang="en-US" altLang="ja-JP" sz="1100">
              <a:latin typeface="ＭＳ Ｐゴシック" panose="020B0600070205080204" pitchFamily="50" charset="-128"/>
              <a:ea typeface="ＭＳ Ｐゴシック" panose="020B0600070205080204" pitchFamily="50" charset="-128"/>
            </a:rPr>
            <a:t>16.5</a:t>
          </a:r>
          <a:r>
            <a:rPr kumimoji="1" lang="ja-JP" altLang="en-US" sz="1100">
              <a:latin typeface="ＭＳ Ｐゴシック" panose="020B0600070205080204" pitchFamily="50" charset="-128"/>
              <a:ea typeface="ＭＳ Ｐゴシック" panose="020B0600070205080204" pitchFamily="50" charset="-128"/>
            </a:rPr>
            <a:t>％となった。今後とも企業会計においては、独立採算の原則のもと、経費削減に努める。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53522</xdr:rowOff>
    </xdr:from>
    <xdr:to>
      <xdr:col>82</xdr:col>
      <xdr:colOff>107950</xdr:colOff>
      <xdr:row>59</xdr:row>
      <xdr:rowOff>86178</xdr:rowOff>
    </xdr:to>
    <xdr:cxnSp macro="">
      <xdr:nvCxnSpPr>
        <xdr:cNvPr id="251" name="直線コネクタ 250"/>
        <xdr:cNvCxnSpPr/>
      </xdr:nvCxnSpPr>
      <xdr:spPr>
        <a:xfrm flipV="1">
          <a:off x="15671800" y="101690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148772</xdr:rowOff>
    </xdr:from>
    <xdr:to>
      <xdr:col>78</xdr:col>
      <xdr:colOff>69850</xdr:colOff>
      <xdr:row>59</xdr:row>
      <xdr:rowOff>86178</xdr:rowOff>
    </xdr:to>
    <xdr:cxnSp macro="">
      <xdr:nvCxnSpPr>
        <xdr:cNvPr id="254" name="直線コネクタ 253"/>
        <xdr:cNvCxnSpPr/>
      </xdr:nvCxnSpPr>
      <xdr:spPr>
        <a:xfrm>
          <a:off x="14782800" y="100928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94343</xdr:rowOff>
    </xdr:from>
    <xdr:to>
      <xdr:col>73</xdr:col>
      <xdr:colOff>180975</xdr:colOff>
      <xdr:row>58</xdr:row>
      <xdr:rowOff>148772</xdr:rowOff>
    </xdr:to>
    <xdr:cxnSp macro="">
      <xdr:nvCxnSpPr>
        <xdr:cNvPr id="257" name="直線コネクタ 256"/>
        <xdr:cNvCxnSpPr/>
      </xdr:nvCxnSpPr>
      <xdr:spPr>
        <a:xfrm>
          <a:off x="13893800" y="100384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7257</xdr:rowOff>
    </xdr:from>
    <xdr:to>
      <xdr:col>69</xdr:col>
      <xdr:colOff>92075</xdr:colOff>
      <xdr:row>58</xdr:row>
      <xdr:rowOff>94343</xdr:rowOff>
    </xdr:to>
    <xdr:cxnSp macro="">
      <xdr:nvCxnSpPr>
        <xdr:cNvPr id="260" name="直線コネクタ 259"/>
        <xdr:cNvCxnSpPr/>
      </xdr:nvCxnSpPr>
      <xdr:spPr>
        <a:xfrm>
          <a:off x="13004800" y="99513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92528</xdr:rowOff>
    </xdr:from>
    <xdr:to>
      <xdr:col>69</xdr:col>
      <xdr:colOff>142875</xdr:colOff>
      <xdr:row>57</xdr:row>
      <xdr:rowOff>22678</xdr:rowOff>
    </xdr:to>
    <xdr:sp macro="" textlink="">
      <xdr:nvSpPr>
        <xdr:cNvPr id="261" name="フローチャート: 判断 260"/>
        <xdr:cNvSpPr/>
      </xdr:nvSpPr>
      <xdr:spPr>
        <a:xfrm>
          <a:off x="13843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32855</xdr:rowOff>
    </xdr:from>
    <xdr:ext cx="762000" cy="259045"/>
    <xdr:sp macro="" textlink="">
      <xdr:nvSpPr>
        <xdr:cNvPr id="262" name="テキスト ボックス 261"/>
        <xdr:cNvSpPr txBox="1"/>
      </xdr:nvSpPr>
      <xdr:spPr>
        <a:xfrm>
          <a:off x="13512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73478</xdr:rowOff>
    </xdr:from>
    <xdr:to>
      <xdr:col>65</xdr:col>
      <xdr:colOff>53975</xdr:colOff>
      <xdr:row>58</xdr:row>
      <xdr:rowOff>3628</xdr:rowOff>
    </xdr:to>
    <xdr:sp macro="" textlink="">
      <xdr:nvSpPr>
        <xdr:cNvPr id="263" name="フローチャート: 判断 262"/>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13805</xdr:rowOff>
    </xdr:from>
    <xdr:ext cx="762000" cy="259045"/>
    <xdr:sp macro="" textlink="">
      <xdr:nvSpPr>
        <xdr:cNvPr id="264" name="テキスト ボックス 263"/>
        <xdr:cNvSpPr txBox="1"/>
      </xdr:nvSpPr>
      <xdr:spPr>
        <a:xfrm>
          <a:off x="12623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2722</xdr:rowOff>
    </xdr:from>
    <xdr:to>
      <xdr:col>82</xdr:col>
      <xdr:colOff>158750</xdr:colOff>
      <xdr:row>59</xdr:row>
      <xdr:rowOff>104322</xdr:rowOff>
    </xdr:to>
    <xdr:sp macro="" textlink="">
      <xdr:nvSpPr>
        <xdr:cNvPr id="270" name="楕円 269"/>
        <xdr:cNvSpPr/>
      </xdr:nvSpPr>
      <xdr:spPr>
        <a:xfrm>
          <a:off x="164592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146249</xdr:rowOff>
    </xdr:from>
    <xdr:ext cx="762000" cy="259045"/>
    <xdr:sp macro="" textlink="">
      <xdr:nvSpPr>
        <xdr:cNvPr id="271" name="その他該当値テキスト"/>
        <xdr:cNvSpPr txBox="1"/>
      </xdr:nvSpPr>
      <xdr:spPr>
        <a:xfrm>
          <a:off x="165989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35378</xdr:rowOff>
    </xdr:from>
    <xdr:to>
      <xdr:col>78</xdr:col>
      <xdr:colOff>120650</xdr:colOff>
      <xdr:row>59</xdr:row>
      <xdr:rowOff>136978</xdr:rowOff>
    </xdr:to>
    <xdr:sp macro="" textlink="">
      <xdr:nvSpPr>
        <xdr:cNvPr id="272" name="楕円 271"/>
        <xdr:cNvSpPr/>
      </xdr:nvSpPr>
      <xdr:spPr>
        <a:xfrm>
          <a:off x="15621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121755</xdr:rowOff>
    </xdr:from>
    <xdr:ext cx="736600" cy="259045"/>
    <xdr:sp macro="" textlink="">
      <xdr:nvSpPr>
        <xdr:cNvPr id="273" name="テキスト ボックス 272"/>
        <xdr:cNvSpPr txBox="1"/>
      </xdr:nvSpPr>
      <xdr:spPr>
        <a:xfrm>
          <a:off x="15290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97972</xdr:rowOff>
    </xdr:from>
    <xdr:to>
      <xdr:col>74</xdr:col>
      <xdr:colOff>31750</xdr:colOff>
      <xdr:row>59</xdr:row>
      <xdr:rowOff>28122</xdr:rowOff>
    </xdr:to>
    <xdr:sp macro="" textlink="">
      <xdr:nvSpPr>
        <xdr:cNvPr id="274" name="楕円 273"/>
        <xdr:cNvSpPr/>
      </xdr:nvSpPr>
      <xdr:spPr>
        <a:xfrm>
          <a:off x="14732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12899</xdr:rowOff>
    </xdr:from>
    <xdr:ext cx="762000" cy="259045"/>
    <xdr:sp macro="" textlink="">
      <xdr:nvSpPr>
        <xdr:cNvPr id="275" name="テキスト ボックス 274"/>
        <xdr:cNvSpPr txBox="1"/>
      </xdr:nvSpPr>
      <xdr:spPr>
        <a:xfrm>
          <a:off x="14401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43543</xdr:rowOff>
    </xdr:from>
    <xdr:to>
      <xdr:col>69</xdr:col>
      <xdr:colOff>142875</xdr:colOff>
      <xdr:row>58</xdr:row>
      <xdr:rowOff>145143</xdr:rowOff>
    </xdr:to>
    <xdr:sp macro="" textlink="">
      <xdr:nvSpPr>
        <xdr:cNvPr id="276" name="楕円 275"/>
        <xdr:cNvSpPr/>
      </xdr:nvSpPr>
      <xdr:spPr>
        <a:xfrm>
          <a:off x="13843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129920</xdr:rowOff>
    </xdr:from>
    <xdr:ext cx="762000" cy="259045"/>
    <xdr:sp macro="" textlink="">
      <xdr:nvSpPr>
        <xdr:cNvPr id="277" name="テキスト ボックス 276"/>
        <xdr:cNvSpPr txBox="1"/>
      </xdr:nvSpPr>
      <xdr:spPr>
        <a:xfrm>
          <a:off x="13512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78" name="楕円 277"/>
        <xdr:cNvSpPr/>
      </xdr:nvSpPr>
      <xdr:spPr>
        <a:xfrm>
          <a:off x="12954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79" name="テキスト ボックス 278"/>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補助費等に係る経常収支比率は、下水道事業会計に対する補助金の減等により、前年度と比べて</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％低下した。</a:t>
          </a:r>
        </a:p>
        <a:p>
          <a:r>
            <a:rPr kumimoji="1" lang="ja-JP" altLang="en-US" sz="1100">
              <a:latin typeface="ＭＳ Ｐゴシック" panose="020B0600070205080204" pitchFamily="50" charset="-128"/>
              <a:ea typeface="ＭＳ Ｐゴシック" panose="020B0600070205080204" pitchFamily="50" charset="-128"/>
            </a:rPr>
            <a:t>　従来より補助費等に係る経常収支比率は類似団体平均と比べ高い割合となっており、今後は下水道事業における浄化槽事業の企業会計移行に伴う負担金の増も見込まれていることから、補助費等の適正管理を行っていく必要があ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xdr:rowOff>
    </xdr:from>
    <xdr:to>
      <xdr:col>82</xdr:col>
      <xdr:colOff>107950</xdr:colOff>
      <xdr:row>37</xdr:row>
      <xdr:rowOff>88138</xdr:rowOff>
    </xdr:to>
    <xdr:cxnSp macro="">
      <xdr:nvCxnSpPr>
        <xdr:cNvPr id="309" name="直線コネクタ 308"/>
        <xdr:cNvCxnSpPr/>
      </xdr:nvCxnSpPr>
      <xdr:spPr>
        <a:xfrm flipV="1">
          <a:off x="15671800" y="635406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0" name="補助費等平均値テキスト"/>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168148</xdr:rowOff>
    </xdr:from>
    <xdr:to>
      <xdr:col>78</xdr:col>
      <xdr:colOff>69850</xdr:colOff>
      <xdr:row>37</xdr:row>
      <xdr:rowOff>88138</xdr:rowOff>
    </xdr:to>
    <xdr:cxnSp macro="">
      <xdr:nvCxnSpPr>
        <xdr:cNvPr id="312" name="直線コネクタ 311"/>
        <xdr:cNvCxnSpPr/>
      </xdr:nvCxnSpPr>
      <xdr:spPr>
        <a:xfrm>
          <a:off x="14782800" y="634034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4" name="テキスト ボックス 313"/>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168148</xdr:rowOff>
    </xdr:from>
    <xdr:to>
      <xdr:col>73</xdr:col>
      <xdr:colOff>180975</xdr:colOff>
      <xdr:row>37</xdr:row>
      <xdr:rowOff>28702</xdr:rowOff>
    </xdr:to>
    <xdr:cxnSp macro="">
      <xdr:nvCxnSpPr>
        <xdr:cNvPr id="315" name="直線コネクタ 314"/>
        <xdr:cNvCxnSpPr/>
      </xdr:nvCxnSpPr>
      <xdr:spPr>
        <a:xfrm flipV="1">
          <a:off x="13893800" y="63403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17" name="テキスト ボックス 316"/>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28702</xdr:rowOff>
    </xdr:from>
    <xdr:to>
      <xdr:col>69</xdr:col>
      <xdr:colOff>92075</xdr:colOff>
      <xdr:row>37</xdr:row>
      <xdr:rowOff>69850</xdr:rowOff>
    </xdr:to>
    <xdr:cxnSp macro="">
      <xdr:nvCxnSpPr>
        <xdr:cNvPr id="318" name="直線コネクタ 317"/>
        <xdr:cNvCxnSpPr/>
      </xdr:nvCxnSpPr>
      <xdr:spPr>
        <a:xfrm flipV="1">
          <a:off x="13004800" y="63723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1" name="フローチャート: 判断 320"/>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2" name="テキスト ボックス 321"/>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28" name="楕円 327"/>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103141</xdr:rowOff>
    </xdr:from>
    <xdr:ext cx="762000" cy="259045"/>
    <xdr:sp macro="" textlink="">
      <xdr:nvSpPr>
        <xdr:cNvPr id="329" name="補助費等該当値テキスト"/>
        <xdr:cNvSpPr txBox="1"/>
      </xdr:nvSpPr>
      <xdr:spPr>
        <a:xfrm>
          <a:off x="16598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37338</xdr:rowOff>
    </xdr:from>
    <xdr:to>
      <xdr:col>78</xdr:col>
      <xdr:colOff>120650</xdr:colOff>
      <xdr:row>37</xdr:row>
      <xdr:rowOff>138938</xdr:rowOff>
    </xdr:to>
    <xdr:sp macro="" textlink="">
      <xdr:nvSpPr>
        <xdr:cNvPr id="330" name="楕円 329"/>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31" name="テキスト ボックス 330"/>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117348</xdr:rowOff>
    </xdr:from>
    <xdr:to>
      <xdr:col>74</xdr:col>
      <xdr:colOff>31750</xdr:colOff>
      <xdr:row>37</xdr:row>
      <xdr:rowOff>47498</xdr:rowOff>
    </xdr:to>
    <xdr:sp macro="" textlink="">
      <xdr:nvSpPr>
        <xdr:cNvPr id="332" name="楕円 331"/>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33" name="テキスト ボックス 332"/>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149352</xdr:rowOff>
    </xdr:from>
    <xdr:to>
      <xdr:col>69</xdr:col>
      <xdr:colOff>142875</xdr:colOff>
      <xdr:row>37</xdr:row>
      <xdr:rowOff>79502</xdr:rowOff>
    </xdr:to>
    <xdr:sp macro="" textlink="">
      <xdr:nvSpPr>
        <xdr:cNvPr id="334" name="楕円 333"/>
        <xdr:cNvSpPr/>
      </xdr:nvSpPr>
      <xdr:spPr>
        <a:xfrm>
          <a:off x="13843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64279</xdr:rowOff>
    </xdr:from>
    <xdr:ext cx="762000" cy="259045"/>
    <xdr:sp macro="" textlink="">
      <xdr:nvSpPr>
        <xdr:cNvPr id="335" name="テキスト ボックス 334"/>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36" name="楕円 335"/>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37" name="テキスト ボックス 336"/>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公債費に係る経常収支比率は人件費に係るものに次いで高い指数となっており、公債費の増加に連動し前年度と比べ</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ポイント上昇した。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将来的な負担軽減を図るため、毎年度、後年度の公債費抑制効果の高い地方債について繰上償還を行うこととしており、令和５年度においては約８億９千万円の繰上償還を行った結果、令和６年度以降７年間で年平均額で約１億２千万円の公債費支出を抑制している。公債費は義務的経費の中での極めて硬直性が高い性質であることから今後も、計画的な事業実施や繰上償還の実施などにより、公債費の縮小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163195</xdr:rowOff>
    </xdr:from>
    <xdr:to>
      <xdr:col>24</xdr:col>
      <xdr:colOff>25400</xdr:colOff>
      <xdr:row>74</xdr:row>
      <xdr:rowOff>168910</xdr:rowOff>
    </xdr:to>
    <xdr:cxnSp macro="">
      <xdr:nvCxnSpPr>
        <xdr:cNvPr id="369" name="直線コネクタ 368"/>
        <xdr:cNvCxnSpPr/>
      </xdr:nvCxnSpPr>
      <xdr:spPr>
        <a:xfrm>
          <a:off x="3987800" y="1285049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111142</xdr:rowOff>
    </xdr:from>
    <xdr:ext cx="762000" cy="259045"/>
    <xdr:sp macro="" textlink="">
      <xdr:nvSpPr>
        <xdr:cNvPr id="370" name="公債費平均値テキスト"/>
        <xdr:cNvSpPr txBox="1"/>
      </xdr:nvSpPr>
      <xdr:spPr>
        <a:xfrm>
          <a:off x="4914900" y="12798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163195</xdr:rowOff>
    </xdr:from>
    <xdr:to>
      <xdr:col>19</xdr:col>
      <xdr:colOff>187325</xdr:colOff>
      <xdr:row>74</xdr:row>
      <xdr:rowOff>170815</xdr:rowOff>
    </xdr:to>
    <xdr:cxnSp macro="">
      <xdr:nvCxnSpPr>
        <xdr:cNvPr id="372" name="直線コネクタ 371"/>
        <xdr:cNvCxnSpPr/>
      </xdr:nvCxnSpPr>
      <xdr:spPr>
        <a:xfrm flipV="1">
          <a:off x="3098800" y="1285049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74" name="テキスト ボックス 373"/>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170815</xdr:rowOff>
    </xdr:from>
    <xdr:to>
      <xdr:col>15</xdr:col>
      <xdr:colOff>98425</xdr:colOff>
      <xdr:row>75</xdr:row>
      <xdr:rowOff>31750</xdr:rowOff>
    </xdr:to>
    <xdr:cxnSp macro="">
      <xdr:nvCxnSpPr>
        <xdr:cNvPr id="375" name="直線コネクタ 374"/>
        <xdr:cNvCxnSpPr/>
      </xdr:nvCxnSpPr>
      <xdr:spPr>
        <a:xfrm flipV="1">
          <a:off x="2209800" y="128581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38752</xdr:rowOff>
    </xdr:from>
    <xdr:ext cx="762000" cy="259045"/>
    <xdr:sp macro="" textlink="">
      <xdr:nvSpPr>
        <xdr:cNvPr id="377" name="テキスト ボックス 376"/>
        <xdr:cNvSpPr txBox="1"/>
      </xdr:nvSpPr>
      <xdr:spPr>
        <a:xfrm>
          <a:off x="27178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31750</xdr:rowOff>
    </xdr:from>
    <xdr:to>
      <xdr:col>11</xdr:col>
      <xdr:colOff>9525</xdr:colOff>
      <xdr:row>75</xdr:row>
      <xdr:rowOff>48895</xdr:rowOff>
    </xdr:to>
    <xdr:cxnSp macro="">
      <xdr:nvCxnSpPr>
        <xdr:cNvPr id="378" name="直線コネクタ 377"/>
        <xdr:cNvCxnSpPr/>
      </xdr:nvCxnSpPr>
      <xdr:spPr>
        <a:xfrm flipV="1">
          <a:off x="1320800" y="128905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125730</xdr:rowOff>
    </xdr:from>
    <xdr:to>
      <xdr:col>11</xdr:col>
      <xdr:colOff>60325</xdr:colOff>
      <xdr:row>75</xdr:row>
      <xdr:rowOff>55880</xdr:rowOff>
    </xdr:to>
    <xdr:sp macro="" textlink="">
      <xdr:nvSpPr>
        <xdr:cNvPr id="379" name="フローチャート: 判断 378"/>
        <xdr:cNvSpPr/>
      </xdr:nvSpPr>
      <xdr:spPr>
        <a:xfrm>
          <a:off x="2159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66057</xdr:rowOff>
    </xdr:from>
    <xdr:ext cx="762000" cy="259045"/>
    <xdr:sp macro="" textlink="">
      <xdr:nvSpPr>
        <xdr:cNvPr id="380" name="テキスト ボックス 379"/>
        <xdr:cNvSpPr txBox="1"/>
      </xdr:nvSpPr>
      <xdr:spPr>
        <a:xfrm>
          <a:off x="1828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129540</xdr:rowOff>
    </xdr:from>
    <xdr:to>
      <xdr:col>6</xdr:col>
      <xdr:colOff>171450</xdr:colOff>
      <xdr:row>75</xdr:row>
      <xdr:rowOff>59690</xdr:rowOff>
    </xdr:to>
    <xdr:sp macro="" textlink="">
      <xdr:nvSpPr>
        <xdr:cNvPr id="381" name="フローチャート: 判断 380"/>
        <xdr:cNvSpPr/>
      </xdr:nvSpPr>
      <xdr:spPr>
        <a:xfrm>
          <a:off x="1270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69867</xdr:rowOff>
    </xdr:from>
    <xdr:ext cx="762000" cy="259045"/>
    <xdr:sp macro="" textlink="">
      <xdr:nvSpPr>
        <xdr:cNvPr id="382" name="テキスト ボックス 381"/>
        <xdr:cNvSpPr txBox="1"/>
      </xdr:nvSpPr>
      <xdr:spPr>
        <a:xfrm>
          <a:off x="939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118110</xdr:rowOff>
    </xdr:from>
    <xdr:to>
      <xdr:col>24</xdr:col>
      <xdr:colOff>76200</xdr:colOff>
      <xdr:row>75</xdr:row>
      <xdr:rowOff>48260</xdr:rowOff>
    </xdr:to>
    <xdr:sp macro="" textlink="">
      <xdr:nvSpPr>
        <xdr:cNvPr id="388" name="楕円 387"/>
        <xdr:cNvSpPr/>
      </xdr:nvSpPr>
      <xdr:spPr>
        <a:xfrm>
          <a:off x="47752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134637</xdr:rowOff>
    </xdr:from>
    <xdr:ext cx="762000" cy="259045"/>
    <xdr:sp macro="" textlink="">
      <xdr:nvSpPr>
        <xdr:cNvPr id="389" name="公債費該当値テキスト"/>
        <xdr:cNvSpPr txBox="1"/>
      </xdr:nvSpPr>
      <xdr:spPr>
        <a:xfrm>
          <a:off x="49149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112395</xdr:rowOff>
    </xdr:from>
    <xdr:to>
      <xdr:col>20</xdr:col>
      <xdr:colOff>38100</xdr:colOff>
      <xdr:row>75</xdr:row>
      <xdr:rowOff>42545</xdr:rowOff>
    </xdr:to>
    <xdr:sp macro="" textlink="">
      <xdr:nvSpPr>
        <xdr:cNvPr id="390" name="楕円 389"/>
        <xdr:cNvSpPr/>
      </xdr:nvSpPr>
      <xdr:spPr>
        <a:xfrm>
          <a:off x="3937000" y="127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52722</xdr:rowOff>
    </xdr:from>
    <xdr:ext cx="736600" cy="259045"/>
    <xdr:sp macro="" textlink="">
      <xdr:nvSpPr>
        <xdr:cNvPr id="391" name="テキスト ボックス 390"/>
        <xdr:cNvSpPr txBox="1"/>
      </xdr:nvSpPr>
      <xdr:spPr>
        <a:xfrm>
          <a:off x="3606800" y="12568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120015</xdr:rowOff>
    </xdr:from>
    <xdr:to>
      <xdr:col>15</xdr:col>
      <xdr:colOff>149225</xdr:colOff>
      <xdr:row>75</xdr:row>
      <xdr:rowOff>50165</xdr:rowOff>
    </xdr:to>
    <xdr:sp macro="" textlink="">
      <xdr:nvSpPr>
        <xdr:cNvPr id="392" name="楕円 391"/>
        <xdr:cNvSpPr/>
      </xdr:nvSpPr>
      <xdr:spPr>
        <a:xfrm>
          <a:off x="3048000" y="1280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60342</xdr:rowOff>
    </xdr:from>
    <xdr:ext cx="762000" cy="259045"/>
    <xdr:sp macro="" textlink="">
      <xdr:nvSpPr>
        <xdr:cNvPr id="393" name="テキスト ボックス 392"/>
        <xdr:cNvSpPr txBox="1"/>
      </xdr:nvSpPr>
      <xdr:spPr>
        <a:xfrm>
          <a:off x="2717800" y="1257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152400</xdr:rowOff>
    </xdr:from>
    <xdr:to>
      <xdr:col>11</xdr:col>
      <xdr:colOff>60325</xdr:colOff>
      <xdr:row>75</xdr:row>
      <xdr:rowOff>82550</xdr:rowOff>
    </xdr:to>
    <xdr:sp macro="" textlink="">
      <xdr:nvSpPr>
        <xdr:cNvPr id="394" name="楕円 393"/>
        <xdr:cNvSpPr/>
      </xdr:nvSpPr>
      <xdr:spPr>
        <a:xfrm>
          <a:off x="2159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67327</xdr:rowOff>
    </xdr:from>
    <xdr:ext cx="762000" cy="259045"/>
    <xdr:sp macro="" textlink="">
      <xdr:nvSpPr>
        <xdr:cNvPr id="395" name="テキスト ボックス 394"/>
        <xdr:cNvSpPr txBox="1"/>
      </xdr:nvSpPr>
      <xdr:spPr>
        <a:xfrm>
          <a:off x="1828800" y="1292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169545</xdr:rowOff>
    </xdr:from>
    <xdr:to>
      <xdr:col>6</xdr:col>
      <xdr:colOff>171450</xdr:colOff>
      <xdr:row>75</xdr:row>
      <xdr:rowOff>99695</xdr:rowOff>
    </xdr:to>
    <xdr:sp macro="" textlink="">
      <xdr:nvSpPr>
        <xdr:cNvPr id="396" name="楕円 395"/>
        <xdr:cNvSpPr/>
      </xdr:nvSpPr>
      <xdr:spPr>
        <a:xfrm>
          <a:off x="1270000" y="128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84472</xdr:rowOff>
    </xdr:from>
    <xdr:ext cx="762000" cy="259045"/>
    <xdr:sp macro="" textlink="">
      <xdr:nvSpPr>
        <xdr:cNvPr id="397" name="テキスト ボックス 396"/>
        <xdr:cNvSpPr txBox="1"/>
      </xdr:nvSpPr>
      <xdr:spPr>
        <a:xfrm>
          <a:off x="939800" y="1294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公債費以外に係る経常収支比率については、ここ数年、</a:t>
          </a:r>
          <a:r>
            <a:rPr kumimoji="1" lang="en-US" altLang="ja-JP" sz="1100">
              <a:latin typeface="ＭＳ Ｐゴシック" panose="020B0600070205080204" pitchFamily="50" charset="-128"/>
              <a:ea typeface="ＭＳ Ｐゴシック" panose="020B0600070205080204" pitchFamily="50" charset="-128"/>
            </a:rPr>
            <a:t>70</a:t>
          </a:r>
          <a:r>
            <a:rPr kumimoji="1" lang="ja-JP" altLang="en-US" sz="1100">
              <a:latin typeface="ＭＳ Ｐゴシック" panose="020B0600070205080204" pitchFamily="50" charset="-128"/>
              <a:ea typeface="ＭＳ Ｐゴシック" panose="020B0600070205080204" pitchFamily="50" charset="-128"/>
            </a:rPr>
            <a:t>％程度で推移しており、概ね類似団体の平均値となっている。この状態を維持するとともに、高い比率を占める補助費等の削減に努める。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85852</xdr:rowOff>
    </xdr:from>
    <xdr:to>
      <xdr:col>82</xdr:col>
      <xdr:colOff>107950</xdr:colOff>
      <xdr:row>76</xdr:row>
      <xdr:rowOff>145287</xdr:rowOff>
    </xdr:to>
    <xdr:cxnSp macro="">
      <xdr:nvCxnSpPr>
        <xdr:cNvPr id="428" name="直線コネクタ 427"/>
        <xdr:cNvCxnSpPr/>
      </xdr:nvCxnSpPr>
      <xdr:spPr>
        <a:xfrm flipV="1">
          <a:off x="15671800" y="13116052"/>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29" name="公債費以外平均値テキスト"/>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78994</xdr:rowOff>
    </xdr:from>
    <xdr:to>
      <xdr:col>78</xdr:col>
      <xdr:colOff>69850</xdr:colOff>
      <xdr:row>76</xdr:row>
      <xdr:rowOff>145287</xdr:rowOff>
    </xdr:to>
    <xdr:cxnSp macro="">
      <xdr:nvCxnSpPr>
        <xdr:cNvPr id="431" name="直線コネクタ 430"/>
        <xdr:cNvCxnSpPr/>
      </xdr:nvCxnSpPr>
      <xdr:spPr>
        <a:xfrm>
          <a:off x="14782800" y="12937744"/>
          <a:ext cx="889000" cy="23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3" name="テキスト ボックス 432"/>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78994</xdr:rowOff>
    </xdr:from>
    <xdr:to>
      <xdr:col>73</xdr:col>
      <xdr:colOff>180975</xdr:colOff>
      <xdr:row>76</xdr:row>
      <xdr:rowOff>17272</xdr:rowOff>
    </xdr:to>
    <xdr:cxnSp macro="">
      <xdr:nvCxnSpPr>
        <xdr:cNvPr id="434" name="直線コネクタ 433"/>
        <xdr:cNvCxnSpPr/>
      </xdr:nvCxnSpPr>
      <xdr:spPr>
        <a:xfrm flipV="1">
          <a:off x="13893800" y="1293774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6" name="テキスト ボックス 435"/>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17272</xdr:rowOff>
    </xdr:from>
    <xdr:to>
      <xdr:col>69</xdr:col>
      <xdr:colOff>92075</xdr:colOff>
      <xdr:row>76</xdr:row>
      <xdr:rowOff>40132</xdr:rowOff>
    </xdr:to>
    <xdr:cxnSp macro="">
      <xdr:nvCxnSpPr>
        <xdr:cNvPr id="437" name="直線コネクタ 436"/>
        <xdr:cNvCxnSpPr/>
      </xdr:nvCxnSpPr>
      <xdr:spPr>
        <a:xfrm flipV="1">
          <a:off x="13004800" y="130474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8" name="フローチャート: 判断 437"/>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39" name="テキスト ボックス 438"/>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126492</xdr:rowOff>
    </xdr:from>
    <xdr:to>
      <xdr:col>65</xdr:col>
      <xdr:colOff>53975</xdr:colOff>
      <xdr:row>77</xdr:row>
      <xdr:rowOff>56642</xdr:rowOff>
    </xdr:to>
    <xdr:sp macro="" textlink="">
      <xdr:nvSpPr>
        <xdr:cNvPr id="440" name="フローチャート: 判断 439"/>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41419</xdr:rowOff>
    </xdr:from>
    <xdr:ext cx="762000" cy="259045"/>
    <xdr:sp macro="" textlink="">
      <xdr:nvSpPr>
        <xdr:cNvPr id="441" name="テキスト ボックス 440"/>
        <xdr:cNvSpPr txBox="1"/>
      </xdr:nvSpPr>
      <xdr:spPr>
        <a:xfrm>
          <a:off x="12623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47" name="楕円 446"/>
        <xdr:cNvSpPr/>
      </xdr:nvSpPr>
      <xdr:spPr>
        <a:xfrm>
          <a:off x="16459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51579</xdr:rowOff>
    </xdr:from>
    <xdr:ext cx="762000" cy="259045"/>
    <xdr:sp macro="" textlink="">
      <xdr:nvSpPr>
        <xdr:cNvPr id="448" name="公債費以外該当値テキスト"/>
        <xdr:cNvSpPr txBox="1"/>
      </xdr:nvSpPr>
      <xdr:spPr>
        <a:xfrm>
          <a:off x="16598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94487</xdr:rowOff>
    </xdr:from>
    <xdr:to>
      <xdr:col>78</xdr:col>
      <xdr:colOff>120650</xdr:colOff>
      <xdr:row>77</xdr:row>
      <xdr:rowOff>24637</xdr:rowOff>
    </xdr:to>
    <xdr:sp macro="" textlink="">
      <xdr:nvSpPr>
        <xdr:cNvPr id="449" name="楕円 448"/>
        <xdr:cNvSpPr/>
      </xdr:nvSpPr>
      <xdr:spPr>
        <a:xfrm>
          <a:off x="15621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9414</xdr:rowOff>
    </xdr:from>
    <xdr:ext cx="736600" cy="259045"/>
    <xdr:sp macro="" textlink="">
      <xdr:nvSpPr>
        <xdr:cNvPr id="450" name="テキスト ボックス 449"/>
        <xdr:cNvSpPr txBox="1"/>
      </xdr:nvSpPr>
      <xdr:spPr>
        <a:xfrm>
          <a:off x="15290800" y="13211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28194</xdr:rowOff>
    </xdr:from>
    <xdr:to>
      <xdr:col>74</xdr:col>
      <xdr:colOff>31750</xdr:colOff>
      <xdr:row>75</xdr:row>
      <xdr:rowOff>129794</xdr:rowOff>
    </xdr:to>
    <xdr:sp macro="" textlink="">
      <xdr:nvSpPr>
        <xdr:cNvPr id="451" name="楕円 450"/>
        <xdr:cNvSpPr/>
      </xdr:nvSpPr>
      <xdr:spPr>
        <a:xfrm>
          <a:off x="14732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139971</xdr:rowOff>
    </xdr:from>
    <xdr:ext cx="762000" cy="259045"/>
    <xdr:sp macro="" textlink="">
      <xdr:nvSpPr>
        <xdr:cNvPr id="452" name="テキスト ボックス 451"/>
        <xdr:cNvSpPr txBox="1"/>
      </xdr:nvSpPr>
      <xdr:spPr>
        <a:xfrm>
          <a:off x="14401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137922</xdr:rowOff>
    </xdr:from>
    <xdr:to>
      <xdr:col>69</xdr:col>
      <xdr:colOff>142875</xdr:colOff>
      <xdr:row>76</xdr:row>
      <xdr:rowOff>68072</xdr:rowOff>
    </xdr:to>
    <xdr:sp macro="" textlink="">
      <xdr:nvSpPr>
        <xdr:cNvPr id="453" name="楕円 452"/>
        <xdr:cNvSpPr/>
      </xdr:nvSpPr>
      <xdr:spPr>
        <a:xfrm>
          <a:off x="13843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78249</xdr:rowOff>
    </xdr:from>
    <xdr:ext cx="762000" cy="259045"/>
    <xdr:sp macro="" textlink="">
      <xdr:nvSpPr>
        <xdr:cNvPr id="454" name="テキスト ボックス 453"/>
        <xdr:cNvSpPr txBox="1"/>
      </xdr:nvSpPr>
      <xdr:spPr>
        <a:xfrm>
          <a:off x="13512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160782</xdr:rowOff>
    </xdr:from>
    <xdr:to>
      <xdr:col>65</xdr:col>
      <xdr:colOff>53975</xdr:colOff>
      <xdr:row>76</xdr:row>
      <xdr:rowOff>90932</xdr:rowOff>
    </xdr:to>
    <xdr:sp macro="" textlink="">
      <xdr:nvSpPr>
        <xdr:cNvPr id="455" name="楕円 454"/>
        <xdr:cNvSpPr/>
      </xdr:nvSpPr>
      <xdr:spPr>
        <a:xfrm>
          <a:off x="12954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101109</xdr:rowOff>
    </xdr:from>
    <xdr:ext cx="762000" cy="259045"/>
    <xdr:sp macro="" textlink="">
      <xdr:nvSpPr>
        <xdr:cNvPr id="456" name="テキスト ボックス 455"/>
        <xdr:cNvSpPr txBox="1"/>
      </xdr:nvSpPr>
      <xdr:spPr>
        <a:xfrm>
          <a:off x="12623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128883</xdr:rowOff>
    </xdr:from>
    <xdr:to>
      <xdr:col>29</xdr:col>
      <xdr:colOff>127000</xdr:colOff>
      <xdr:row>15</xdr:row>
      <xdr:rowOff>23412</xdr:rowOff>
    </xdr:to>
    <xdr:cxnSp macro="">
      <xdr:nvCxnSpPr>
        <xdr:cNvPr id="52" name="直線コネクタ 51"/>
        <xdr:cNvCxnSpPr/>
      </xdr:nvCxnSpPr>
      <xdr:spPr bwMode="auto">
        <a:xfrm flipV="1">
          <a:off x="5003800" y="2576808"/>
          <a:ext cx="647700" cy="65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92266</xdr:rowOff>
    </xdr:from>
    <xdr:ext cx="762000" cy="259045"/>
    <xdr:sp macro="" textlink="">
      <xdr:nvSpPr>
        <xdr:cNvPr id="53" name="人口1人当たり決算額の推移平均値テキスト130"/>
        <xdr:cNvSpPr txBox="1"/>
      </xdr:nvSpPr>
      <xdr:spPr>
        <a:xfrm>
          <a:off x="5740400" y="288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23412</xdr:rowOff>
    </xdr:from>
    <xdr:to>
      <xdr:col>26</xdr:col>
      <xdr:colOff>50800</xdr:colOff>
      <xdr:row>15</xdr:row>
      <xdr:rowOff>35919</xdr:rowOff>
    </xdr:to>
    <xdr:cxnSp macro="">
      <xdr:nvCxnSpPr>
        <xdr:cNvPr id="55" name="直線コネクタ 54"/>
        <xdr:cNvCxnSpPr/>
      </xdr:nvCxnSpPr>
      <xdr:spPr bwMode="auto">
        <a:xfrm flipV="1">
          <a:off x="4305300" y="2642787"/>
          <a:ext cx="698500" cy="12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35919</xdr:rowOff>
    </xdr:from>
    <xdr:to>
      <xdr:col>22</xdr:col>
      <xdr:colOff>114300</xdr:colOff>
      <xdr:row>15</xdr:row>
      <xdr:rowOff>63928</xdr:rowOff>
    </xdr:to>
    <xdr:cxnSp macro="">
      <xdr:nvCxnSpPr>
        <xdr:cNvPr id="58" name="直線コネクタ 57"/>
        <xdr:cNvCxnSpPr/>
      </xdr:nvCxnSpPr>
      <xdr:spPr bwMode="auto">
        <a:xfrm flipV="1">
          <a:off x="3606800" y="2655294"/>
          <a:ext cx="698500" cy="28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63928</xdr:rowOff>
    </xdr:from>
    <xdr:to>
      <xdr:col>18</xdr:col>
      <xdr:colOff>177800</xdr:colOff>
      <xdr:row>15</xdr:row>
      <xdr:rowOff>130962</xdr:rowOff>
    </xdr:to>
    <xdr:cxnSp macro="">
      <xdr:nvCxnSpPr>
        <xdr:cNvPr id="61" name="直線コネクタ 60"/>
        <xdr:cNvCxnSpPr/>
      </xdr:nvCxnSpPr>
      <xdr:spPr bwMode="auto">
        <a:xfrm flipV="1">
          <a:off x="2908300" y="2683303"/>
          <a:ext cx="698500" cy="67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129148</xdr:rowOff>
    </xdr:from>
    <xdr:to>
      <xdr:col>19</xdr:col>
      <xdr:colOff>38100</xdr:colOff>
      <xdr:row>18</xdr:row>
      <xdr:rowOff>59298</xdr:rowOff>
    </xdr:to>
    <xdr:sp macro="" textlink="">
      <xdr:nvSpPr>
        <xdr:cNvPr id="62" name="フローチャート: 判断 61"/>
        <xdr:cNvSpPr/>
      </xdr:nvSpPr>
      <xdr:spPr bwMode="auto">
        <a:xfrm>
          <a:off x="3556000" y="3091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44075</xdr:rowOff>
    </xdr:from>
    <xdr:ext cx="762000" cy="259045"/>
    <xdr:sp macro="" textlink="">
      <xdr:nvSpPr>
        <xdr:cNvPr id="63" name="テキスト ボックス 62"/>
        <xdr:cNvSpPr txBox="1"/>
      </xdr:nvSpPr>
      <xdr:spPr>
        <a:xfrm>
          <a:off x="3225800" y="317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146827</xdr:rowOff>
    </xdr:from>
    <xdr:to>
      <xdr:col>15</xdr:col>
      <xdr:colOff>101600</xdr:colOff>
      <xdr:row>18</xdr:row>
      <xdr:rowOff>76977</xdr:rowOff>
    </xdr:to>
    <xdr:sp macro="" textlink="">
      <xdr:nvSpPr>
        <xdr:cNvPr id="64" name="フローチャート: 判断 63"/>
        <xdr:cNvSpPr/>
      </xdr:nvSpPr>
      <xdr:spPr bwMode="auto">
        <a:xfrm>
          <a:off x="2857500" y="31091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61754</xdr:rowOff>
    </xdr:from>
    <xdr:ext cx="762000" cy="259045"/>
    <xdr:sp macro="" textlink="">
      <xdr:nvSpPr>
        <xdr:cNvPr id="65" name="テキスト ボックス 64"/>
        <xdr:cNvSpPr txBox="1"/>
      </xdr:nvSpPr>
      <xdr:spPr>
        <a:xfrm>
          <a:off x="2527300" y="319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78083</xdr:rowOff>
    </xdr:from>
    <xdr:to>
      <xdr:col>29</xdr:col>
      <xdr:colOff>177800</xdr:colOff>
      <xdr:row>15</xdr:row>
      <xdr:rowOff>8233</xdr:rowOff>
    </xdr:to>
    <xdr:sp macro="" textlink="">
      <xdr:nvSpPr>
        <xdr:cNvPr id="71" name="楕円 70"/>
        <xdr:cNvSpPr/>
      </xdr:nvSpPr>
      <xdr:spPr bwMode="auto">
        <a:xfrm>
          <a:off x="5600700" y="2526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94610</xdr:rowOff>
    </xdr:from>
    <xdr:ext cx="762000" cy="259045"/>
    <xdr:sp macro="" textlink="">
      <xdr:nvSpPr>
        <xdr:cNvPr id="72" name="人口1人当たり決算額の推移該当値テキスト130"/>
        <xdr:cNvSpPr txBox="1"/>
      </xdr:nvSpPr>
      <xdr:spPr>
        <a:xfrm>
          <a:off x="5740400" y="2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144062</xdr:rowOff>
    </xdr:from>
    <xdr:to>
      <xdr:col>26</xdr:col>
      <xdr:colOff>101600</xdr:colOff>
      <xdr:row>15</xdr:row>
      <xdr:rowOff>74212</xdr:rowOff>
    </xdr:to>
    <xdr:sp macro="" textlink="">
      <xdr:nvSpPr>
        <xdr:cNvPr id="73" name="楕円 72"/>
        <xdr:cNvSpPr/>
      </xdr:nvSpPr>
      <xdr:spPr bwMode="auto">
        <a:xfrm>
          <a:off x="4953000" y="2591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84389</xdr:rowOff>
    </xdr:from>
    <xdr:ext cx="736600" cy="259045"/>
    <xdr:sp macro="" textlink="">
      <xdr:nvSpPr>
        <xdr:cNvPr id="74" name="テキスト ボックス 73"/>
        <xdr:cNvSpPr txBox="1"/>
      </xdr:nvSpPr>
      <xdr:spPr>
        <a:xfrm>
          <a:off x="4622800" y="2360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156569</xdr:rowOff>
    </xdr:from>
    <xdr:to>
      <xdr:col>22</xdr:col>
      <xdr:colOff>165100</xdr:colOff>
      <xdr:row>15</xdr:row>
      <xdr:rowOff>86719</xdr:rowOff>
    </xdr:to>
    <xdr:sp macro="" textlink="">
      <xdr:nvSpPr>
        <xdr:cNvPr id="75" name="楕円 74"/>
        <xdr:cNvSpPr/>
      </xdr:nvSpPr>
      <xdr:spPr bwMode="auto">
        <a:xfrm>
          <a:off x="4254500" y="2604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96896</xdr:rowOff>
    </xdr:from>
    <xdr:ext cx="762000" cy="259045"/>
    <xdr:sp macro="" textlink="">
      <xdr:nvSpPr>
        <xdr:cNvPr id="76" name="テキスト ボックス 75"/>
        <xdr:cNvSpPr txBox="1"/>
      </xdr:nvSpPr>
      <xdr:spPr>
        <a:xfrm>
          <a:off x="3924300" y="2373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13128</xdr:rowOff>
    </xdr:from>
    <xdr:to>
      <xdr:col>19</xdr:col>
      <xdr:colOff>38100</xdr:colOff>
      <xdr:row>15</xdr:row>
      <xdr:rowOff>114728</xdr:rowOff>
    </xdr:to>
    <xdr:sp macro="" textlink="">
      <xdr:nvSpPr>
        <xdr:cNvPr id="77" name="楕円 76"/>
        <xdr:cNvSpPr/>
      </xdr:nvSpPr>
      <xdr:spPr bwMode="auto">
        <a:xfrm>
          <a:off x="3556000" y="2632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124905</xdr:rowOff>
    </xdr:from>
    <xdr:ext cx="762000" cy="259045"/>
    <xdr:sp macro="" textlink="">
      <xdr:nvSpPr>
        <xdr:cNvPr id="78" name="テキスト ボックス 77"/>
        <xdr:cNvSpPr txBox="1"/>
      </xdr:nvSpPr>
      <xdr:spPr>
        <a:xfrm>
          <a:off x="3225800" y="2401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80162</xdr:rowOff>
    </xdr:from>
    <xdr:to>
      <xdr:col>15</xdr:col>
      <xdr:colOff>101600</xdr:colOff>
      <xdr:row>16</xdr:row>
      <xdr:rowOff>10312</xdr:rowOff>
    </xdr:to>
    <xdr:sp macro="" textlink="">
      <xdr:nvSpPr>
        <xdr:cNvPr id="79" name="楕円 78"/>
        <xdr:cNvSpPr/>
      </xdr:nvSpPr>
      <xdr:spPr bwMode="auto">
        <a:xfrm>
          <a:off x="2857500" y="2699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20489</xdr:rowOff>
    </xdr:from>
    <xdr:ext cx="762000" cy="259045"/>
    <xdr:sp macro="" textlink="">
      <xdr:nvSpPr>
        <xdr:cNvPr id="80" name="テキスト ボックス 79"/>
        <xdr:cNvSpPr txBox="1"/>
      </xdr:nvSpPr>
      <xdr:spPr>
        <a:xfrm>
          <a:off x="2527300" y="246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337772</xdr:rowOff>
    </xdr:from>
    <xdr:to>
      <xdr:col>29</xdr:col>
      <xdr:colOff>127000</xdr:colOff>
      <xdr:row>38</xdr:row>
      <xdr:rowOff>3961</xdr:rowOff>
    </xdr:to>
    <xdr:cxnSp macro="">
      <xdr:nvCxnSpPr>
        <xdr:cNvPr id="116" name="直線コネクタ 115"/>
        <xdr:cNvCxnSpPr/>
      </xdr:nvCxnSpPr>
      <xdr:spPr bwMode="auto">
        <a:xfrm flipV="1">
          <a:off x="5003800" y="7462472"/>
          <a:ext cx="647700" cy="9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322549</xdr:rowOff>
    </xdr:from>
    <xdr:ext cx="762000" cy="259045"/>
    <xdr:sp macro="" textlink="">
      <xdr:nvSpPr>
        <xdr:cNvPr id="117" name="人口1人当たり決算額の推移平均値テキスト445"/>
        <xdr:cNvSpPr txBox="1"/>
      </xdr:nvSpPr>
      <xdr:spPr>
        <a:xfrm>
          <a:off x="5740400" y="7447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2289</xdr:rowOff>
    </xdr:from>
    <xdr:to>
      <xdr:col>26</xdr:col>
      <xdr:colOff>50800</xdr:colOff>
      <xdr:row>38</xdr:row>
      <xdr:rowOff>3961</xdr:rowOff>
    </xdr:to>
    <xdr:cxnSp macro="">
      <xdr:nvCxnSpPr>
        <xdr:cNvPr id="119" name="直線コネクタ 118"/>
        <xdr:cNvCxnSpPr/>
      </xdr:nvCxnSpPr>
      <xdr:spPr bwMode="auto">
        <a:xfrm>
          <a:off x="4305300" y="7469889"/>
          <a:ext cx="698500" cy="1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87913</xdr:rowOff>
    </xdr:from>
    <xdr:ext cx="736600" cy="259045"/>
    <xdr:sp macro="" textlink="">
      <xdr:nvSpPr>
        <xdr:cNvPr id="121" name="テキスト ボックス 120"/>
        <xdr:cNvSpPr txBox="1"/>
      </xdr:nvSpPr>
      <xdr:spPr>
        <a:xfrm>
          <a:off x="4622800" y="755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2289</xdr:rowOff>
    </xdr:from>
    <xdr:to>
      <xdr:col>22</xdr:col>
      <xdr:colOff>114300</xdr:colOff>
      <xdr:row>38</xdr:row>
      <xdr:rowOff>3605</xdr:rowOff>
    </xdr:to>
    <xdr:cxnSp macro="">
      <xdr:nvCxnSpPr>
        <xdr:cNvPr id="122" name="直線コネクタ 121"/>
        <xdr:cNvCxnSpPr/>
      </xdr:nvCxnSpPr>
      <xdr:spPr bwMode="auto">
        <a:xfrm flipV="1">
          <a:off x="3606800" y="7469889"/>
          <a:ext cx="698500" cy="1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91411</xdr:rowOff>
    </xdr:from>
    <xdr:ext cx="762000" cy="259045"/>
    <xdr:sp macro="" textlink="">
      <xdr:nvSpPr>
        <xdr:cNvPr id="124" name="テキスト ボックス 123"/>
        <xdr:cNvSpPr txBox="1"/>
      </xdr:nvSpPr>
      <xdr:spPr>
        <a:xfrm>
          <a:off x="3924300" y="755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342452</xdr:rowOff>
    </xdr:from>
    <xdr:to>
      <xdr:col>18</xdr:col>
      <xdr:colOff>177800</xdr:colOff>
      <xdr:row>38</xdr:row>
      <xdr:rowOff>3605</xdr:rowOff>
    </xdr:to>
    <xdr:cxnSp macro="">
      <xdr:nvCxnSpPr>
        <xdr:cNvPr id="125" name="直線コネクタ 124"/>
        <xdr:cNvCxnSpPr/>
      </xdr:nvCxnSpPr>
      <xdr:spPr bwMode="auto">
        <a:xfrm>
          <a:off x="2908300" y="7467152"/>
          <a:ext cx="698500" cy="4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17293</xdr:rowOff>
    </xdr:from>
    <xdr:to>
      <xdr:col>19</xdr:col>
      <xdr:colOff>38100</xdr:colOff>
      <xdr:row>38</xdr:row>
      <xdr:rowOff>118893</xdr:rowOff>
    </xdr:to>
    <xdr:sp macro="" textlink="">
      <xdr:nvSpPr>
        <xdr:cNvPr id="126" name="フローチャート: 判断 125"/>
        <xdr:cNvSpPr/>
      </xdr:nvSpPr>
      <xdr:spPr bwMode="auto">
        <a:xfrm>
          <a:off x="3556000" y="74848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103670</xdr:rowOff>
    </xdr:from>
    <xdr:ext cx="762000" cy="259045"/>
    <xdr:sp macro="" textlink="">
      <xdr:nvSpPr>
        <xdr:cNvPr id="127" name="テキスト ボックス 126"/>
        <xdr:cNvSpPr txBox="1"/>
      </xdr:nvSpPr>
      <xdr:spPr>
        <a:xfrm>
          <a:off x="3225800" y="7571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19409</xdr:rowOff>
    </xdr:from>
    <xdr:to>
      <xdr:col>15</xdr:col>
      <xdr:colOff>101600</xdr:colOff>
      <xdr:row>38</xdr:row>
      <xdr:rowOff>121009</xdr:rowOff>
    </xdr:to>
    <xdr:sp macro="" textlink="">
      <xdr:nvSpPr>
        <xdr:cNvPr id="128" name="フローチャート: 判断 127"/>
        <xdr:cNvSpPr/>
      </xdr:nvSpPr>
      <xdr:spPr bwMode="auto">
        <a:xfrm>
          <a:off x="2857500" y="7487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105786</xdr:rowOff>
    </xdr:from>
    <xdr:ext cx="762000" cy="259045"/>
    <xdr:sp macro="" textlink="">
      <xdr:nvSpPr>
        <xdr:cNvPr id="129" name="テキスト ボックス 128"/>
        <xdr:cNvSpPr txBox="1"/>
      </xdr:nvSpPr>
      <xdr:spPr>
        <a:xfrm>
          <a:off x="2527300" y="757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286972</xdr:rowOff>
    </xdr:from>
    <xdr:to>
      <xdr:col>29</xdr:col>
      <xdr:colOff>177800</xdr:colOff>
      <xdr:row>38</xdr:row>
      <xdr:rowOff>45672</xdr:rowOff>
    </xdr:to>
    <xdr:sp macro="" textlink="">
      <xdr:nvSpPr>
        <xdr:cNvPr id="135" name="楕円 134"/>
        <xdr:cNvSpPr/>
      </xdr:nvSpPr>
      <xdr:spPr bwMode="auto">
        <a:xfrm>
          <a:off x="5600700" y="7411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132049</xdr:rowOff>
    </xdr:from>
    <xdr:ext cx="762000" cy="259045"/>
    <xdr:sp macro="" textlink="">
      <xdr:nvSpPr>
        <xdr:cNvPr id="136" name="人口1人当たり決算額の推移該当値テキスト445"/>
        <xdr:cNvSpPr txBox="1"/>
      </xdr:nvSpPr>
      <xdr:spPr>
        <a:xfrm>
          <a:off x="5740400" y="725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296061</xdr:rowOff>
    </xdr:from>
    <xdr:to>
      <xdr:col>26</xdr:col>
      <xdr:colOff>101600</xdr:colOff>
      <xdr:row>38</xdr:row>
      <xdr:rowOff>54761</xdr:rowOff>
    </xdr:to>
    <xdr:sp macro="" textlink="">
      <xdr:nvSpPr>
        <xdr:cNvPr id="137" name="楕円 136"/>
        <xdr:cNvSpPr/>
      </xdr:nvSpPr>
      <xdr:spPr bwMode="auto">
        <a:xfrm>
          <a:off x="4953000" y="7420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64938</xdr:rowOff>
    </xdr:from>
    <xdr:ext cx="736600" cy="259045"/>
    <xdr:sp macro="" textlink="">
      <xdr:nvSpPr>
        <xdr:cNvPr id="138" name="テキスト ボックス 137"/>
        <xdr:cNvSpPr txBox="1"/>
      </xdr:nvSpPr>
      <xdr:spPr>
        <a:xfrm>
          <a:off x="4622800" y="7189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294389</xdr:rowOff>
    </xdr:from>
    <xdr:to>
      <xdr:col>22</xdr:col>
      <xdr:colOff>165100</xdr:colOff>
      <xdr:row>38</xdr:row>
      <xdr:rowOff>53089</xdr:rowOff>
    </xdr:to>
    <xdr:sp macro="" textlink="">
      <xdr:nvSpPr>
        <xdr:cNvPr id="139" name="楕円 138"/>
        <xdr:cNvSpPr/>
      </xdr:nvSpPr>
      <xdr:spPr bwMode="auto">
        <a:xfrm>
          <a:off x="4254500" y="7419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63266</xdr:rowOff>
    </xdr:from>
    <xdr:ext cx="762000" cy="259045"/>
    <xdr:sp macro="" textlink="">
      <xdr:nvSpPr>
        <xdr:cNvPr id="140" name="テキスト ボックス 139"/>
        <xdr:cNvSpPr txBox="1"/>
      </xdr:nvSpPr>
      <xdr:spPr>
        <a:xfrm>
          <a:off x="3924300" y="7187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295705</xdr:rowOff>
    </xdr:from>
    <xdr:to>
      <xdr:col>19</xdr:col>
      <xdr:colOff>38100</xdr:colOff>
      <xdr:row>38</xdr:row>
      <xdr:rowOff>54405</xdr:rowOff>
    </xdr:to>
    <xdr:sp macro="" textlink="">
      <xdr:nvSpPr>
        <xdr:cNvPr id="141" name="楕円 140"/>
        <xdr:cNvSpPr/>
      </xdr:nvSpPr>
      <xdr:spPr bwMode="auto">
        <a:xfrm>
          <a:off x="3556000" y="7420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64582</xdr:rowOff>
    </xdr:from>
    <xdr:ext cx="762000" cy="259045"/>
    <xdr:sp macro="" textlink="">
      <xdr:nvSpPr>
        <xdr:cNvPr id="142" name="テキスト ボックス 141"/>
        <xdr:cNvSpPr txBox="1"/>
      </xdr:nvSpPr>
      <xdr:spPr>
        <a:xfrm>
          <a:off x="3225800" y="718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291652</xdr:rowOff>
    </xdr:from>
    <xdr:to>
      <xdr:col>15</xdr:col>
      <xdr:colOff>101600</xdr:colOff>
      <xdr:row>38</xdr:row>
      <xdr:rowOff>50352</xdr:rowOff>
    </xdr:to>
    <xdr:sp macro="" textlink="">
      <xdr:nvSpPr>
        <xdr:cNvPr id="143" name="楕円 142"/>
        <xdr:cNvSpPr/>
      </xdr:nvSpPr>
      <xdr:spPr bwMode="auto">
        <a:xfrm>
          <a:off x="2857500" y="7416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60529</xdr:rowOff>
    </xdr:from>
    <xdr:ext cx="762000" cy="259045"/>
    <xdr:sp macro="" textlink="">
      <xdr:nvSpPr>
        <xdr:cNvPr id="144" name="テキスト ボックス 143"/>
        <xdr:cNvSpPr txBox="1"/>
      </xdr:nvSpPr>
      <xdr:spPr>
        <a:xfrm>
          <a:off x="2527300" y="7185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25,524
24,940
429.29
25,962,127
24,416,497
1,485,491
13,645,012
23,862,263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103276</xdr:rowOff>
    </xdr:from>
    <xdr:to>
      <xdr:col>24</xdr:col>
      <xdr:colOff>63500</xdr:colOff>
      <xdr:row>33</xdr:row>
      <xdr:rowOff>105334</xdr:rowOff>
    </xdr:to>
    <xdr:cxnSp macro="">
      <xdr:nvCxnSpPr>
        <xdr:cNvPr id="63" name="直線コネクタ 62"/>
        <xdr:cNvCxnSpPr/>
      </xdr:nvCxnSpPr>
      <xdr:spPr>
        <a:xfrm flipV="1">
          <a:off x="3797300" y="5761126"/>
          <a:ext cx="8382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22521</xdr:rowOff>
    </xdr:from>
    <xdr:ext cx="599010" cy="259045"/>
    <xdr:sp macro="" textlink="">
      <xdr:nvSpPr>
        <xdr:cNvPr id="64" name="人件費平均値テキスト"/>
        <xdr:cNvSpPr txBox="1"/>
      </xdr:nvSpPr>
      <xdr:spPr>
        <a:xfrm>
          <a:off x="4686300" y="619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70031</xdr:rowOff>
    </xdr:from>
    <xdr:to>
      <xdr:col>19</xdr:col>
      <xdr:colOff>177800</xdr:colOff>
      <xdr:row>33</xdr:row>
      <xdr:rowOff>105334</xdr:rowOff>
    </xdr:to>
    <xdr:cxnSp macro="">
      <xdr:nvCxnSpPr>
        <xdr:cNvPr id="66" name="直線コネクタ 65"/>
        <xdr:cNvCxnSpPr/>
      </xdr:nvCxnSpPr>
      <xdr:spPr>
        <a:xfrm>
          <a:off x="2908300" y="5727881"/>
          <a:ext cx="889000" cy="3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macro="" textlink="">
      <xdr:nvSpPr>
        <xdr:cNvPr id="68" name="テキスト ボックス 67"/>
        <xdr:cNvSpPr txBox="1"/>
      </xdr:nvSpPr>
      <xdr:spPr>
        <a:xfrm>
          <a:off x="3497795" y="63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70031</xdr:rowOff>
    </xdr:from>
    <xdr:to>
      <xdr:col>15</xdr:col>
      <xdr:colOff>50800</xdr:colOff>
      <xdr:row>33</xdr:row>
      <xdr:rowOff>134780</xdr:rowOff>
    </xdr:to>
    <xdr:cxnSp macro="">
      <xdr:nvCxnSpPr>
        <xdr:cNvPr id="69" name="直線コネクタ 68"/>
        <xdr:cNvCxnSpPr/>
      </xdr:nvCxnSpPr>
      <xdr:spPr>
        <a:xfrm flipV="1">
          <a:off x="2019300" y="5727881"/>
          <a:ext cx="889000" cy="6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169380</xdr:rowOff>
    </xdr:from>
    <xdr:ext cx="599010" cy="259045"/>
    <xdr:sp macro="" textlink="">
      <xdr:nvSpPr>
        <xdr:cNvPr id="71" name="テキスト ボックス 70"/>
        <xdr:cNvSpPr txBox="1"/>
      </xdr:nvSpPr>
      <xdr:spPr>
        <a:xfrm>
          <a:off x="2608795" y="634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134780</xdr:rowOff>
    </xdr:from>
    <xdr:to>
      <xdr:col>10</xdr:col>
      <xdr:colOff>114300</xdr:colOff>
      <xdr:row>35</xdr:row>
      <xdr:rowOff>91553</xdr:rowOff>
    </xdr:to>
    <xdr:cxnSp macro="">
      <xdr:nvCxnSpPr>
        <xdr:cNvPr id="72" name="直線コネクタ 71"/>
        <xdr:cNvCxnSpPr/>
      </xdr:nvCxnSpPr>
      <xdr:spPr>
        <a:xfrm flipV="1">
          <a:off x="1130300" y="5792630"/>
          <a:ext cx="889000" cy="29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16837</xdr:rowOff>
    </xdr:from>
    <xdr:to>
      <xdr:col>10</xdr:col>
      <xdr:colOff>165100</xdr:colOff>
      <xdr:row>37</xdr:row>
      <xdr:rowOff>118437</xdr:rowOff>
    </xdr:to>
    <xdr:sp macro="" textlink="">
      <xdr:nvSpPr>
        <xdr:cNvPr id="73" name="フローチャート: 判断 72"/>
        <xdr:cNvSpPr/>
      </xdr:nvSpPr>
      <xdr:spPr>
        <a:xfrm>
          <a:off x="1968500" y="636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109564</xdr:rowOff>
    </xdr:from>
    <xdr:ext cx="534377" cy="259045"/>
    <xdr:sp macro="" textlink="">
      <xdr:nvSpPr>
        <xdr:cNvPr id="74" name="テキスト ボックス 73"/>
        <xdr:cNvSpPr txBox="1"/>
      </xdr:nvSpPr>
      <xdr:spPr>
        <a:xfrm>
          <a:off x="1752111" y="64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98011</xdr:rowOff>
    </xdr:from>
    <xdr:to>
      <xdr:col>6</xdr:col>
      <xdr:colOff>38100</xdr:colOff>
      <xdr:row>38</xdr:row>
      <xdr:rowOff>28161</xdr:rowOff>
    </xdr:to>
    <xdr:sp macro="" textlink="">
      <xdr:nvSpPr>
        <xdr:cNvPr id="75" name="フローチャート: 判断 74"/>
        <xdr:cNvSpPr/>
      </xdr:nvSpPr>
      <xdr:spPr>
        <a:xfrm>
          <a:off x="1079500" y="644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19288</xdr:rowOff>
    </xdr:from>
    <xdr:ext cx="534377" cy="259045"/>
    <xdr:sp macro="" textlink="">
      <xdr:nvSpPr>
        <xdr:cNvPr id="76" name="テキスト ボックス 75"/>
        <xdr:cNvSpPr txBox="1"/>
      </xdr:nvSpPr>
      <xdr:spPr>
        <a:xfrm>
          <a:off x="863111" y="653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52476</xdr:rowOff>
    </xdr:from>
    <xdr:to>
      <xdr:col>24</xdr:col>
      <xdr:colOff>114300</xdr:colOff>
      <xdr:row>33</xdr:row>
      <xdr:rowOff>154076</xdr:rowOff>
    </xdr:to>
    <xdr:sp macro="" textlink="">
      <xdr:nvSpPr>
        <xdr:cNvPr id="82" name="楕円 81"/>
        <xdr:cNvSpPr/>
      </xdr:nvSpPr>
      <xdr:spPr>
        <a:xfrm>
          <a:off x="4584700" y="571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75353</xdr:rowOff>
    </xdr:from>
    <xdr:ext cx="599010" cy="259045"/>
    <xdr:sp macro="" textlink="">
      <xdr:nvSpPr>
        <xdr:cNvPr id="83" name="人件費該当値テキスト"/>
        <xdr:cNvSpPr txBox="1"/>
      </xdr:nvSpPr>
      <xdr:spPr>
        <a:xfrm>
          <a:off x="4686300" y="5561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54534</xdr:rowOff>
    </xdr:from>
    <xdr:to>
      <xdr:col>20</xdr:col>
      <xdr:colOff>38100</xdr:colOff>
      <xdr:row>33</xdr:row>
      <xdr:rowOff>156134</xdr:rowOff>
    </xdr:to>
    <xdr:sp macro="" textlink="">
      <xdr:nvSpPr>
        <xdr:cNvPr id="84" name="楕円 83"/>
        <xdr:cNvSpPr/>
      </xdr:nvSpPr>
      <xdr:spPr>
        <a:xfrm>
          <a:off x="3746500" y="571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1211</xdr:rowOff>
    </xdr:from>
    <xdr:ext cx="599010" cy="259045"/>
    <xdr:sp macro="" textlink="">
      <xdr:nvSpPr>
        <xdr:cNvPr id="85" name="テキスト ボックス 84"/>
        <xdr:cNvSpPr txBox="1"/>
      </xdr:nvSpPr>
      <xdr:spPr>
        <a:xfrm>
          <a:off x="3497795" y="5487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19231</xdr:rowOff>
    </xdr:from>
    <xdr:to>
      <xdr:col>15</xdr:col>
      <xdr:colOff>101600</xdr:colOff>
      <xdr:row>33</xdr:row>
      <xdr:rowOff>120831</xdr:rowOff>
    </xdr:to>
    <xdr:sp macro="" textlink="">
      <xdr:nvSpPr>
        <xdr:cNvPr id="86" name="楕円 85"/>
        <xdr:cNvSpPr/>
      </xdr:nvSpPr>
      <xdr:spPr>
        <a:xfrm>
          <a:off x="2857500" y="56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137358</xdr:rowOff>
    </xdr:from>
    <xdr:ext cx="599010" cy="259045"/>
    <xdr:sp macro="" textlink="">
      <xdr:nvSpPr>
        <xdr:cNvPr id="87" name="テキスト ボックス 86"/>
        <xdr:cNvSpPr txBox="1"/>
      </xdr:nvSpPr>
      <xdr:spPr>
        <a:xfrm>
          <a:off x="2608795" y="545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83980</xdr:rowOff>
    </xdr:from>
    <xdr:to>
      <xdr:col>10</xdr:col>
      <xdr:colOff>165100</xdr:colOff>
      <xdr:row>34</xdr:row>
      <xdr:rowOff>14130</xdr:rowOff>
    </xdr:to>
    <xdr:sp macro="" textlink="">
      <xdr:nvSpPr>
        <xdr:cNvPr id="88" name="楕円 87"/>
        <xdr:cNvSpPr/>
      </xdr:nvSpPr>
      <xdr:spPr>
        <a:xfrm>
          <a:off x="1968500" y="574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30657</xdr:rowOff>
    </xdr:from>
    <xdr:ext cx="599010" cy="259045"/>
    <xdr:sp macro="" textlink="">
      <xdr:nvSpPr>
        <xdr:cNvPr id="89" name="テキスト ボックス 88"/>
        <xdr:cNvSpPr txBox="1"/>
      </xdr:nvSpPr>
      <xdr:spPr>
        <a:xfrm>
          <a:off x="1719795" y="5517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40753</xdr:rowOff>
    </xdr:from>
    <xdr:to>
      <xdr:col>6</xdr:col>
      <xdr:colOff>38100</xdr:colOff>
      <xdr:row>35</xdr:row>
      <xdr:rowOff>142353</xdr:rowOff>
    </xdr:to>
    <xdr:sp macro="" textlink="">
      <xdr:nvSpPr>
        <xdr:cNvPr id="90" name="楕円 89"/>
        <xdr:cNvSpPr/>
      </xdr:nvSpPr>
      <xdr:spPr>
        <a:xfrm>
          <a:off x="1079500" y="604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158880</xdr:rowOff>
    </xdr:from>
    <xdr:ext cx="599010" cy="259045"/>
    <xdr:sp macro="" textlink="">
      <xdr:nvSpPr>
        <xdr:cNvPr id="91" name="テキスト ボックス 90"/>
        <xdr:cNvSpPr txBox="1"/>
      </xdr:nvSpPr>
      <xdr:spPr>
        <a:xfrm>
          <a:off x="830795" y="581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2879</xdr:rowOff>
    </xdr:from>
    <xdr:to>
      <xdr:col>24</xdr:col>
      <xdr:colOff>63500</xdr:colOff>
      <xdr:row>58</xdr:row>
      <xdr:rowOff>8598</xdr:rowOff>
    </xdr:to>
    <xdr:cxnSp macro="">
      <xdr:nvCxnSpPr>
        <xdr:cNvPr id="120" name="直線コネクタ 119"/>
        <xdr:cNvCxnSpPr/>
      </xdr:nvCxnSpPr>
      <xdr:spPr>
        <a:xfrm>
          <a:off x="3797300" y="9946979"/>
          <a:ext cx="838200" cy="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116047</xdr:rowOff>
    </xdr:from>
    <xdr:ext cx="599010" cy="259045"/>
    <xdr:sp macro="" textlink="">
      <xdr:nvSpPr>
        <xdr:cNvPr id="121" name="物件費平均値テキスト"/>
        <xdr:cNvSpPr txBox="1"/>
      </xdr:nvSpPr>
      <xdr:spPr>
        <a:xfrm>
          <a:off x="4686300" y="988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2879</xdr:rowOff>
    </xdr:from>
    <xdr:to>
      <xdr:col>19</xdr:col>
      <xdr:colOff>177800</xdr:colOff>
      <xdr:row>58</xdr:row>
      <xdr:rowOff>19452</xdr:rowOff>
    </xdr:to>
    <xdr:cxnSp macro="">
      <xdr:nvCxnSpPr>
        <xdr:cNvPr id="123" name="直線コネクタ 122"/>
        <xdr:cNvCxnSpPr/>
      </xdr:nvCxnSpPr>
      <xdr:spPr>
        <a:xfrm flipV="1">
          <a:off x="2908300" y="9946979"/>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62161</xdr:rowOff>
    </xdr:from>
    <xdr:ext cx="599010" cy="259045"/>
    <xdr:sp macro="" textlink="">
      <xdr:nvSpPr>
        <xdr:cNvPr id="125" name="テキスト ボックス 124"/>
        <xdr:cNvSpPr txBox="1"/>
      </xdr:nvSpPr>
      <xdr:spPr>
        <a:xfrm>
          <a:off x="3497795" y="1000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19452</xdr:rowOff>
    </xdr:from>
    <xdr:to>
      <xdr:col>15</xdr:col>
      <xdr:colOff>50800</xdr:colOff>
      <xdr:row>58</xdr:row>
      <xdr:rowOff>31267</xdr:rowOff>
    </xdr:to>
    <xdr:cxnSp macro="">
      <xdr:nvCxnSpPr>
        <xdr:cNvPr id="126" name="直線コネクタ 125"/>
        <xdr:cNvCxnSpPr/>
      </xdr:nvCxnSpPr>
      <xdr:spPr>
        <a:xfrm flipV="1">
          <a:off x="2019300" y="9963552"/>
          <a:ext cx="889000" cy="1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73217</xdr:rowOff>
    </xdr:from>
    <xdr:ext cx="534377" cy="259045"/>
    <xdr:sp macro="" textlink="">
      <xdr:nvSpPr>
        <xdr:cNvPr id="128" name="テキスト ボックス 127"/>
        <xdr:cNvSpPr txBox="1"/>
      </xdr:nvSpPr>
      <xdr:spPr>
        <a:xfrm>
          <a:off x="2641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18128</xdr:rowOff>
    </xdr:from>
    <xdr:to>
      <xdr:col>10</xdr:col>
      <xdr:colOff>114300</xdr:colOff>
      <xdr:row>58</xdr:row>
      <xdr:rowOff>31267</xdr:rowOff>
    </xdr:to>
    <xdr:cxnSp macro="">
      <xdr:nvCxnSpPr>
        <xdr:cNvPr id="129" name="直線コネクタ 128"/>
        <xdr:cNvCxnSpPr/>
      </xdr:nvCxnSpPr>
      <xdr:spPr>
        <a:xfrm>
          <a:off x="1130300" y="9962228"/>
          <a:ext cx="889000" cy="1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167420</xdr:rowOff>
    </xdr:from>
    <xdr:to>
      <xdr:col>10</xdr:col>
      <xdr:colOff>165100</xdr:colOff>
      <xdr:row>58</xdr:row>
      <xdr:rowOff>97570</xdr:rowOff>
    </xdr:to>
    <xdr:sp macro="" textlink="">
      <xdr:nvSpPr>
        <xdr:cNvPr id="130" name="フローチャート: 判断 129"/>
        <xdr:cNvSpPr/>
      </xdr:nvSpPr>
      <xdr:spPr>
        <a:xfrm>
          <a:off x="1968500" y="994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88697</xdr:rowOff>
    </xdr:from>
    <xdr:ext cx="534377" cy="259045"/>
    <xdr:sp macro="" textlink="">
      <xdr:nvSpPr>
        <xdr:cNvPr id="131" name="テキスト ボックス 130"/>
        <xdr:cNvSpPr txBox="1"/>
      </xdr:nvSpPr>
      <xdr:spPr>
        <a:xfrm>
          <a:off x="1752111" y="1003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170562</xdr:rowOff>
    </xdr:from>
    <xdr:to>
      <xdr:col>6</xdr:col>
      <xdr:colOff>38100</xdr:colOff>
      <xdr:row>58</xdr:row>
      <xdr:rowOff>100712</xdr:rowOff>
    </xdr:to>
    <xdr:sp macro="" textlink="">
      <xdr:nvSpPr>
        <xdr:cNvPr id="132" name="フローチャート: 判断 131"/>
        <xdr:cNvSpPr/>
      </xdr:nvSpPr>
      <xdr:spPr>
        <a:xfrm>
          <a:off x="1079500" y="994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91839</xdr:rowOff>
    </xdr:from>
    <xdr:ext cx="534377" cy="259045"/>
    <xdr:sp macro="" textlink="">
      <xdr:nvSpPr>
        <xdr:cNvPr id="133" name="テキスト ボックス 132"/>
        <xdr:cNvSpPr txBox="1"/>
      </xdr:nvSpPr>
      <xdr:spPr>
        <a:xfrm>
          <a:off x="863111" y="1003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129248</xdr:rowOff>
    </xdr:from>
    <xdr:to>
      <xdr:col>24</xdr:col>
      <xdr:colOff>114300</xdr:colOff>
      <xdr:row>58</xdr:row>
      <xdr:rowOff>59398</xdr:rowOff>
    </xdr:to>
    <xdr:sp macro="" textlink="">
      <xdr:nvSpPr>
        <xdr:cNvPr id="139" name="楕円 138"/>
        <xdr:cNvSpPr/>
      </xdr:nvSpPr>
      <xdr:spPr>
        <a:xfrm>
          <a:off x="4584700" y="990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88625</xdr:rowOff>
    </xdr:from>
    <xdr:ext cx="599010" cy="259045"/>
    <xdr:sp macro="" textlink="">
      <xdr:nvSpPr>
        <xdr:cNvPr id="140" name="物件費該当値テキスト"/>
        <xdr:cNvSpPr txBox="1"/>
      </xdr:nvSpPr>
      <xdr:spPr>
        <a:xfrm>
          <a:off x="4686300" y="968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123529</xdr:rowOff>
    </xdr:from>
    <xdr:to>
      <xdr:col>20</xdr:col>
      <xdr:colOff>38100</xdr:colOff>
      <xdr:row>58</xdr:row>
      <xdr:rowOff>53679</xdr:rowOff>
    </xdr:to>
    <xdr:sp macro="" textlink="">
      <xdr:nvSpPr>
        <xdr:cNvPr id="141" name="楕円 140"/>
        <xdr:cNvSpPr/>
      </xdr:nvSpPr>
      <xdr:spPr>
        <a:xfrm>
          <a:off x="3746500" y="989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70206</xdr:rowOff>
    </xdr:from>
    <xdr:ext cx="599010" cy="259045"/>
    <xdr:sp macro="" textlink="">
      <xdr:nvSpPr>
        <xdr:cNvPr id="142" name="テキスト ボックス 141"/>
        <xdr:cNvSpPr txBox="1"/>
      </xdr:nvSpPr>
      <xdr:spPr>
        <a:xfrm>
          <a:off x="3497795" y="967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140102</xdr:rowOff>
    </xdr:from>
    <xdr:to>
      <xdr:col>15</xdr:col>
      <xdr:colOff>101600</xdr:colOff>
      <xdr:row>58</xdr:row>
      <xdr:rowOff>70252</xdr:rowOff>
    </xdr:to>
    <xdr:sp macro="" textlink="">
      <xdr:nvSpPr>
        <xdr:cNvPr id="143" name="楕円 142"/>
        <xdr:cNvSpPr/>
      </xdr:nvSpPr>
      <xdr:spPr>
        <a:xfrm>
          <a:off x="2857500" y="991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86779</xdr:rowOff>
    </xdr:from>
    <xdr:ext cx="599010" cy="259045"/>
    <xdr:sp macro="" textlink="">
      <xdr:nvSpPr>
        <xdr:cNvPr id="144" name="テキスト ボックス 143"/>
        <xdr:cNvSpPr txBox="1"/>
      </xdr:nvSpPr>
      <xdr:spPr>
        <a:xfrm>
          <a:off x="2608795" y="968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151917</xdr:rowOff>
    </xdr:from>
    <xdr:to>
      <xdr:col>10</xdr:col>
      <xdr:colOff>165100</xdr:colOff>
      <xdr:row>58</xdr:row>
      <xdr:rowOff>82067</xdr:rowOff>
    </xdr:to>
    <xdr:sp macro="" textlink="">
      <xdr:nvSpPr>
        <xdr:cNvPr id="145" name="楕円 144"/>
        <xdr:cNvSpPr/>
      </xdr:nvSpPr>
      <xdr:spPr>
        <a:xfrm>
          <a:off x="1968500" y="992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98594</xdr:rowOff>
    </xdr:from>
    <xdr:ext cx="534377" cy="259045"/>
    <xdr:sp macro="" textlink="">
      <xdr:nvSpPr>
        <xdr:cNvPr id="146" name="テキスト ボックス 145"/>
        <xdr:cNvSpPr txBox="1"/>
      </xdr:nvSpPr>
      <xdr:spPr>
        <a:xfrm>
          <a:off x="1752111" y="969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138778</xdr:rowOff>
    </xdr:from>
    <xdr:to>
      <xdr:col>6</xdr:col>
      <xdr:colOff>38100</xdr:colOff>
      <xdr:row>58</xdr:row>
      <xdr:rowOff>68928</xdr:rowOff>
    </xdr:to>
    <xdr:sp macro="" textlink="">
      <xdr:nvSpPr>
        <xdr:cNvPr id="147" name="楕円 146"/>
        <xdr:cNvSpPr/>
      </xdr:nvSpPr>
      <xdr:spPr>
        <a:xfrm>
          <a:off x="1079500" y="991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85455</xdr:rowOff>
    </xdr:from>
    <xdr:ext cx="599010" cy="259045"/>
    <xdr:sp macro="" textlink="">
      <xdr:nvSpPr>
        <xdr:cNvPr id="148" name="テキスト ボックス 147"/>
        <xdr:cNvSpPr txBox="1"/>
      </xdr:nvSpPr>
      <xdr:spPr>
        <a:xfrm>
          <a:off x="830795" y="968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171399</xdr:rowOff>
    </xdr:from>
    <xdr:to>
      <xdr:col>24</xdr:col>
      <xdr:colOff>63500</xdr:colOff>
      <xdr:row>78</xdr:row>
      <xdr:rowOff>17818</xdr:rowOff>
    </xdr:to>
    <xdr:cxnSp macro="">
      <xdr:nvCxnSpPr>
        <xdr:cNvPr id="177" name="直線コネクタ 176"/>
        <xdr:cNvCxnSpPr/>
      </xdr:nvCxnSpPr>
      <xdr:spPr>
        <a:xfrm>
          <a:off x="3797300" y="13373049"/>
          <a:ext cx="838200" cy="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120611</xdr:rowOff>
    </xdr:from>
    <xdr:ext cx="534377" cy="259045"/>
    <xdr:sp macro="" textlink="">
      <xdr:nvSpPr>
        <xdr:cNvPr id="178" name="維持補修費平均値テキスト"/>
        <xdr:cNvSpPr txBox="1"/>
      </xdr:nvSpPr>
      <xdr:spPr>
        <a:xfrm>
          <a:off x="4686300" y="13322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156063</xdr:rowOff>
    </xdr:from>
    <xdr:to>
      <xdr:col>19</xdr:col>
      <xdr:colOff>177800</xdr:colOff>
      <xdr:row>77</xdr:row>
      <xdr:rowOff>171399</xdr:rowOff>
    </xdr:to>
    <xdr:cxnSp macro="">
      <xdr:nvCxnSpPr>
        <xdr:cNvPr id="180" name="直線コネクタ 179"/>
        <xdr:cNvCxnSpPr/>
      </xdr:nvCxnSpPr>
      <xdr:spPr>
        <a:xfrm>
          <a:off x="2908300" y="13357713"/>
          <a:ext cx="889000" cy="1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52906</xdr:rowOff>
    </xdr:from>
    <xdr:ext cx="534377" cy="259045"/>
    <xdr:sp macro="" textlink="">
      <xdr:nvSpPr>
        <xdr:cNvPr id="182" name="テキスト ボックス 181"/>
        <xdr:cNvSpPr txBox="1"/>
      </xdr:nvSpPr>
      <xdr:spPr>
        <a:xfrm>
          <a:off x="3530111" y="1342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156063</xdr:rowOff>
    </xdr:from>
    <xdr:to>
      <xdr:col>15</xdr:col>
      <xdr:colOff>50800</xdr:colOff>
      <xdr:row>78</xdr:row>
      <xdr:rowOff>36564</xdr:rowOff>
    </xdr:to>
    <xdr:cxnSp macro="">
      <xdr:nvCxnSpPr>
        <xdr:cNvPr id="183" name="直線コネクタ 182"/>
        <xdr:cNvCxnSpPr/>
      </xdr:nvCxnSpPr>
      <xdr:spPr>
        <a:xfrm flipV="1">
          <a:off x="2019300" y="13357713"/>
          <a:ext cx="889000" cy="5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50106</xdr:rowOff>
    </xdr:from>
    <xdr:ext cx="534377" cy="259045"/>
    <xdr:sp macro="" textlink="">
      <xdr:nvSpPr>
        <xdr:cNvPr id="185" name="テキスト ボックス 184"/>
        <xdr:cNvSpPr txBox="1"/>
      </xdr:nvSpPr>
      <xdr:spPr>
        <a:xfrm>
          <a:off x="2641111" y="1342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11322</xdr:rowOff>
    </xdr:from>
    <xdr:to>
      <xdr:col>10</xdr:col>
      <xdr:colOff>114300</xdr:colOff>
      <xdr:row>78</xdr:row>
      <xdr:rowOff>36564</xdr:rowOff>
    </xdr:to>
    <xdr:cxnSp macro="">
      <xdr:nvCxnSpPr>
        <xdr:cNvPr id="186" name="直線コネクタ 185"/>
        <xdr:cNvCxnSpPr/>
      </xdr:nvCxnSpPr>
      <xdr:spPr>
        <a:xfrm>
          <a:off x="1130300" y="13384422"/>
          <a:ext cx="889000" cy="2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149631</xdr:rowOff>
    </xdr:from>
    <xdr:to>
      <xdr:col>10</xdr:col>
      <xdr:colOff>165100</xdr:colOff>
      <xdr:row>78</xdr:row>
      <xdr:rowOff>79781</xdr:rowOff>
    </xdr:to>
    <xdr:sp macro="" textlink="">
      <xdr:nvSpPr>
        <xdr:cNvPr id="187" name="フローチャート: 判断 186"/>
        <xdr:cNvSpPr/>
      </xdr:nvSpPr>
      <xdr:spPr>
        <a:xfrm>
          <a:off x="19685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96308</xdr:rowOff>
    </xdr:from>
    <xdr:ext cx="469744" cy="259045"/>
    <xdr:sp macro="" textlink="">
      <xdr:nvSpPr>
        <xdr:cNvPr id="188" name="テキスト ボックス 187"/>
        <xdr:cNvSpPr txBox="1"/>
      </xdr:nvSpPr>
      <xdr:spPr>
        <a:xfrm>
          <a:off x="1784428" y="1312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44608</xdr:rowOff>
    </xdr:from>
    <xdr:to>
      <xdr:col>6</xdr:col>
      <xdr:colOff>38100</xdr:colOff>
      <xdr:row>78</xdr:row>
      <xdr:rowOff>146208</xdr:rowOff>
    </xdr:to>
    <xdr:sp macro="" textlink="">
      <xdr:nvSpPr>
        <xdr:cNvPr id="189" name="フローチャート: 判断 188"/>
        <xdr:cNvSpPr/>
      </xdr:nvSpPr>
      <xdr:spPr>
        <a:xfrm>
          <a:off x="1079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137335</xdr:rowOff>
    </xdr:from>
    <xdr:ext cx="469744" cy="259045"/>
    <xdr:sp macro="" textlink="">
      <xdr:nvSpPr>
        <xdr:cNvPr id="190" name="テキスト ボックス 189"/>
        <xdr:cNvSpPr txBox="1"/>
      </xdr:nvSpPr>
      <xdr:spPr>
        <a:xfrm>
          <a:off x="895428" y="1351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138468</xdr:rowOff>
    </xdr:from>
    <xdr:to>
      <xdr:col>24</xdr:col>
      <xdr:colOff>114300</xdr:colOff>
      <xdr:row>78</xdr:row>
      <xdr:rowOff>68618</xdr:rowOff>
    </xdr:to>
    <xdr:sp macro="" textlink="">
      <xdr:nvSpPr>
        <xdr:cNvPr id="196" name="楕円 195"/>
        <xdr:cNvSpPr/>
      </xdr:nvSpPr>
      <xdr:spPr>
        <a:xfrm>
          <a:off x="4584700" y="1334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161345</xdr:rowOff>
    </xdr:from>
    <xdr:ext cx="534377" cy="259045"/>
    <xdr:sp macro="" textlink="">
      <xdr:nvSpPr>
        <xdr:cNvPr id="197" name="維持補修費該当値テキスト"/>
        <xdr:cNvSpPr txBox="1"/>
      </xdr:nvSpPr>
      <xdr:spPr>
        <a:xfrm>
          <a:off x="4686300" y="1319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120599</xdr:rowOff>
    </xdr:from>
    <xdr:to>
      <xdr:col>20</xdr:col>
      <xdr:colOff>38100</xdr:colOff>
      <xdr:row>78</xdr:row>
      <xdr:rowOff>50749</xdr:rowOff>
    </xdr:to>
    <xdr:sp macro="" textlink="">
      <xdr:nvSpPr>
        <xdr:cNvPr id="198" name="楕円 197"/>
        <xdr:cNvSpPr/>
      </xdr:nvSpPr>
      <xdr:spPr>
        <a:xfrm>
          <a:off x="3746500" y="1332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67276</xdr:rowOff>
    </xdr:from>
    <xdr:ext cx="534377" cy="259045"/>
    <xdr:sp macro="" textlink="">
      <xdr:nvSpPr>
        <xdr:cNvPr id="199" name="テキスト ボックス 198"/>
        <xdr:cNvSpPr txBox="1"/>
      </xdr:nvSpPr>
      <xdr:spPr>
        <a:xfrm>
          <a:off x="3530111" y="1309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105263</xdr:rowOff>
    </xdr:from>
    <xdr:to>
      <xdr:col>15</xdr:col>
      <xdr:colOff>101600</xdr:colOff>
      <xdr:row>78</xdr:row>
      <xdr:rowOff>35413</xdr:rowOff>
    </xdr:to>
    <xdr:sp macro="" textlink="">
      <xdr:nvSpPr>
        <xdr:cNvPr id="200" name="楕円 199"/>
        <xdr:cNvSpPr/>
      </xdr:nvSpPr>
      <xdr:spPr>
        <a:xfrm>
          <a:off x="2857500" y="1330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51940</xdr:rowOff>
    </xdr:from>
    <xdr:ext cx="534377" cy="259045"/>
    <xdr:sp macro="" textlink="">
      <xdr:nvSpPr>
        <xdr:cNvPr id="201" name="テキスト ボックス 200"/>
        <xdr:cNvSpPr txBox="1"/>
      </xdr:nvSpPr>
      <xdr:spPr>
        <a:xfrm>
          <a:off x="2641111" y="1308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157214</xdr:rowOff>
    </xdr:from>
    <xdr:to>
      <xdr:col>10</xdr:col>
      <xdr:colOff>165100</xdr:colOff>
      <xdr:row>78</xdr:row>
      <xdr:rowOff>87364</xdr:rowOff>
    </xdr:to>
    <xdr:sp macro="" textlink="">
      <xdr:nvSpPr>
        <xdr:cNvPr id="202" name="楕円 201"/>
        <xdr:cNvSpPr/>
      </xdr:nvSpPr>
      <xdr:spPr>
        <a:xfrm>
          <a:off x="1968500" y="133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78491</xdr:rowOff>
    </xdr:from>
    <xdr:ext cx="469744" cy="259045"/>
    <xdr:sp macro="" textlink="">
      <xdr:nvSpPr>
        <xdr:cNvPr id="203" name="テキスト ボックス 202"/>
        <xdr:cNvSpPr txBox="1"/>
      </xdr:nvSpPr>
      <xdr:spPr>
        <a:xfrm>
          <a:off x="1784428" y="1345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131972</xdr:rowOff>
    </xdr:from>
    <xdr:to>
      <xdr:col>6</xdr:col>
      <xdr:colOff>38100</xdr:colOff>
      <xdr:row>78</xdr:row>
      <xdr:rowOff>62122</xdr:rowOff>
    </xdr:to>
    <xdr:sp macro="" textlink="">
      <xdr:nvSpPr>
        <xdr:cNvPr id="204" name="楕円 203"/>
        <xdr:cNvSpPr/>
      </xdr:nvSpPr>
      <xdr:spPr>
        <a:xfrm>
          <a:off x="1079500" y="1333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78649</xdr:rowOff>
    </xdr:from>
    <xdr:ext cx="534377" cy="259045"/>
    <xdr:sp macro="" textlink="">
      <xdr:nvSpPr>
        <xdr:cNvPr id="205" name="テキスト ボックス 204"/>
        <xdr:cNvSpPr txBox="1"/>
      </xdr:nvSpPr>
      <xdr:spPr>
        <a:xfrm>
          <a:off x="863111" y="1310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169098</xdr:rowOff>
    </xdr:from>
    <xdr:to>
      <xdr:col>24</xdr:col>
      <xdr:colOff>63500</xdr:colOff>
      <xdr:row>97</xdr:row>
      <xdr:rowOff>117312</xdr:rowOff>
    </xdr:to>
    <xdr:cxnSp macro="">
      <xdr:nvCxnSpPr>
        <xdr:cNvPr id="235" name="直線コネクタ 234"/>
        <xdr:cNvCxnSpPr/>
      </xdr:nvCxnSpPr>
      <xdr:spPr>
        <a:xfrm flipV="1">
          <a:off x="3797300" y="16628298"/>
          <a:ext cx="838200" cy="11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164061</xdr:rowOff>
    </xdr:from>
    <xdr:to>
      <xdr:col>19</xdr:col>
      <xdr:colOff>177800</xdr:colOff>
      <xdr:row>97</xdr:row>
      <xdr:rowOff>117312</xdr:rowOff>
    </xdr:to>
    <xdr:cxnSp macro="">
      <xdr:nvCxnSpPr>
        <xdr:cNvPr id="238" name="直線コネクタ 237"/>
        <xdr:cNvCxnSpPr/>
      </xdr:nvCxnSpPr>
      <xdr:spPr>
        <a:xfrm>
          <a:off x="2908300" y="16623261"/>
          <a:ext cx="889000" cy="12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0" name="テキスト ボックス 239"/>
        <xdr:cNvSpPr txBox="1"/>
      </xdr:nvSpPr>
      <xdr:spPr>
        <a:xfrm>
          <a:off x="3497795" y="162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164061</xdr:rowOff>
    </xdr:from>
    <xdr:to>
      <xdr:col>15</xdr:col>
      <xdr:colOff>50800</xdr:colOff>
      <xdr:row>98</xdr:row>
      <xdr:rowOff>13261</xdr:rowOff>
    </xdr:to>
    <xdr:cxnSp macro="">
      <xdr:nvCxnSpPr>
        <xdr:cNvPr id="241" name="直線コネクタ 240"/>
        <xdr:cNvCxnSpPr/>
      </xdr:nvCxnSpPr>
      <xdr:spPr>
        <a:xfrm flipV="1">
          <a:off x="2019300" y="16623261"/>
          <a:ext cx="889000" cy="1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153812</xdr:rowOff>
    </xdr:from>
    <xdr:to>
      <xdr:col>10</xdr:col>
      <xdr:colOff>114300</xdr:colOff>
      <xdr:row>98</xdr:row>
      <xdr:rowOff>13261</xdr:rowOff>
    </xdr:to>
    <xdr:cxnSp macro="">
      <xdr:nvCxnSpPr>
        <xdr:cNvPr id="244" name="直線コネクタ 243"/>
        <xdr:cNvCxnSpPr/>
      </xdr:nvCxnSpPr>
      <xdr:spPr>
        <a:xfrm>
          <a:off x="1130300" y="16784462"/>
          <a:ext cx="889000" cy="3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156009</xdr:rowOff>
    </xdr:from>
    <xdr:to>
      <xdr:col>10</xdr:col>
      <xdr:colOff>165100</xdr:colOff>
      <xdr:row>97</xdr:row>
      <xdr:rowOff>86159</xdr:rowOff>
    </xdr:to>
    <xdr:sp macro="" textlink="">
      <xdr:nvSpPr>
        <xdr:cNvPr id="245" name="フローチャート: 判断 244"/>
        <xdr:cNvSpPr/>
      </xdr:nvSpPr>
      <xdr:spPr>
        <a:xfrm>
          <a:off x="1968500" y="16615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102686</xdr:rowOff>
    </xdr:from>
    <xdr:ext cx="534377" cy="259045"/>
    <xdr:sp macro="" textlink="">
      <xdr:nvSpPr>
        <xdr:cNvPr id="246" name="テキスト ボックス 245"/>
        <xdr:cNvSpPr txBox="1"/>
      </xdr:nvSpPr>
      <xdr:spPr>
        <a:xfrm>
          <a:off x="1752111" y="1639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5073</xdr:rowOff>
    </xdr:from>
    <xdr:to>
      <xdr:col>6</xdr:col>
      <xdr:colOff>38100</xdr:colOff>
      <xdr:row>97</xdr:row>
      <xdr:rowOff>106673</xdr:rowOff>
    </xdr:to>
    <xdr:sp macro="" textlink="">
      <xdr:nvSpPr>
        <xdr:cNvPr id="247" name="フローチャート: 判断 246"/>
        <xdr:cNvSpPr/>
      </xdr:nvSpPr>
      <xdr:spPr>
        <a:xfrm>
          <a:off x="1079500" y="16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123200</xdr:rowOff>
    </xdr:from>
    <xdr:ext cx="534377" cy="259045"/>
    <xdr:sp macro="" textlink="">
      <xdr:nvSpPr>
        <xdr:cNvPr id="248" name="テキスト ボックス 247"/>
        <xdr:cNvSpPr txBox="1"/>
      </xdr:nvSpPr>
      <xdr:spPr>
        <a:xfrm>
          <a:off x="863111" y="16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118298</xdr:rowOff>
    </xdr:from>
    <xdr:to>
      <xdr:col>24</xdr:col>
      <xdr:colOff>114300</xdr:colOff>
      <xdr:row>97</xdr:row>
      <xdr:rowOff>48448</xdr:rowOff>
    </xdr:to>
    <xdr:sp macro="" textlink="">
      <xdr:nvSpPr>
        <xdr:cNvPr id="254" name="楕円 253"/>
        <xdr:cNvSpPr/>
      </xdr:nvSpPr>
      <xdr:spPr>
        <a:xfrm>
          <a:off x="4584700" y="1657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96725</xdr:rowOff>
    </xdr:from>
    <xdr:ext cx="599010" cy="259045"/>
    <xdr:sp macro="" textlink="">
      <xdr:nvSpPr>
        <xdr:cNvPr id="255" name="扶助費該当値テキスト"/>
        <xdr:cNvSpPr txBox="1"/>
      </xdr:nvSpPr>
      <xdr:spPr>
        <a:xfrm>
          <a:off x="4686300" y="16555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66512</xdr:rowOff>
    </xdr:from>
    <xdr:to>
      <xdr:col>20</xdr:col>
      <xdr:colOff>38100</xdr:colOff>
      <xdr:row>97</xdr:row>
      <xdr:rowOff>168112</xdr:rowOff>
    </xdr:to>
    <xdr:sp macro="" textlink="">
      <xdr:nvSpPr>
        <xdr:cNvPr id="256" name="楕円 255"/>
        <xdr:cNvSpPr/>
      </xdr:nvSpPr>
      <xdr:spPr>
        <a:xfrm>
          <a:off x="3746500" y="1669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159239</xdr:rowOff>
    </xdr:from>
    <xdr:ext cx="534377" cy="259045"/>
    <xdr:sp macro="" textlink="">
      <xdr:nvSpPr>
        <xdr:cNvPr id="257" name="テキスト ボックス 256"/>
        <xdr:cNvSpPr txBox="1"/>
      </xdr:nvSpPr>
      <xdr:spPr>
        <a:xfrm>
          <a:off x="3530111" y="1678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113261</xdr:rowOff>
    </xdr:from>
    <xdr:to>
      <xdr:col>15</xdr:col>
      <xdr:colOff>101600</xdr:colOff>
      <xdr:row>97</xdr:row>
      <xdr:rowOff>43411</xdr:rowOff>
    </xdr:to>
    <xdr:sp macro="" textlink="">
      <xdr:nvSpPr>
        <xdr:cNvPr id="258" name="楕円 257"/>
        <xdr:cNvSpPr/>
      </xdr:nvSpPr>
      <xdr:spPr>
        <a:xfrm>
          <a:off x="2857500" y="1657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34538</xdr:rowOff>
    </xdr:from>
    <xdr:ext cx="599010" cy="259045"/>
    <xdr:sp macro="" textlink="">
      <xdr:nvSpPr>
        <xdr:cNvPr id="259" name="テキスト ボックス 258"/>
        <xdr:cNvSpPr txBox="1"/>
      </xdr:nvSpPr>
      <xdr:spPr>
        <a:xfrm>
          <a:off x="2608795" y="16665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133911</xdr:rowOff>
    </xdr:from>
    <xdr:to>
      <xdr:col>10</xdr:col>
      <xdr:colOff>165100</xdr:colOff>
      <xdr:row>98</xdr:row>
      <xdr:rowOff>64061</xdr:rowOff>
    </xdr:to>
    <xdr:sp macro="" textlink="">
      <xdr:nvSpPr>
        <xdr:cNvPr id="260" name="楕円 259"/>
        <xdr:cNvSpPr/>
      </xdr:nvSpPr>
      <xdr:spPr>
        <a:xfrm>
          <a:off x="1968500" y="1676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55188</xdr:rowOff>
    </xdr:from>
    <xdr:ext cx="534377" cy="259045"/>
    <xdr:sp macro="" textlink="">
      <xdr:nvSpPr>
        <xdr:cNvPr id="261" name="テキスト ボックス 260"/>
        <xdr:cNvSpPr txBox="1"/>
      </xdr:nvSpPr>
      <xdr:spPr>
        <a:xfrm>
          <a:off x="1752111" y="1685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103012</xdr:rowOff>
    </xdr:from>
    <xdr:to>
      <xdr:col>6</xdr:col>
      <xdr:colOff>38100</xdr:colOff>
      <xdr:row>98</xdr:row>
      <xdr:rowOff>33162</xdr:rowOff>
    </xdr:to>
    <xdr:sp macro="" textlink="">
      <xdr:nvSpPr>
        <xdr:cNvPr id="262" name="楕円 261"/>
        <xdr:cNvSpPr/>
      </xdr:nvSpPr>
      <xdr:spPr>
        <a:xfrm>
          <a:off x="1079500" y="1673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24289</xdr:rowOff>
    </xdr:from>
    <xdr:ext cx="534377" cy="259045"/>
    <xdr:sp macro="" textlink="">
      <xdr:nvSpPr>
        <xdr:cNvPr id="263" name="テキスト ボックス 262"/>
        <xdr:cNvSpPr txBox="1"/>
      </xdr:nvSpPr>
      <xdr:spPr>
        <a:xfrm>
          <a:off x="863111" y="1682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57606</xdr:rowOff>
    </xdr:from>
    <xdr:to>
      <xdr:col>55</xdr:col>
      <xdr:colOff>0</xdr:colOff>
      <xdr:row>36</xdr:row>
      <xdr:rowOff>71574</xdr:rowOff>
    </xdr:to>
    <xdr:cxnSp macro="">
      <xdr:nvCxnSpPr>
        <xdr:cNvPr id="292" name="直線コネクタ 291"/>
        <xdr:cNvCxnSpPr/>
      </xdr:nvCxnSpPr>
      <xdr:spPr>
        <a:xfrm>
          <a:off x="9639300" y="6229806"/>
          <a:ext cx="838200" cy="1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84320</xdr:rowOff>
    </xdr:from>
    <xdr:ext cx="599010" cy="259045"/>
    <xdr:sp macro="" textlink="">
      <xdr:nvSpPr>
        <xdr:cNvPr id="293" name="補助費等平均値テキスト"/>
        <xdr:cNvSpPr txBox="1"/>
      </xdr:nvSpPr>
      <xdr:spPr>
        <a:xfrm>
          <a:off x="10528300" y="625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57606</xdr:rowOff>
    </xdr:from>
    <xdr:to>
      <xdr:col>50</xdr:col>
      <xdr:colOff>114300</xdr:colOff>
      <xdr:row>36</xdr:row>
      <xdr:rowOff>85267</xdr:rowOff>
    </xdr:to>
    <xdr:cxnSp macro="">
      <xdr:nvCxnSpPr>
        <xdr:cNvPr id="295" name="直線コネクタ 294"/>
        <xdr:cNvCxnSpPr/>
      </xdr:nvCxnSpPr>
      <xdr:spPr>
        <a:xfrm flipV="1">
          <a:off x="8750300" y="6229806"/>
          <a:ext cx="8890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32428</xdr:rowOff>
    </xdr:from>
    <xdr:ext cx="599010" cy="259045"/>
    <xdr:sp macro="" textlink="">
      <xdr:nvSpPr>
        <xdr:cNvPr id="297" name="テキスト ボックス 296"/>
        <xdr:cNvSpPr txBox="1"/>
      </xdr:nvSpPr>
      <xdr:spPr>
        <a:xfrm>
          <a:off x="9339795" y="637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134370</xdr:rowOff>
    </xdr:from>
    <xdr:to>
      <xdr:col>45</xdr:col>
      <xdr:colOff>177800</xdr:colOff>
      <xdr:row>36</xdr:row>
      <xdr:rowOff>85267</xdr:rowOff>
    </xdr:to>
    <xdr:cxnSp macro="">
      <xdr:nvCxnSpPr>
        <xdr:cNvPr id="298" name="直線コネクタ 297"/>
        <xdr:cNvCxnSpPr/>
      </xdr:nvCxnSpPr>
      <xdr:spPr>
        <a:xfrm>
          <a:off x="7861300" y="5792220"/>
          <a:ext cx="889000" cy="46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43458</xdr:rowOff>
    </xdr:from>
    <xdr:ext cx="599010" cy="259045"/>
    <xdr:sp macro="" textlink="">
      <xdr:nvSpPr>
        <xdr:cNvPr id="300" name="テキスト ボックス 299"/>
        <xdr:cNvSpPr txBox="1"/>
      </xdr:nvSpPr>
      <xdr:spPr>
        <a:xfrm>
          <a:off x="8450795" y="638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134370</xdr:rowOff>
    </xdr:from>
    <xdr:to>
      <xdr:col>41</xdr:col>
      <xdr:colOff>50800</xdr:colOff>
      <xdr:row>36</xdr:row>
      <xdr:rowOff>112184</xdr:rowOff>
    </xdr:to>
    <xdr:cxnSp macro="">
      <xdr:nvCxnSpPr>
        <xdr:cNvPr id="301" name="直線コネクタ 300"/>
        <xdr:cNvCxnSpPr/>
      </xdr:nvCxnSpPr>
      <xdr:spPr>
        <a:xfrm flipV="1">
          <a:off x="6972300" y="5792220"/>
          <a:ext cx="889000" cy="49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93540</xdr:rowOff>
    </xdr:from>
    <xdr:to>
      <xdr:col>41</xdr:col>
      <xdr:colOff>101600</xdr:colOff>
      <xdr:row>35</xdr:row>
      <xdr:rowOff>23690</xdr:rowOff>
    </xdr:to>
    <xdr:sp macro="" textlink="">
      <xdr:nvSpPr>
        <xdr:cNvPr id="302" name="フローチャート: 判断 301"/>
        <xdr:cNvSpPr/>
      </xdr:nvSpPr>
      <xdr:spPr>
        <a:xfrm>
          <a:off x="7810500" y="59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14817</xdr:rowOff>
    </xdr:from>
    <xdr:ext cx="599010" cy="259045"/>
    <xdr:sp macro="" textlink="">
      <xdr:nvSpPr>
        <xdr:cNvPr id="303" name="テキスト ボックス 302"/>
        <xdr:cNvSpPr txBox="1"/>
      </xdr:nvSpPr>
      <xdr:spPr>
        <a:xfrm>
          <a:off x="7561795" y="6015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54412</xdr:rowOff>
    </xdr:from>
    <xdr:to>
      <xdr:col>36</xdr:col>
      <xdr:colOff>165100</xdr:colOff>
      <xdr:row>37</xdr:row>
      <xdr:rowOff>156012</xdr:rowOff>
    </xdr:to>
    <xdr:sp macro="" textlink="">
      <xdr:nvSpPr>
        <xdr:cNvPr id="304" name="フローチャート: 判断 303"/>
        <xdr:cNvSpPr/>
      </xdr:nvSpPr>
      <xdr:spPr>
        <a:xfrm>
          <a:off x="6921500" y="639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147139</xdr:rowOff>
    </xdr:from>
    <xdr:ext cx="534377" cy="259045"/>
    <xdr:sp macro="" textlink="">
      <xdr:nvSpPr>
        <xdr:cNvPr id="305" name="テキスト ボックス 304"/>
        <xdr:cNvSpPr txBox="1"/>
      </xdr:nvSpPr>
      <xdr:spPr>
        <a:xfrm>
          <a:off x="6705111" y="64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20774</xdr:rowOff>
    </xdr:from>
    <xdr:to>
      <xdr:col>55</xdr:col>
      <xdr:colOff>50800</xdr:colOff>
      <xdr:row>36</xdr:row>
      <xdr:rowOff>122374</xdr:rowOff>
    </xdr:to>
    <xdr:sp macro="" textlink="">
      <xdr:nvSpPr>
        <xdr:cNvPr id="311" name="楕円 310"/>
        <xdr:cNvSpPr/>
      </xdr:nvSpPr>
      <xdr:spPr>
        <a:xfrm>
          <a:off x="10426700" y="619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43651</xdr:rowOff>
    </xdr:from>
    <xdr:ext cx="599010" cy="259045"/>
    <xdr:sp macro="" textlink="">
      <xdr:nvSpPr>
        <xdr:cNvPr id="312" name="補助費等該当値テキスト"/>
        <xdr:cNvSpPr txBox="1"/>
      </xdr:nvSpPr>
      <xdr:spPr>
        <a:xfrm>
          <a:off x="10528300" y="604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6806</xdr:rowOff>
    </xdr:from>
    <xdr:to>
      <xdr:col>50</xdr:col>
      <xdr:colOff>165100</xdr:colOff>
      <xdr:row>36</xdr:row>
      <xdr:rowOff>108406</xdr:rowOff>
    </xdr:to>
    <xdr:sp macro="" textlink="">
      <xdr:nvSpPr>
        <xdr:cNvPr id="313" name="楕円 312"/>
        <xdr:cNvSpPr/>
      </xdr:nvSpPr>
      <xdr:spPr>
        <a:xfrm>
          <a:off x="9588500" y="617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124933</xdr:rowOff>
    </xdr:from>
    <xdr:ext cx="599010" cy="259045"/>
    <xdr:sp macro="" textlink="">
      <xdr:nvSpPr>
        <xdr:cNvPr id="314" name="テキスト ボックス 313"/>
        <xdr:cNvSpPr txBox="1"/>
      </xdr:nvSpPr>
      <xdr:spPr>
        <a:xfrm>
          <a:off x="9339795" y="595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34467</xdr:rowOff>
    </xdr:from>
    <xdr:to>
      <xdr:col>46</xdr:col>
      <xdr:colOff>38100</xdr:colOff>
      <xdr:row>36</xdr:row>
      <xdr:rowOff>136067</xdr:rowOff>
    </xdr:to>
    <xdr:sp macro="" textlink="">
      <xdr:nvSpPr>
        <xdr:cNvPr id="315" name="楕円 314"/>
        <xdr:cNvSpPr/>
      </xdr:nvSpPr>
      <xdr:spPr>
        <a:xfrm>
          <a:off x="8699500" y="620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152594</xdr:rowOff>
    </xdr:from>
    <xdr:ext cx="599010" cy="259045"/>
    <xdr:sp macro="" textlink="">
      <xdr:nvSpPr>
        <xdr:cNvPr id="316" name="テキスト ボックス 315"/>
        <xdr:cNvSpPr txBox="1"/>
      </xdr:nvSpPr>
      <xdr:spPr>
        <a:xfrm>
          <a:off x="8450795" y="598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83570</xdr:rowOff>
    </xdr:from>
    <xdr:to>
      <xdr:col>41</xdr:col>
      <xdr:colOff>101600</xdr:colOff>
      <xdr:row>34</xdr:row>
      <xdr:rowOff>13720</xdr:rowOff>
    </xdr:to>
    <xdr:sp macro="" textlink="">
      <xdr:nvSpPr>
        <xdr:cNvPr id="317" name="楕円 316"/>
        <xdr:cNvSpPr/>
      </xdr:nvSpPr>
      <xdr:spPr>
        <a:xfrm>
          <a:off x="7810500" y="574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30247</xdr:rowOff>
    </xdr:from>
    <xdr:ext cx="599010" cy="259045"/>
    <xdr:sp macro="" textlink="">
      <xdr:nvSpPr>
        <xdr:cNvPr id="318" name="テキスト ボックス 317"/>
        <xdr:cNvSpPr txBox="1"/>
      </xdr:nvSpPr>
      <xdr:spPr>
        <a:xfrm>
          <a:off x="7561795" y="5516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61384</xdr:rowOff>
    </xdr:from>
    <xdr:to>
      <xdr:col>36</xdr:col>
      <xdr:colOff>165100</xdr:colOff>
      <xdr:row>36</xdr:row>
      <xdr:rowOff>162984</xdr:rowOff>
    </xdr:to>
    <xdr:sp macro="" textlink="">
      <xdr:nvSpPr>
        <xdr:cNvPr id="319" name="楕円 318"/>
        <xdr:cNvSpPr/>
      </xdr:nvSpPr>
      <xdr:spPr>
        <a:xfrm>
          <a:off x="6921500" y="623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8061</xdr:rowOff>
    </xdr:from>
    <xdr:ext cx="599010" cy="259045"/>
    <xdr:sp macro="" textlink="">
      <xdr:nvSpPr>
        <xdr:cNvPr id="320" name="テキスト ボックス 319"/>
        <xdr:cNvSpPr txBox="1"/>
      </xdr:nvSpPr>
      <xdr:spPr>
        <a:xfrm>
          <a:off x="6672795" y="6008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85913</xdr:rowOff>
    </xdr:from>
    <xdr:to>
      <xdr:col>55</xdr:col>
      <xdr:colOff>0</xdr:colOff>
      <xdr:row>57</xdr:row>
      <xdr:rowOff>78846</xdr:rowOff>
    </xdr:to>
    <xdr:cxnSp macro="">
      <xdr:nvCxnSpPr>
        <xdr:cNvPr id="347" name="直線コネクタ 346"/>
        <xdr:cNvCxnSpPr/>
      </xdr:nvCxnSpPr>
      <xdr:spPr>
        <a:xfrm flipV="1">
          <a:off x="9639300" y="9687113"/>
          <a:ext cx="838200" cy="16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27302</xdr:rowOff>
    </xdr:from>
    <xdr:ext cx="534377" cy="259045"/>
    <xdr:sp macro="" textlink="">
      <xdr:nvSpPr>
        <xdr:cNvPr id="348" name="普通建設事業費平均値テキスト"/>
        <xdr:cNvSpPr txBox="1"/>
      </xdr:nvSpPr>
      <xdr:spPr>
        <a:xfrm>
          <a:off x="10528300" y="97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78846</xdr:rowOff>
    </xdr:from>
    <xdr:to>
      <xdr:col>50</xdr:col>
      <xdr:colOff>114300</xdr:colOff>
      <xdr:row>57</xdr:row>
      <xdr:rowOff>140708</xdr:rowOff>
    </xdr:to>
    <xdr:cxnSp macro="">
      <xdr:nvCxnSpPr>
        <xdr:cNvPr id="350" name="直線コネクタ 349"/>
        <xdr:cNvCxnSpPr/>
      </xdr:nvCxnSpPr>
      <xdr:spPr>
        <a:xfrm flipV="1">
          <a:off x="8750300" y="9851496"/>
          <a:ext cx="889000" cy="6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157069</xdr:rowOff>
    </xdr:from>
    <xdr:ext cx="534377" cy="259045"/>
    <xdr:sp macro="" textlink="">
      <xdr:nvSpPr>
        <xdr:cNvPr id="352" name="テキスト ボックス 351"/>
        <xdr:cNvSpPr txBox="1"/>
      </xdr:nvSpPr>
      <xdr:spPr>
        <a:xfrm>
          <a:off x="9372111" y="99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88128</xdr:rowOff>
    </xdr:from>
    <xdr:to>
      <xdr:col>45</xdr:col>
      <xdr:colOff>177800</xdr:colOff>
      <xdr:row>57</xdr:row>
      <xdr:rowOff>140708</xdr:rowOff>
    </xdr:to>
    <xdr:cxnSp macro="">
      <xdr:nvCxnSpPr>
        <xdr:cNvPr id="353" name="直線コネクタ 352"/>
        <xdr:cNvCxnSpPr/>
      </xdr:nvCxnSpPr>
      <xdr:spPr>
        <a:xfrm>
          <a:off x="7861300" y="9860778"/>
          <a:ext cx="889000" cy="5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88128</xdr:rowOff>
    </xdr:from>
    <xdr:to>
      <xdr:col>41</xdr:col>
      <xdr:colOff>50800</xdr:colOff>
      <xdr:row>57</xdr:row>
      <xdr:rowOff>110099</xdr:rowOff>
    </xdr:to>
    <xdr:cxnSp macro="">
      <xdr:nvCxnSpPr>
        <xdr:cNvPr id="356" name="直線コネクタ 355"/>
        <xdr:cNvCxnSpPr/>
      </xdr:nvCxnSpPr>
      <xdr:spPr>
        <a:xfrm flipV="1">
          <a:off x="6972300" y="9860778"/>
          <a:ext cx="889000" cy="2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137996</xdr:rowOff>
    </xdr:from>
    <xdr:to>
      <xdr:col>41</xdr:col>
      <xdr:colOff>101600</xdr:colOff>
      <xdr:row>57</xdr:row>
      <xdr:rowOff>68146</xdr:rowOff>
    </xdr:to>
    <xdr:sp macro="" textlink="">
      <xdr:nvSpPr>
        <xdr:cNvPr id="357" name="フローチャート: 判断 356"/>
        <xdr:cNvSpPr/>
      </xdr:nvSpPr>
      <xdr:spPr>
        <a:xfrm>
          <a:off x="7810500" y="9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84673</xdr:rowOff>
    </xdr:from>
    <xdr:ext cx="599010" cy="259045"/>
    <xdr:sp macro="" textlink="">
      <xdr:nvSpPr>
        <xdr:cNvPr id="358" name="テキスト ボックス 357"/>
        <xdr:cNvSpPr txBox="1"/>
      </xdr:nvSpPr>
      <xdr:spPr>
        <a:xfrm>
          <a:off x="7561795" y="9514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127805</xdr:rowOff>
    </xdr:from>
    <xdr:to>
      <xdr:col>36</xdr:col>
      <xdr:colOff>165100</xdr:colOff>
      <xdr:row>57</xdr:row>
      <xdr:rowOff>57955</xdr:rowOff>
    </xdr:to>
    <xdr:sp macro="" textlink="">
      <xdr:nvSpPr>
        <xdr:cNvPr id="359" name="フローチャート: 判断 358"/>
        <xdr:cNvSpPr/>
      </xdr:nvSpPr>
      <xdr:spPr>
        <a:xfrm>
          <a:off x="6921500" y="972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74482</xdr:rowOff>
    </xdr:from>
    <xdr:ext cx="599010" cy="259045"/>
    <xdr:sp macro="" textlink="">
      <xdr:nvSpPr>
        <xdr:cNvPr id="360" name="テキスト ボックス 359"/>
        <xdr:cNvSpPr txBox="1"/>
      </xdr:nvSpPr>
      <xdr:spPr>
        <a:xfrm>
          <a:off x="6672795" y="9504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35113</xdr:rowOff>
    </xdr:from>
    <xdr:to>
      <xdr:col>55</xdr:col>
      <xdr:colOff>50800</xdr:colOff>
      <xdr:row>56</xdr:row>
      <xdr:rowOff>136713</xdr:rowOff>
    </xdr:to>
    <xdr:sp macro="" textlink="">
      <xdr:nvSpPr>
        <xdr:cNvPr id="366" name="楕円 365"/>
        <xdr:cNvSpPr/>
      </xdr:nvSpPr>
      <xdr:spPr>
        <a:xfrm>
          <a:off x="10426700" y="963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57990</xdr:rowOff>
    </xdr:from>
    <xdr:ext cx="599010" cy="259045"/>
    <xdr:sp macro="" textlink="">
      <xdr:nvSpPr>
        <xdr:cNvPr id="367" name="普通建設事業費該当値テキスト"/>
        <xdr:cNvSpPr txBox="1"/>
      </xdr:nvSpPr>
      <xdr:spPr>
        <a:xfrm>
          <a:off x="10528300" y="948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28046</xdr:rowOff>
    </xdr:from>
    <xdr:to>
      <xdr:col>50</xdr:col>
      <xdr:colOff>165100</xdr:colOff>
      <xdr:row>57</xdr:row>
      <xdr:rowOff>129646</xdr:rowOff>
    </xdr:to>
    <xdr:sp macro="" textlink="">
      <xdr:nvSpPr>
        <xdr:cNvPr id="368" name="楕円 367"/>
        <xdr:cNvSpPr/>
      </xdr:nvSpPr>
      <xdr:spPr>
        <a:xfrm>
          <a:off x="9588500" y="980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146173</xdr:rowOff>
    </xdr:from>
    <xdr:ext cx="599010" cy="259045"/>
    <xdr:sp macro="" textlink="">
      <xdr:nvSpPr>
        <xdr:cNvPr id="369" name="テキスト ボックス 368"/>
        <xdr:cNvSpPr txBox="1"/>
      </xdr:nvSpPr>
      <xdr:spPr>
        <a:xfrm>
          <a:off x="9339795" y="9575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89908</xdr:rowOff>
    </xdr:from>
    <xdr:to>
      <xdr:col>46</xdr:col>
      <xdr:colOff>38100</xdr:colOff>
      <xdr:row>58</xdr:row>
      <xdr:rowOff>20058</xdr:rowOff>
    </xdr:to>
    <xdr:sp macro="" textlink="">
      <xdr:nvSpPr>
        <xdr:cNvPr id="370" name="楕円 369"/>
        <xdr:cNvSpPr/>
      </xdr:nvSpPr>
      <xdr:spPr>
        <a:xfrm>
          <a:off x="8699500" y="986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11185</xdr:rowOff>
    </xdr:from>
    <xdr:ext cx="534377" cy="259045"/>
    <xdr:sp macro="" textlink="">
      <xdr:nvSpPr>
        <xdr:cNvPr id="371" name="テキスト ボックス 370"/>
        <xdr:cNvSpPr txBox="1"/>
      </xdr:nvSpPr>
      <xdr:spPr>
        <a:xfrm>
          <a:off x="8483111" y="995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37328</xdr:rowOff>
    </xdr:from>
    <xdr:to>
      <xdr:col>41</xdr:col>
      <xdr:colOff>101600</xdr:colOff>
      <xdr:row>57</xdr:row>
      <xdr:rowOff>138928</xdr:rowOff>
    </xdr:to>
    <xdr:sp macro="" textlink="">
      <xdr:nvSpPr>
        <xdr:cNvPr id="372" name="楕円 371"/>
        <xdr:cNvSpPr/>
      </xdr:nvSpPr>
      <xdr:spPr>
        <a:xfrm>
          <a:off x="7810500" y="980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130055</xdr:rowOff>
    </xdr:from>
    <xdr:ext cx="534377" cy="259045"/>
    <xdr:sp macro="" textlink="">
      <xdr:nvSpPr>
        <xdr:cNvPr id="373" name="テキスト ボックス 372"/>
        <xdr:cNvSpPr txBox="1"/>
      </xdr:nvSpPr>
      <xdr:spPr>
        <a:xfrm>
          <a:off x="7594111" y="990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59299</xdr:rowOff>
    </xdr:from>
    <xdr:to>
      <xdr:col>36</xdr:col>
      <xdr:colOff>165100</xdr:colOff>
      <xdr:row>57</xdr:row>
      <xdr:rowOff>160899</xdr:rowOff>
    </xdr:to>
    <xdr:sp macro="" textlink="">
      <xdr:nvSpPr>
        <xdr:cNvPr id="374" name="楕円 373"/>
        <xdr:cNvSpPr/>
      </xdr:nvSpPr>
      <xdr:spPr>
        <a:xfrm>
          <a:off x="6921500" y="983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152026</xdr:rowOff>
    </xdr:from>
    <xdr:ext cx="534377" cy="259045"/>
    <xdr:sp macro="" textlink="">
      <xdr:nvSpPr>
        <xdr:cNvPr id="375" name="テキスト ボックス 374"/>
        <xdr:cNvSpPr txBox="1"/>
      </xdr:nvSpPr>
      <xdr:spPr>
        <a:xfrm>
          <a:off x="6705111" y="992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50825</xdr:rowOff>
    </xdr:from>
    <xdr:to>
      <xdr:col>55</xdr:col>
      <xdr:colOff>0</xdr:colOff>
      <xdr:row>78</xdr:row>
      <xdr:rowOff>85903</xdr:rowOff>
    </xdr:to>
    <xdr:cxnSp macro="">
      <xdr:nvCxnSpPr>
        <xdr:cNvPr id="404" name="直線コネクタ 403"/>
        <xdr:cNvCxnSpPr/>
      </xdr:nvCxnSpPr>
      <xdr:spPr>
        <a:xfrm flipV="1">
          <a:off x="9639300" y="13423925"/>
          <a:ext cx="838200" cy="3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85903</xdr:rowOff>
    </xdr:from>
    <xdr:to>
      <xdr:col>50</xdr:col>
      <xdr:colOff>114300</xdr:colOff>
      <xdr:row>78</xdr:row>
      <xdr:rowOff>93954</xdr:rowOff>
    </xdr:to>
    <xdr:cxnSp macro="">
      <xdr:nvCxnSpPr>
        <xdr:cNvPr id="407" name="直線コネクタ 406"/>
        <xdr:cNvCxnSpPr/>
      </xdr:nvCxnSpPr>
      <xdr:spPr>
        <a:xfrm flipV="1">
          <a:off x="8750300" y="13459003"/>
          <a:ext cx="889000" cy="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138545</xdr:rowOff>
    </xdr:from>
    <xdr:to>
      <xdr:col>45</xdr:col>
      <xdr:colOff>177800</xdr:colOff>
      <xdr:row>78</xdr:row>
      <xdr:rowOff>93954</xdr:rowOff>
    </xdr:to>
    <xdr:cxnSp macro="">
      <xdr:nvCxnSpPr>
        <xdr:cNvPr id="410" name="直線コネクタ 409"/>
        <xdr:cNvCxnSpPr/>
      </xdr:nvCxnSpPr>
      <xdr:spPr>
        <a:xfrm>
          <a:off x="7861300" y="13168745"/>
          <a:ext cx="889000" cy="29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138545</xdr:rowOff>
    </xdr:from>
    <xdr:to>
      <xdr:col>41</xdr:col>
      <xdr:colOff>50800</xdr:colOff>
      <xdr:row>77</xdr:row>
      <xdr:rowOff>84734</xdr:rowOff>
    </xdr:to>
    <xdr:cxnSp macro="">
      <xdr:nvCxnSpPr>
        <xdr:cNvPr id="413" name="直線コネクタ 412"/>
        <xdr:cNvCxnSpPr/>
      </xdr:nvCxnSpPr>
      <xdr:spPr>
        <a:xfrm flipV="1">
          <a:off x="6972300" y="13168745"/>
          <a:ext cx="889000" cy="11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54026</xdr:rowOff>
    </xdr:from>
    <xdr:to>
      <xdr:col>41</xdr:col>
      <xdr:colOff>101600</xdr:colOff>
      <xdr:row>74</xdr:row>
      <xdr:rowOff>155626</xdr:rowOff>
    </xdr:to>
    <xdr:sp macro="" textlink="">
      <xdr:nvSpPr>
        <xdr:cNvPr id="414" name="フローチャート: 判断 413"/>
        <xdr:cNvSpPr/>
      </xdr:nvSpPr>
      <xdr:spPr>
        <a:xfrm>
          <a:off x="7810500" y="127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703</xdr:rowOff>
    </xdr:from>
    <xdr:ext cx="534377" cy="259045"/>
    <xdr:sp macro="" textlink="">
      <xdr:nvSpPr>
        <xdr:cNvPr id="415" name="テキスト ボックス 414"/>
        <xdr:cNvSpPr txBox="1"/>
      </xdr:nvSpPr>
      <xdr:spPr>
        <a:xfrm>
          <a:off x="7594111" y="1251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62903</xdr:rowOff>
    </xdr:from>
    <xdr:to>
      <xdr:col>36</xdr:col>
      <xdr:colOff>165100</xdr:colOff>
      <xdr:row>74</xdr:row>
      <xdr:rowOff>164503</xdr:rowOff>
    </xdr:to>
    <xdr:sp macro="" textlink="">
      <xdr:nvSpPr>
        <xdr:cNvPr id="416" name="フローチャート: 判断 415"/>
        <xdr:cNvSpPr/>
      </xdr:nvSpPr>
      <xdr:spPr>
        <a:xfrm>
          <a:off x="6921500" y="127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9580</xdr:rowOff>
    </xdr:from>
    <xdr:ext cx="534377" cy="259045"/>
    <xdr:sp macro="" textlink="">
      <xdr:nvSpPr>
        <xdr:cNvPr id="417" name="テキスト ボックス 416"/>
        <xdr:cNvSpPr txBox="1"/>
      </xdr:nvSpPr>
      <xdr:spPr>
        <a:xfrm>
          <a:off x="6705111" y="1252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xdr:rowOff>
    </xdr:from>
    <xdr:to>
      <xdr:col>55</xdr:col>
      <xdr:colOff>50800</xdr:colOff>
      <xdr:row>78</xdr:row>
      <xdr:rowOff>101625</xdr:rowOff>
    </xdr:to>
    <xdr:sp macro="" textlink="">
      <xdr:nvSpPr>
        <xdr:cNvPr id="423" name="楕円 422"/>
        <xdr:cNvSpPr/>
      </xdr:nvSpPr>
      <xdr:spPr>
        <a:xfrm>
          <a:off x="10426700" y="1337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149902</xdr:rowOff>
    </xdr:from>
    <xdr:ext cx="534377" cy="259045"/>
    <xdr:sp macro="" textlink="">
      <xdr:nvSpPr>
        <xdr:cNvPr id="424" name="普通建設事業費 （ うち新規整備　）該当値テキスト"/>
        <xdr:cNvSpPr txBox="1"/>
      </xdr:nvSpPr>
      <xdr:spPr>
        <a:xfrm>
          <a:off x="10528300" y="1335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35103</xdr:rowOff>
    </xdr:from>
    <xdr:to>
      <xdr:col>50</xdr:col>
      <xdr:colOff>165100</xdr:colOff>
      <xdr:row>78</xdr:row>
      <xdr:rowOff>136703</xdr:rowOff>
    </xdr:to>
    <xdr:sp macro="" textlink="">
      <xdr:nvSpPr>
        <xdr:cNvPr id="425" name="楕円 424"/>
        <xdr:cNvSpPr/>
      </xdr:nvSpPr>
      <xdr:spPr>
        <a:xfrm>
          <a:off x="9588500" y="1340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127830</xdr:rowOff>
    </xdr:from>
    <xdr:ext cx="534377" cy="259045"/>
    <xdr:sp macro="" textlink="">
      <xdr:nvSpPr>
        <xdr:cNvPr id="426" name="テキスト ボックス 425"/>
        <xdr:cNvSpPr txBox="1"/>
      </xdr:nvSpPr>
      <xdr:spPr>
        <a:xfrm>
          <a:off x="9372111" y="1350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43154</xdr:rowOff>
    </xdr:from>
    <xdr:to>
      <xdr:col>46</xdr:col>
      <xdr:colOff>38100</xdr:colOff>
      <xdr:row>78</xdr:row>
      <xdr:rowOff>144754</xdr:rowOff>
    </xdr:to>
    <xdr:sp macro="" textlink="">
      <xdr:nvSpPr>
        <xdr:cNvPr id="427" name="楕円 426"/>
        <xdr:cNvSpPr/>
      </xdr:nvSpPr>
      <xdr:spPr>
        <a:xfrm>
          <a:off x="8699500" y="1341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135881</xdr:rowOff>
    </xdr:from>
    <xdr:ext cx="469744" cy="259045"/>
    <xdr:sp macro="" textlink="">
      <xdr:nvSpPr>
        <xdr:cNvPr id="428" name="テキスト ボックス 427"/>
        <xdr:cNvSpPr txBox="1"/>
      </xdr:nvSpPr>
      <xdr:spPr>
        <a:xfrm>
          <a:off x="8515428" y="1350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87745</xdr:rowOff>
    </xdr:from>
    <xdr:to>
      <xdr:col>41</xdr:col>
      <xdr:colOff>101600</xdr:colOff>
      <xdr:row>77</xdr:row>
      <xdr:rowOff>17895</xdr:rowOff>
    </xdr:to>
    <xdr:sp macro="" textlink="">
      <xdr:nvSpPr>
        <xdr:cNvPr id="429" name="楕円 428"/>
        <xdr:cNvSpPr/>
      </xdr:nvSpPr>
      <xdr:spPr>
        <a:xfrm>
          <a:off x="7810500" y="1311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9022</xdr:rowOff>
    </xdr:from>
    <xdr:ext cx="534377" cy="259045"/>
    <xdr:sp macro="" textlink="">
      <xdr:nvSpPr>
        <xdr:cNvPr id="430" name="テキスト ボックス 429"/>
        <xdr:cNvSpPr txBox="1"/>
      </xdr:nvSpPr>
      <xdr:spPr>
        <a:xfrm>
          <a:off x="7594111" y="1321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33934</xdr:rowOff>
    </xdr:from>
    <xdr:to>
      <xdr:col>36</xdr:col>
      <xdr:colOff>165100</xdr:colOff>
      <xdr:row>77</xdr:row>
      <xdr:rowOff>135534</xdr:rowOff>
    </xdr:to>
    <xdr:sp macro="" textlink="">
      <xdr:nvSpPr>
        <xdr:cNvPr id="431" name="楕円 430"/>
        <xdr:cNvSpPr/>
      </xdr:nvSpPr>
      <xdr:spPr>
        <a:xfrm>
          <a:off x="6921500" y="1323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126661</xdr:rowOff>
    </xdr:from>
    <xdr:ext cx="534377" cy="259045"/>
    <xdr:sp macro="" textlink="">
      <xdr:nvSpPr>
        <xdr:cNvPr id="432" name="テキスト ボックス 431"/>
        <xdr:cNvSpPr txBox="1"/>
      </xdr:nvSpPr>
      <xdr:spPr>
        <a:xfrm>
          <a:off x="6705111" y="1332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141407</xdr:rowOff>
    </xdr:from>
    <xdr:to>
      <xdr:col>55</xdr:col>
      <xdr:colOff>0</xdr:colOff>
      <xdr:row>97</xdr:row>
      <xdr:rowOff>152384</xdr:rowOff>
    </xdr:to>
    <xdr:cxnSp macro="">
      <xdr:nvCxnSpPr>
        <xdr:cNvPr id="459" name="直線コネクタ 458"/>
        <xdr:cNvCxnSpPr/>
      </xdr:nvCxnSpPr>
      <xdr:spPr>
        <a:xfrm flipV="1">
          <a:off x="9639300" y="16600607"/>
          <a:ext cx="838200" cy="18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105512</xdr:rowOff>
    </xdr:from>
    <xdr:ext cx="534377" cy="259045"/>
    <xdr:sp macro="" textlink="">
      <xdr:nvSpPr>
        <xdr:cNvPr id="460" name="普通建設事業費 （ うち更新整備　）平均値テキスト"/>
        <xdr:cNvSpPr txBox="1"/>
      </xdr:nvSpPr>
      <xdr:spPr>
        <a:xfrm>
          <a:off x="10528300" y="1673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152384</xdr:rowOff>
    </xdr:from>
    <xdr:to>
      <xdr:col>50</xdr:col>
      <xdr:colOff>114300</xdr:colOff>
      <xdr:row>98</xdr:row>
      <xdr:rowOff>12246</xdr:rowOff>
    </xdr:to>
    <xdr:cxnSp macro="">
      <xdr:nvCxnSpPr>
        <xdr:cNvPr id="462" name="直線コネクタ 461"/>
        <xdr:cNvCxnSpPr/>
      </xdr:nvCxnSpPr>
      <xdr:spPr>
        <a:xfrm flipV="1">
          <a:off x="8750300" y="16783034"/>
          <a:ext cx="889000" cy="3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61637</xdr:rowOff>
    </xdr:from>
    <xdr:ext cx="534377" cy="259045"/>
    <xdr:sp macro="" textlink="">
      <xdr:nvSpPr>
        <xdr:cNvPr id="464" name="テキスト ボックス 463"/>
        <xdr:cNvSpPr txBox="1"/>
      </xdr:nvSpPr>
      <xdr:spPr>
        <a:xfrm>
          <a:off x="9372111" y="1686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12185</xdr:rowOff>
    </xdr:from>
    <xdr:to>
      <xdr:col>45</xdr:col>
      <xdr:colOff>177800</xdr:colOff>
      <xdr:row>98</xdr:row>
      <xdr:rowOff>12246</xdr:rowOff>
    </xdr:to>
    <xdr:cxnSp macro="">
      <xdr:nvCxnSpPr>
        <xdr:cNvPr id="465" name="直線コネクタ 464"/>
        <xdr:cNvCxnSpPr/>
      </xdr:nvCxnSpPr>
      <xdr:spPr>
        <a:xfrm>
          <a:off x="7861300" y="16814285"/>
          <a:ext cx="8890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55396</xdr:rowOff>
    </xdr:from>
    <xdr:ext cx="534377" cy="259045"/>
    <xdr:sp macro="" textlink="">
      <xdr:nvSpPr>
        <xdr:cNvPr id="467" name="テキスト ボックス 466"/>
        <xdr:cNvSpPr txBox="1"/>
      </xdr:nvSpPr>
      <xdr:spPr>
        <a:xfrm>
          <a:off x="8483111" y="1685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12185</xdr:rowOff>
    </xdr:from>
    <xdr:to>
      <xdr:col>41</xdr:col>
      <xdr:colOff>50800</xdr:colOff>
      <xdr:row>98</xdr:row>
      <xdr:rowOff>14553</xdr:rowOff>
    </xdr:to>
    <xdr:cxnSp macro="">
      <xdr:nvCxnSpPr>
        <xdr:cNvPr id="468" name="直線コネクタ 467"/>
        <xdr:cNvCxnSpPr/>
      </xdr:nvCxnSpPr>
      <xdr:spPr>
        <a:xfrm flipV="1">
          <a:off x="6972300" y="16814285"/>
          <a:ext cx="889000" cy="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154414</xdr:rowOff>
    </xdr:from>
    <xdr:to>
      <xdr:col>41</xdr:col>
      <xdr:colOff>101600</xdr:colOff>
      <xdr:row>98</xdr:row>
      <xdr:rowOff>84564</xdr:rowOff>
    </xdr:to>
    <xdr:sp macro="" textlink="">
      <xdr:nvSpPr>
        <xdr:cNvPr id="469" name="フローチャート: 判断 468"/>
        <xdr:cNvSpPr/>
      </xdr:nvSpPr>
      <xdr:spPr>
        <a:xfrm>
          <a:off x="7810500" y="1678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75691</xdr:rowOff>
    </xdr:from>
    <xdr:ext cx="534377" cy="259045"/>
    <xdr:sp macro="" textlink="">
      <xdr:nvSpPr>
        <xdr:cNvPr id="470" name="テキスト ボックス 469"/>
        <xdr:cNvSpPr txBox="1"/>
      </xdr:nvSpPr>
      <xdr:spPr>
        <a:xfrm>
          <a:off x="7594111" y="1687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149493</xdr:rowOff>
    </xdr:from>
    <xdr:to>
      <xdr:col>36</xdr:col>
      <xdr:colOff>165100</xdr:colOff>
      <xdr:row>98</xdr:row>
      <xdr:rowOff>79643</xdr:rowOff>
    </xdr:to>
    <xdr:sp macro="" textlink="">
      <xdr:nvSpPr>
        <xdr:cNvPr id="471" name="フローチャート: 判断 470"/>
        <xdr:cNvSpPr/>
      </xdr:nvSpPr>
      <xdr:spPr>
        <a:xfrm>
          <a:off x="6921500" y="167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70770</xdr:rowOff>
    </xdr:from>
    <xdr:ext cx="534377" cy="259045"/>
    <xdr:sp macro="" textlink="">
      <xdr:nvSpPr>
        <xdr:cNvPr id="472" name="テキスト ボックス 471"/>
        <xdr:cNvSpPr txBox="1"/>
      </xdr:nvSpPr>
      <xdr:spPr>
        <a:xfrm>
          <a:off x="6705111" y="168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90607</xdr:rowOff>
    </xdr:from>
    <xdr:to>
      <xdr:col>55</xdr:col>
      <xdr:colOff>50800</xdr:colOff>
      <xdr:row>97</xdr:row>
      <xdr:rowOff>20757</xdr:rowOff>
    </xdr:to>
    <xdr:sp macro="" textlink="">
      <xdr:nvSpPr>
        <xdr:cNvPr id="478" name="楕円 477"/>
        <xdr:cNvSpPr/>
      </xdr:nvSpPr>
      <xdr:spPr>
        <a:xfrm>
          <a:off x="10426700" y="1654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113484</xdr:rowOff>
    </xdr:from>
    <xdr:ext cx="599010" cy="259045"/>
    <xdr:sp macro="" textlink="">
      <xdr:nvSpPr>
        <xdr:cNvPr id="479" name="普通建設事業費 （ うち更新整備　）該当値テキスト"/>
        <xdr:cNvSpPr txBox="1"/>
      </xdr:nvSpPr>
      <xdr:spPr>
        <a:xfrm>
          <a:off x="10528300" y="16401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101584</xdr:rowOff>
    </xdr:from>
    <xdr:to>
      <xdr:col>50</xdr:col>
      <xdr:colOff>165100</xdr:colOff>
      <xdr:row>98</xdr:row>
      <xdr:rowOff>31734</xdr:rowOff>
    </xdr:to>
    <xdr:sp macro="" textlink="">
      <xdr:nvSpPr>
        <xdr:cNvPr id="480" name="楕円 479"/>
        <xdr:cNvSpPr/>
      </xdr:nvSpPr>
      <xdr:spPr>
        <a:xfrm>
          <a:off x="9588500" y="1673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48261</xdr:rowOff>
    </xdr:from>
    <xdr:ext cx="534377" cy="259045"/>
    <xdr:sp macro="" textlink="">
      <xdr:nvSpPr>
        <xdr:cNvPr id="481" name="テキスト ボックス 480"/>
        <xdr:cNvSpPr txBox="1"/>
      </xdr:nvSpPr>
      <xdr:spPr>
        <a:xfrm>
          <a:off x="9372111" y="1650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132896</xdr:rowOff>
    </xdr:from>
    <xdr:to>
      <xdr:col>46</xdr:col>
      <xdr:colOff>38100</xdr:colOff>
      <xdr:row>98</xdr:row>
      <xdr:rowOff>63046</xdr:rowOff>
    </xdr:to>
    <xdr:sp macro="" textlink="">
      <xdr:nvSpPr>
        <xdr:cNvPr id="482" name="楕円 481"/>
        <xdr:cNvSpPr/>
      </xdr:nvSpPr>
      <xdr:spPr>
        <a:xfrm>
          <a:off x="8699500" y="1676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79573</xdr:rowOff>
    </xdr:from>
    <xdr:ext cx="534377" cy="259045"/>
    <xdr:sp macro="" textlink="">
      <xdr:nvSpPr>
        <xdr:cNvPr id="483" name="テキスト ボックス 482"/>
        <xdr:cNvSpPr txBox="1"/>
      </xdr:nvSpPr>
      <xdr:spPr>
        <a:xfrm>
          <a:off x="8483111" y="1653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132835</xdr:rowOff>
    </xdr:from>
    <xdr:to>
      <xdr:col>41</xdr:col>
      <xdr:colOff>101600</xdr:colOff>
      <xdr:row>98</xdr:row>
      <xdr:rowOff>62985</xdr:rowOff>
    </xdr:to>
    <xdr:sp macro="" textlink="">
      <xdr:nvSpPr>
        <xdr:cNvPr id="484" name="楕円 483"/>
        <xdr:cNvSpPr/>
      </xdr:nvSpPr>
      <xdr:spPr>
        <a:xfrm>
          <a:off x="7810500" y="1676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79512</xdr:rowOff>
    </xdr:from>
    <xdr:ext cx="534377" cy="259045"/>
    <xdr:sp macro="" textlink="">
      <xdr:nvSpPr>
        <xdr:cNvPr id="485" name="テキスト ボックス 484"/>
        <xdr:cNvSpPr txBox="1"/>
      </xdr:nvSpPr>
      <xdr:spPr>
        <a:xfrm>
          <a:off x="7594111" y="1653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135203</xdr:rowOff>
    </xdr:from>
    <xdr:to>
      <xdr:col>36</xdr:col>
      <xdr:colOff>165100</xdr:colOff>
      <xdr:row>98</xdr:row>
      <xdr:rowOff>65353</xdr:rowOff>
    </xdr:to>
    <xdr:sp macro="" textlink="">
      <xdr:nvSpPr>
        <xdr:cNvPr id="486" name="楕円 485"/>
        <xdr:cNvSpPr/>
      </xdr:nvSpPr>
      <xdr:spPr>
        <a:xfrm>
          <a:off x="6921500" y="1676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81880</xdr:rowOff>
    </xdr:from>
    <xdr:ext cx="534377" cy="259045"/>
    <xdr:sp macro="" textlink="">
      <xdr:nvSpPr>
        <xdr:cNvPr id="487" name="テキスト ボックス 486"/>
        <xdr:cNvSpPr txBox="1"/>
      </xdr:nvSpPr>
      <xdr:spPr>
        <a:xfrm>
          <a:off x="6705111" y="1654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25044</xdr:rowOff>
    </xdr:from>
    <xdr:to>
      <xdr:col>85</xdr:col>
      <xdr:colOff>127000</xdr:colOff>
      <xdr:row>39</xdr:row>
      <xdr:rowOff>39510</xdr:rowOff>
    </xdr:to>
    <xdr:cxnSp macro="">
      <xdr:nvCxnSpPr>
        <xdr:cNvPr id="516" name="直線コネクタ 515"/>
        <xdr:cNvCxnSpPr/>
      </xdr:nvCxnSpPr>
      <xdr:spPr>
        <a:xfrm>
          <a:off x="15481300" y="6711594"/>
          <a:ext cx="838200" cy="1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25044</xdr:rowOff>
    </xdr:from>
    <xdr:to>
      <xdr:col>81</xdr:col>
      <xdr:colOff>50800</xdr:colOff>
      <xdr:row>39</xdr:row>
      <xdr:rowOff>31509</xdr:rowOff>
    </xdr:to>
    <xdr:cxnSp macro="">
      <xdr:nvCxnSpPr>
        <xdr:cNvPr id="519" name="直線コネクタ 518"/>
        <xdr:cNvCxnSpPr/>
      </xdr:nvCxnSpPr>
      <xdr:spPr>
        <a:xfrm flipV="1">
          <a:off x="14592300" y="6711594"/>
          <a:ext cx="889000" cy="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31509</xdr:rowOff>
    </xdr:from>
    <xdr:to>
      <xdr:col>76</xdr:col>
      <xdr:colOff>114300</xdr:colOff>
      <xdr:row>39</xdr:row>
      <xdr:rowOff>32029</xdr:rowOff>
    </xdr:to>
    <xdr:cxnSp macro="">
      <xdr:nvCxnSpPr>
        <xdr:cNvPr id="522" name="直線コネクタ 521"/>
        <xdr:cNvCxnSpPr/>
      </xdr:nvCxnSpPr>
      <xdr:spPr>
        <a:xfrm flipV="1">
          <a:off x="13703300" y="6718059"/>
          <a:ext cx="889000" cy="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124232</xdr:rowOff>
    </xdr:from>
    <xdr:to>
      <xdr:col>71</xdr:col>
      <xdr:colOff>177800</xdr:colOff>
      <xdr:row>39</xdr:row>
      <xdr:rowOff>32029</xdr:rowOff>
    </xdr:to>
    <xdr:cxnSp macro="">
      <xdr:nvCxnSpPr>
        <xdr:cNvPr id="525" name="直線コネクタ 524"/>
        <xdr:cNvCxnSpPr/>
      </xdr:nvCxnSpPr>
      <xdr:spPr>
        <a:xfrm>
          <a:off x="12814300" y="6467882"/>
          <a:ext cx="889000" cy="25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88214</xdr:rowOff>
    </xdr:from>
    <xdr:to>
      <xdr:col>72</xdr:col>
      <xdr:colOff>38100</xdr:colOff>
      <xdr:row>38</xdr:row>
      <xdr:rowOff>18365</xdr:rowOff>
    </xdr:to>
    <xdr:sp macro="" textlink="">
      <xdr:nvSpPr>
        <xdr:cNvPr id="526" name="フローチャート: 判断 525"/>
        <xdr:cNvSpPr/>
      </xdr:nvSpPr>
      <xdr:spPr>
        <a:xfrm>
          <a:off x="136525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34891</xdr:rowOff>
    </xdr:from>
    <xdr:ext cx="534377" cy="259045"/>
    <xdr:sp macro="" textlink="">
      <xdr:nvSpPr>
        <xdr:cNvPr id="527" name="テキスト ボックス 526"/>
        <xdr:cNvSpPr txBox="1"/>
      </xdr:nvSpPr>
      <xdr:spPr>
        <a:xfrm>
          <a:off x="13436111" y="62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130149</xdr:rowOff>
    </xdr:from>
    <xdr:to>
      <xdr:col>67</xdr:col>
      <xdr:colOff>101600</xdr:colOff>
      <xdr:row>38</xdr:row>
      <xdr:rowOff>60299</xdr:rowOff>
    </xdr:to>
    <xdr:sp macro="" textlink="">
      <xdr:nvSpPr>
        <xdr:cNvPr id="528" name="フローチャート: 判断 527"/>
        <xdr:cNvSpPr/>
      </xdr:nvSpPr>
      <xdr:spPr>
        <a:xfrm>
          <a:off x="12763500" y="64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51426</xdr:rowOff>
    </xdr:from>
    <xdr:ext cx="534377" cy="259045"/>
    <xdr:sp macro="" textlink="">
      <xdr:nvSpPr>
        <xdr:cNvPr id="529" name="テキスト ボックス 528"/>
        <xdr:cNvSpPr txBox="1"/>
      </xdr:nvSpPr>
      <xdr:spPr>
        <a:xfrm>
          <a:off x="12547111" y="656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160160</xdr:rowOff>
    </xdr:from>
    <xdr:to>
      <xdr:col>85</xdr:col>
      <xdr:colOff>177800</xdr:colOff>
      <xdr:row>39</xdr:row>
      <xdr:rowOff>90310</xdr:rowOff>
    </xdr:to>
    <xdr:sp macro="" textlink="">
      <xdr:nvSpPr>
        <xdr:cNvPr id="535" name="楕円 534"/>
        <xdr:cNvSpPr/>
      </xdr:nvSpPr>
      <xdr:spPr>
        <a:xfrm>
          <a:off x="16268700" y="667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75087</xdr:rowOff>
    </xdr:from>
    <xdr:ext cx="378565" cy="259045"/>
    <xdr:sp macro="" textlink="">
      <xdr:nvSpPr>
        <xdr:cNvPr id="536" name="災害復旧事業費該当値テキスト"/>
        <xdr:cNvSpPr txBox="1"/>
      </xdr:nvSpPr>
      <xdr:spPr>
        <a:xfrm>
          <a:off x="16370300" y="659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145694</xdr:rowOff>
    </xdr:from>
    <xdr:to>
      <xdr:col>81</xdr:col>
      <xdr:colOff>101600</xdr:colOff>
      <xdr:row>39</xdr:row>
      <xdr:rowOff>75844</xdr:rowOff>
    </xdr:to>
    <xdr:sp macro="" textlink="">
      <xdr:nvSpPr>
        <xdr:cNvPr id="537" name="楕円 536"/>
        <xdr:cNvSpPr/>
      </xdr:nvSpPr>
      <xdr:spPr>
        <a:xfrm>
          <a:off x="15430500" y="666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66971</xdr:rowOff>
    </xdr:from>
    <xdr:ext cx="469744" cy="259045"/>
    <xdr:sp macro="" textlink="">
      <xdr:nvSpPr>
        <xdr:cNvPr id="538" name="テキスト ボックス 537"/>
        <xdr:cNvSpPr txBox="1"/>
      </xdr:nvSpPr>
      <xdr:spPr>
        <a:xfrm>
          <a:off x="15246428" y="675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152159</xdr:rowOff>
    </xdr:from>
    <xdr:to>
      <xdr:col>76</xdr:col>
      <xdr:colOff>165100</xdr:colOff>
      <xdr:row>39</xdr:row>
      <xdr:rowOff>82309</xdr:rowOff>
    </xdr:to>
    <xdr:sp macro="" textlink="">
      <xdr:nvSpPr>
        <xdr:cNvPr id="539" name="楕円 538"/>
        <xdr:cNvSpPr/>
      </xdr:nvSpPr>
      <xdr:spPr>
        <a:xfrm>
          <a:off x="14541500" y="666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73436</xdr:rowOff>
    </xdr:from>
    <xdr:ext cx="469744" cy="259045"/>
    <xdr:sp macro="" textlink="">
      <xdr:nvSpPr>
        <xdr:cNvPr id="540" name="テキスト ボックス 539"/>
        <xdr:cNvSpPr txBox="1"/>
      </xdr:nvSpPr>
      <xdr:spPr>
        <a:xfrm>
          <a:off x="14357428" y="6759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152679</xdr:rowOff>
    </xdr:from>
    <xdr:to>
      <xdr:col>72</xdr:col>
      <xdr:colOff>38100</xdr:colOff>
      <xdr:row>39</xdr:row>
      <xdr:rowOff>82829</xdr:rowOff>
    </xdr:to>
    <xdr:sp macro="" textlink="">
      <xdr:nvSpPr>
        <xdr:cNvPr id="541" name="楕円 540"/>
        <xdr:cNvSpPr/>
      </xdr:nvSpPr>
      <xdr:spPr>
        <a:xfrm>
          <a:off x="13652500" y="666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73956</xdr:rowOff>
    </xdr:from>
    <xdr:ext cx="378565" cy="259045"/>
    <xdr:sp macro="" textlink="">
      <xdr:nvSpPr>
        <xdr:cNvPr id="542" name="テキスト ボックス 541"/>
        <xdr:cNvSpPr txBox="1"/>
      </xdr:nvSpPr>
      <xdr:spPr>
        <a:xfrm>
          <a:off x="13514017" y="6760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73432</xdr:rowOff>
    </xdr:from>
    <xdr:to>
      <xdr:col>67</xdr:col>
      <xdr:colOff>101600</xdr:colOff>
      <xdr:row>38</xdr:row>
      <xdr:rowOff>3581</xdr:rowOff>
    </xdr:to>
    <xdr:sp macro="" textlink="">
      <xdr:nvSpPr>
        <xdr:cNvPr id="543" name="楕円 542"/>
        <xdr:cNvSpPr/>
      </xdr:nvSpPr>
      <xdr:spPr>
        <a:xfrm>
          <a:off x="12763500" y="64170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20109</xdr:rowOff>
    </xdr:from>
    <xdr:ext cx="534377" cy="259045"/>
    <xdr:sp macro="" textlink="">
      <xdr:nvSpPr>
        <xdr:cNvPr id="544" name="テキスト ボックス 543"/>
        <xdr:cNvSpPr txBox="1"/>
      </xdr:nvSpPr>
      <xdr:spPr>
        <a:xfrm>
          <a:off x="12547111" y="619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168708</xdr:rowOff>
    </xdr:from>
    <xdr:to>
      <xdr:col>85</xdr:col>
      <xdr:colOff>127000</xdr:colOff>
      <xdr:row>77</xdr:row>
      <xdr:rowOff>56970</xdr:rowOff>
    </xdr:to>
    <xdr:cxnSp macro="">
      <xdr:nvCxnSpPr>
        <xdr:cNvPr id="620" name="直線コネクタ 619"/>
        <xdr:cNvCxnSpPr/>
      </xdr:nvCxnSpPr>
      <xdr:spPr>
        <a:xfrm flipV="1">
          <a:off x="15481300" y="13198908"/>
          <a:ext cx="838200" cy="5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21" name="公債費平均値テキスト"/>
        <xdr:cNvSpPr txBox="1"/>
      </xdr:nvSpPr>
      <xdr:spPr>
        <a:xfrm>
          <a:off x="16370300" y="1326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52832</xdr:rowOff>
    </xdr:from>
    <xdr:to>
      <xdr:col>81</xdr:col>
      <xdr:colOff>50800</xdr:colOff>
      <xdr:row>77</xdr:row>
      <xdr:rowOff>56970</xdr:rowOff>
    </xdr:to>
    <xdr:cxnSp macro="">
      <xdr:nvCxnSpPr>
        <xdr:cNvPr id="623" name="直線コネクタ 622"/>
        <xdr:cNvCxnSpPr/>
      </xdr:nvCxnSpPr>
      <xdr:spPr>
        <a:xfrm>
          <a:off x="14592300" y="13254482"/>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4340</xdr:rowOff>
    </xdr:from>
    <xdr:ext cx="534377" cy="259045"/>
    <xdr:sp macro="" textlink="">
      <xdr:nvSpPr>
        <xdr:cNvPr id="625" name="テキスト ボックス 624"/>
        <xdr:cNvSpPr txBox="1"/>
      </xdr:nvSpPr>
      <xdr:spPr>
        <a:xfrm>
          <a:off x="15214111" y="133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2143</xdr:rowOff>
    </xdr:from>
    <xdr:to>
      <xdr:col>76</xdr:col>
      <xdr:colOff>114300</xdr:colOff>
      <xdr:row>77</xdr:row>
      <xdr:rowOff>52832</xdr:rowOff>
    </xdr:to>
    <xdr:cxnSp macro="">
      <xdr:nvCxnSpPr>
        <xdr:cNvPr id="626" name="直線コネクタ 625"/>
        <xdr:cNvCxnSpPr/>
      </xdr:nvCxnSpPr>
      <xdr:spPr>
        <a:xfrm>
          <a:off x="13703300" y="13203793"/>
          <a:ext cx="889000" cy="5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10109</xdr:rowOff>
    </xdr:from>
    <xdr:ext cx="534377" cy="259045"/>
    <xdr:sp macro="" textlink="">
      <xdr:nvSpPr>
        <xdr:cNvPr id="628" name="テキスト ボックス 627"/>
        <xdr:cNvSpPr txBox="1"/>
      </xdr:nvSpPr>
      <xdr:spPr>
        <a:xfrm>
          <a:off x="14325111" y="133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2143</xdr:rowOff>
    </xdr:from>
    <xdr:to>
      <xdr:col>71</xdr:col>
      <xdr:colOff>177800</xdr:colOff>
      <xdr:row>77</xdr:row>
      <xdr:rowOff>17745</xdr:rowOff>
    </xdr:to>
    <xdr:cxnSp macro="">
      <xdr:nvCxnSpPr>
        <xdr:cNvPr id="629" name="直線コネクタ 628"/>
        <xdr:cNvCxnSpPr/>
      </xdr:nvCxnSpPr>
      <xdr:spPr>
        <a:xfrm flipV="1">
          <a:off x="12814300" y="13203793"/>
          <a:ext cx="889000" cy="1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94380</xdr:rowOff>
    </xdr:from>
    <xdr:to>
      <xdr:col>72</xdr:col>
      <xdr:colOff>38100</xdr:colOff>
      <xdr:row>78</xdr:row>
      <xdr:rowOff>24530</xdr:rowOff>
    </xdr:to>
    <xdr:sp macro="" textlink="">
      <xdr:nvSpPr>
        <xdr:cNvPr id="630" name="フローチャート: 判断 629"/>
        <xdr:cNvSpPr/>
      </xdr:nvSpPr>
      <xdr:spPr>
        <a:xfrm>
          <a:off x="13652500" y="132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15657</xdr:rowOff>
    </xdr:from>
    <xdr:ext cx="534377" cy="259045"/>
    <xdr:sp macro="" textlink="">
      <xdr:nvSpPr>
        <xdr:cNvPr id="631" name="テキスト ボックス 630"/>
        <xdr:cNvSpPr txBox="1"/>
      </xdr:nvSpPr>
      <xdr:spPr>
        <a:xfrm>
          <a:off x="13436111" y="1338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104209</xdr:rowOff>
    </xdr:from>
    <xdr:to>
      <xdr:col>67</xdr:col>
      <xdr:colOff>101600</xdr:colOff>
      <xdr:row>78</xdr:row>
      <xdr:rowOff>34359</xdr:rowOff>
    </xdr:to>
    <xdr:sp macro="" textlink="">
      <xdr:nvSpPr>
        <xdr:cNvPr id="632" name="フローチャート: 判断 631"/>
        <xdr:cNvSpPr/>
      </xdr:nvSpPr>
      <xdr:spPr>
        <a:xfrm>
          <a:off x="12763500" y="133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25486</xdr:rowOff>
    </xdr:from>
    <xdr:ext cx="534377" cy="259045"/>
    <xdr:sp macro="" textlink="">
      <xdr:nvSpPr>
        <xdr:cNvPr id="633" name="テキスト ボックス 632"/>
        <xdr:cNvSpPr txBox="1"/>
      </xdr:nvSpPr>
      <xdr:spPr>
        <a:xfrm>
          <a:off x="12547111" y="1339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117908</xdr:rowOff>
    </xdr:from>
    <xdr:to>
      <xdr:col>85</xdr:col>
      <xdr:colOff>177800</xdr:colOff>
      <xdr:row>77</xdr:row>
      <xdr:rowOff>48058</xdr:rowOff>
    </xdr:to>
    <xdr:sp macro="" textlink="">
      <xdr:nvSpPr>
        <xdr:cNvPr id="639" name="楕円 638"/>
        <xdr:cNvSpPr/>
      </xdr:nvSpPr>
      <xdr:spPr>
        <a:xfrm>
          <a:off x="16268700" y="1314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140785</xdr:rowOff>
    </xdr:from>
    <xdr:ext cx="599010" cy="259045"/>
    <xdr:sp macro="" textlink="">
      <xdr:nvSpPr>
        <xdr:cNvPr id="640" name="公債費該当値テキスト"/>
        <xdr:cNvSpPr txBox="1"/>
      </xdr:nvSpPr>
      <xdr:spPr>
        <a:xfrm>
          <a:off x="16370300" y="1299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6170</xdr:rowOff>
    </xdr:from>
    <xdr:to>
      <xdr:col>81</xdr:col>
      <xdr:colOff>101600</xdr:colOff>
      <xdr:row>77</xdr:row>
      <xdr:rowOff>107770</xdr:rowOff>
    </xdr:to>
    <xdr:sp macro="" textlink="">
      <xdr:nvSpPr>
        <xdr:cNvPr id="641" name="楕円 640"/>
        <xdr:cNvSpPr/>
      </xdr:nvSpPr>
      <xdr:spPr>
        <a:xfrm>
          <a:off x="15430500" y="1320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124297</xdr:rowOff>
    </xdr:from>
    <xdr:ext cx="599010" cy="259045"/>
    <xdr:sp macro="" textlink="">
      <xdr:nvSpPr>
        <xdr:cNvPr id="642" name="テキスト ボックス 641"/>
        <xdr:cNvSpPr txBox="1"/>
      </xdr:nvSpPr>
      <xdr:spPr>
        <a:xfrm>
          <a:off x="15181795" y="1298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2032</xdr:rowOff>
    </xdr:from>
    <xdr:to>
      <xdr:col>76</xdr:col>
      <xdr:colOff>165100</xdr:colOff>
      <xdr:row>77</xdr:row>
      <xdr:rowOff>103632</xdr:rowOff>
    </xdr:to>
    <xdr:sp macro="" textlink="">
      <xdr:nvSpPr>
        <xdr:cNvPr id="643" name="楕円 642"/>
        <xdr:cNvSpPr/>
      </xdr:nvSpPr>
      <xdr:spPr>
        <a:xfrm>
          <a:off x="14541500" y="1320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120159</xdr:rowOff>
    </xdr:from>
    <xdr:ext cx="599010" cy="259045"/>
    <xdr:sp macro="" textlink="">
      <xdr:nvSpPr>
        <xdr:cNvPr id="644" name="テキスト ボックス 643"/>
        <xdr:cNvSpPr txBox="1"/>
      </xdr:nvSpPr>
      <xdr:spPr>
        <a:xfrm>
          <a:off x="14292795" y="1297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122793</xdr:rowOff>
    </xdr:from>
    <xdr:to>
      <xdr:col>72</xdr:col>
      <xdr:colOff>38100</xdr:colOff>
      <xdr:row>77</xdr:row>
      <xdr:rowOff>52943</xdr:rowOff>
    </xdr:to>
    <xdr:sp macro="" textlink="">
      <xdr:nvSpPr>
        <xdr:cNvPr id="645" name="楕円 644"/>
        <xdr:cNvSpPr/>
      </xdr:nvSpPr>
      <xdr:spPr>
        <a:xfrm>
          <a:off x="13652500" y="1315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69470</xdr:rowOff>
    </xdr:from>
    <xdr:ext cx="599010" cy="259045"/>
    <xdr:sp macro="" textlink="">
      <xdr:nvSpPr>
        <xdr:cNvPr id="646" name="テキスト ボックス 645"/>
        <xdr:cNvSpPr txBox="1"/>
      </xdr:nvSpPr>
      <xdr:spPr>
        <a:xfrm>
          <a:off x="13403795" y="1292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138395</xdr:rowOff>
    </xdr:from>
    <xdr:to>
      <xdr:col>67</xdr:col>
      <xdr:colOff>101600</xdr:colOff>
      <xdr:row>77</xdr:row>
      <xdr:rowOff>68545</xdr:rowOff>
    </xdr:to>
    <xdr:sp macro="" textlink="">
      <xdr:nvSpPr>
        <xdr:cNvPr id="647" name="楕円 646"/>
        <xdr:cNvSpPr/>
      </xdr:nvSpPr>
      <xdr:spPr>
        <a:xfrm>
          <a:off x="12763500" y="131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85071</xdr:rowOff>
    </xdr:from>
    <xdr:ext cx="599010" cy="259045"/>
    <xdr:sp macro="" textlink="">
      <xdr:nvSpPr>
        <xdr:cNvPr id="648" name="テキスト ボックス 647"/>
        <xdr:cNvSpPr txBox="1"/>
      </xdr:nvSpPr>
      <xdr:spPr>
        <a:xfrm>
          <a:off x="12514795" y="12943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39491</xdr:rowOff>
    </xdr:from>
    <xdr:to>
      <xdr:col>85</xdr:col>
      <xdr:colOff>127000</xdr:colOff>
      <xdr:row>98</xdr:row>
      <xdr:rowOff>64388</xdr:rowOff>
    </xdr:to>
    <xdr:cxnSp macro="">
      <xdr:nvCxnSpPr>
        <xdr:cNvPr id="675" name="直線コネクタ 674"/>
        <xdr:cNvCxnSpPr/>
      </xdr:nvCxnSpPr>
      <xdr:spPr>
        <a:xfrm>
          <a:off x="15481300" y="16841591"/>
          <a:ext cx="838200" cy="2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39491</xdr:rowOff>
    </xdr:from>
    <xdr:to>
      <xdr:col>81</xdr:col>
      <xdr:colOff>50800</xdr:colOff>
      <xdr:row>98</xdr:row>
      <xdr:rowOff>40260</xdr:rowOff>
    </xdr:to>
    <xdr:cxnSp macro="">
      <xdr:nvCxnSpPr>
        <xdr:cNvPr id="678" name="直線コネクタ 677"/>
        <xdr:cNvCxnSpPr/>
      </xdr:nvCxnSpPr>
      <xdr:spPr>
        <a:xfrm flipV="1">
          <a:off x="14592300" y="16841591"/>
          <a:ext cx="889000" cy="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40260</xdr:rowOff>
    </xdr:from>
    <xdr:to>
      <xdr:col>76</xdr:col>
      <xdr:colOff>114300</xdr:colOff>
      <xdr:row>98</xdr:row>
      <xdr:rowOff>106607</xdr:rowOff>
    </xdr:to>
    <xdr:cxnSp macro="">
      <xdr:nvCxnSpPr>
        <xdr:cNvPr id="681" name="直線コネクタ 680"/>
        <xdr:cNvCxnSpPr/>
      </xdr:nvCxnSpPr>
      <xdr:spPr>
        <a:xfrm flipV="1">
          <a:off x="13703300" y="16842360"/>
          <a:ext cx="889000" cy="6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83300</xdr:rowOff>
    </xdr:from>
    <xdr:to>
      <xdr:col>71</xdr:col>
      <xdr:colOff>177800</xdr:colOff>
      <xdr:row>98</xdr:row>
      <xdr:rowOff>106607</xdr:rowOff>
    </xdr:to>
    <xdr:cxnSp macro="">
      <xdr:nvCxnSpPr>
        <xdr:cNvPr id="684" name="直線コネクタ 683"/>
        <xdr:cNvCxnSpPr/>
      </xdr:nvCxnSpPr>
      <xdr:spPr>
        <a:xfrm>
          <a:off x="12814300" y="16885400"/>
          <a:ext cx="889000" cy="2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9798</xdr:rowOff>
    </xdr:from>
    <xdr:to>
      <xdr:col>72</xdr:col>
      <xdr:colOff>38100</xdr:colOff>
      <xdr:row>98</xdr:row>
      <xdr:rowOff>111398</xdr:rowOff>
    </xdr:to>
    <xdr:sp macro="" textlink="">
      <xdr:nvSpPr>
        <xdr:cNvPr id="685" name="フローチャート: 判断 684"/>
        <xdr:cNvSpPr/>
      </xdr:nvSpPr>
      <xdr:spPr>
        <a:xfrm>
          <a:off x="13652500" y="1681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127925</xdr:rowOff>
    </xdr:from>
    <xdr:ext cx="534377" cy="259045"/>
    <xdr:sp macro="" textlink="">
      <xdr:nvSpPr>
        <xdr:cNvPr id="686" name="テキスト ボックス 685"/>
        <xdr:cNvSpPr txBox="1"/>
      </xdr:nvSpPr>
      <xdr:spPr>
        <a:xfrm>
          <a:off x="13436111" y="1658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165857</xdr:rowOff>
    </xdr:from>
    <xdr:to>
      <xdr:col>67</xdr:col>
      <xdr:colOff>101600</xdr:colOff>
      <xdr:row>98</xdr:row>
      <xdr:rowOff>96007</xdr:rowOff>
    </xdr:to>
    <xdr:sp macro="" textlink="">
      <xdr:nvSpPr>
        <xdr:cNvPr id="687" name="フローチャート: 判断 686"/>
        <xdr:cNvSpPr/>
      </xdr:nvSpPr>
      <xdr:spPr>
        <a:xfrm>
          <a:off x="12763500" y="1679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112534</xdr:rowOff>
    </xdr:from>
    <xdr:ext cx="534377" cy="259045"/>
    <xdr:sp macro="" textlink="">
      <xdr:nvSpPr>
        <xdr:cNvPr id="688" name="テキスト ボックス 687"/>
        <xdr:cNvSpPr txBox="1"/>
      </xdr:nvSpPr>
      <xdr:spPr>
        <a:xfrm>
          <a:off x="12547111" y="1657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13588</xdr:rowOff>
    </xdr:from>
    <xdr:to>
      <xdr:col>85</xdr:col>
      <xdr:colOff>177800</xdr:colOff>
      <xdr:row>98</xdr:row>
      <xdr:rowOff>115188</xdr:rowOff>
    </xdr:to>
    <xdr:sp macro="" textlink="">
      <xdr:nvSpPr>
        <xdr:cNvPr id="694" name="楕円 693"/>
        <xdr:cNvSpPr/>
      </xdr:nvSpPr>
      <xdr:spPr>
        <a:xfrm>
          <a:off x="16268700" y="168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135996</xdr:rowOff>
    </xdr:from>
    <xdr:ext cx="534377" cy="259045"/>
    <xdr:sp macro="" textlink="">
      <xdr:nvSpPr>
        <xdr:cNvPr id="695" name="積立金該当値テキスト"/>
        <xdr:cNvSpPr txBox="1"/>
      </xdr:nvSpPr>
      <xdr:spPr>
        <a:xfrm>
          <a:off x="16370300" y="1676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160141</xdr:rowOff>
    </xdr:from>
    <xdr:to>
      <xdr:col>81</xdr:col>
      <xdr:colOff>101600</xdr:colOff>
      <xdr:row>98</xdr:row>
      <xdr:rowOff>90291</xdr:rowOff>
    </xdr:to>
    <xdr:sp macro="" textlink="">
      <xdr:nvSpPr>
        <xdr:cNvPr id="696" name="楕円 695"/>
        <xdr:cNvSpPr/>
      </xdr:nvSpPr>
      <xdr:spPr>
        <a:xfrm>
          <a:off x="15430500" y="1679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81418</xdr:rowOff>
    </xdr:from>
    <xdr:ext cx="534377" cy="259045"/>
    <xdr:sp macro="" textlink="">
      <xdr:nvSpPr>
        <xdr:cNvPr id="697" name="テキスト ボックス 696"/>
        <xdr:cNvSpPr txBox="1"/>
      </xdr:nvSpPr>
      <xdr:spPr>
        <a:xfrm>
          <a:off x="15214111" y="1688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160910</xdr:rowOff>
    </xdr:from>
    <xdr:to>
      <xdr:col>76</xdr:col>
      <xdr:colOff>165100</xdr:colOff>
      <xdr:row>98</xdr:row>
      <xdr:rowOff>91060</xdr:rowOff>
    </xdr:to>
    <xdr:sp macro="" textlink="">
      <xdr:nvSpPr>
        <xdr:cNvPr id="698" name="楕円 697"/>
        <xdr:cNvSpPr/>
      </xdr:nvSpPr>
      <xdr:spPr>
        <a:xfrm>
          <a:off x="14541500" y="1679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82187</xdr:rowOff>
    </xdr:from>
    <xdr:ext cx="534377" cy="259045"/>
    <xdr:sp macro="" textlink="">
      <xdr:nvSpPr>
        <xdr:cNvPr id="699" name="テキスト ボックス 698"/>
        <xdr:cNvSpPr txBox="1"/>
      </xdr:nvSpPr>
      <xdr:spPr>
        <a:xfrm>
          <a:off x="14325111" y="1688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55807</xdr:rowOff>
    </xdr:from>
    <xdr:to>
      <xdr:col>72</xdr:col>
      <xdr:colOff>38100</xdr:colOff>
      <xdr:row>98</xdr:row>
      <xdr:rowOff>157407</xdr:rowOff>
    </xdr:to>
    <xdr:sp macro="" textlink="">
      <xdr:nvSpPr>
        <xdr:cNvPr id="700" name="楕円 699"/>
        <xdr:cNvSpPr/>
      </xdr:nvSpPr>
      <xdr:spPr>
        <a:xfrm>
          <a:off x="13652500" y="1685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148534</xdr:rowOff>
    </xdr:from>
    <xdr:ext cx="534377" cy="259045"/>
    <xdr:sp macro="" textlink="">
      <xdr:nvSpPr>
        <xdr:cNvPr id="701" name="テキスト ボックス 700"/>
        <xdr:cNvSpPr txBox="1"/>
      </xdr:nvSpPr>
      <xdr:spPr>
        <a:xfrm>
          <a:off x="13436111" y="1695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32500</xdr:rowOff>
    </xdr:from>
    <xdr:to>
      <xdr:col>67</xdr:col>
      <xdr:colOff>101600</xdr:colOff>
      <xdr:row>98</xdr:row>
      <xdr:rowOff>134100</xdr:rowOff>
    </xdr:to>
    <xdr:sp macro="" textlink="">
      <xdr:nvSpPr>
        <xdr:cNvPr id="702" name="楕円 701"/>
        <xdr:cNvSpPr/>
      </xdr:nvSpPr>
      <xdr:spPr>
        <a:xfrm>
          <a:off x="12763500" y="168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125227</xdr:rowOff>
    </xdr:from>
    <xdr:ext cx="534377" cy="259045"/>
    <xdr:sp macro="" textlink="">
      <xdr:nvSpPr>
        <xdr:cNvPr id="703" name="テキスト ボックス 702"/>
        <xdr:cNvSpPr txBox="1"/>
      </xdr:nvSpPr>
      <xdr:spPr>
        <a:xfrm>
          <a:off x="12547111" y="1692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43040</xdr:rowOff>
    </xdr:from>
    <xdr:to>
      <xdr:col>116</xdr:col>
      <xdr:colOff>63500</xdr:colOff>
      <xdr:row>34</xdr:row>
      <xdr:rowOff>66529</xdr:rowOff>
    </xdr:to>
    <xdr:cxnSp macro="">
      <xdr:nvCxnSpPr>
        <xdr:cNvPr id="732" name="直線コネクタ 731"/>
        <xdr:cNvCxnSpPr/>
      </xdr:nvCxnSpPr>
      <xdr:spPr>
        <a:xfrm flipV="1">
          <a:off x="21323300" y="5872340"/>
          <a:ext cx="838200" cy="2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57421</xdr:rowOff>
    </xdr:from>
    <xdr:ext cx="469744" cy="259045"/>
    <xdr:sp macro="" textlink="">
      <xdr:nvSpPr>
        <xdr:cNvPr id="733" name="投資及び出資金平均値テキスト"/>
        <xdr:cNvSpPr txBox="1"/>
      </xdr:nvSpPr>
      <xdr:spPr>
        <a:xfrm>
          <a:off x="22212300" y="657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66529</xdr:rowOff>
    </xdr:from>
    <xdr:to>
      <xdr:col>111</xdr:col>
      <xdr:colOff>177800</xdr:colOff>
      <xdr:row>34</xdr:row>
      <xdr:rowOff>149282</xdr:rowOff>
    </xdr:to>
    <xdr:cxnSp macro="">
      <xdr:nvCxnSpPr>
        <xdr:cNvPr id="735" name="直線コネクタ 734"/>
        <xdr:cNvCxnSpPr/>
      </xdr:nvCxnSpPr>
      <xdr:spPr>
        <a:xfrm flipV="1">
          <a:off x="20434300" y="5895829"/>
          <a:ext cx="889000" cy="8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13111</xdr:rowOff>
    </xdr:from>
    <xdr:ext cx="469744" cy="259045"/>
    <xdr:sp macro="" textlink="">
      <xdr:nvSpPr>
        <xdr:cNvPr id="737" name="テキスト ボックス 736"/>
        <xdr:cNvSpPr txBox="1"/>
      </xdr:nvSpPr>
      <xdr:spPr>
        <a:xfrm>
          <a:off x="21088428" y="669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149282</xdr:rowOff>
    </xdr:from>
    <xdr:to>
      <xdr:col>107</xdr:col>
      <xdr:colOff>50800</xdr:colOff>
      <xdr:row>35</xdr:row>
      <xdr:rowOff>10541</xdr:rowOff>
    </xdr:to>
    <xdr:cxnSp macro="">
      <xdr:nvCxnSpPr>
        <xdr:cNvPr id="738" name="直線コネクタ 737"/>
        <xdr:cNvCxnSpPr/>
      </xdr:nvCxnSpPr>
      <xdr:spPr>
        <a:xfrm flipV="1">
          <a:off x="19545300" y="5978582"/>
          <a:ext cx="889000" cy="3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17245</xdr:rowOff>
    </xdr:from>
    <xdr:ext cx="469744" cy="259045"/>
    <xdr:sp macro="" textlink="">
      <xdr:nvSpPr>
        <xdr:cNvPr id="740" name="テキスト ボックス 739"/>
        <xdr:cNvSpPr txBox="1"/>
      </xdr:nvSpPr>
      <xdr:spPr>
        <a:xfrm>
          <a:off x="20199428" y="670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10541</xdr:rowOff>
    </xdr:from>
    <xdr:to>
      <xdr:col>102</xdr:col>
      <xdr:colOff>114300</xdr:colOff>
      <xdr:row>36</xdr:row>
      <xdr:rowOff>59823</xdr:rowOff>
    </xdr:to>
    <xdr:cxnSp macro="">
      <xdr:nvCxnSpPr>
        <xdr:cNvPr id="741" name="直線コネクタ 740"/>
        <xdr:cNvCxnSpPr/>
      </xdr:nvCxnSpPr>
      <xdr:spPr>
        <a:xfrm flipV="1">
          <a:off x="18656300" y="6011291"/>
          <a:ext cx="889000" cy="22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62592</xdr:rowOff>
    </xdr:from>
    <xdr:to>
      <xdr:col>102</xdr:col>
      <xdr:colOff>165100</xdr:colOff>
      <xdr:row>38</xdr:row>
      <xdr:rowOff>164192</xdr:rowOff>
    </xdr:to>
    <xdr:sp macro="" textlink="">
      <xdr:nvSpPr>
        <xdr:cNvPr id="742" name="フローチャート: 判断 741"/>
        <xdr:cNvSpPr/>
      </xdr:nvSpPr>
      <xdr:spPr>
        <a:xfrm>
          <a:off x="19494500" y="65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155319</xdr:rowOff>
    </xdr:from>
    <xdr:ext cx="469744" cy="259045"/>
    <xdr:sp macro="" textlink="">
      <xdr:nvSpPr>
        <xdr:cNvPr id="743" name="テキスト ボックス 742"/>
        <xdr:cNvSpPr txBox="1"/>
      </xdr:nvSpPr>
      <xdr:spPr>
        <a:xfrm>
          <a:off x="19310428" y="667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78022</xdr:rowOff>
    </xdr:from>
    <xdr:to>
      <xdr:col>98</xdr:col>
      <xdr:colOff>38100</xdr:colOff>
      <xdr:row>39</xdr:row>
      <xdr:rowOff>8172</xdr:rowOff>
    </xdr:to>
    <xdr:sp macro="" textlink="">
      <xdr:nvSpPr>
        <xdr:cNvPr id="744" name="フローチャート: 判断 743"/>
        <xdr:cNvSpPr/>
      </xdr:nvSpPr>
      <xdr:spPr>
        <a:xfrm>
          <a:off x="18605500" y="65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170749</xdr:rowOff>
    </xdr:from>
    <xdr:ext cx="469744" cy="259045"/>
    <xdr:sp macro="" textlink="">
      <xdr:nvSpPr>
        <xdr:cNvPr id="745" name="テキスト ボックス 744"/>
        <xdr:cNvSpPr txBox="1"/>
      </xdr:nvSpPr>
      <xdr:spPr>
        <a:xfrm>
          <a:off x="18421428" y="668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163690</xdr:rowOff>
    </xdr:from>
    <xdr:to>
      <xdr:col>116</xdr:col>
      <xdr:colOff>114300</xdr:colOff>
      <xdr:row>34</xdr:row>
      <xdr:rowOff>93840</xdr:rowOff>
    </xdr:to>
    <xdr:sp macro="" textlink="">
      <xdr:nvSpPr>
        <xdr:cNvPr id="751" name="楕円 750"/>
        <xdr:cNvSpPr/>
      </xdr:nvSpPr>
      <xdr:spPr>
        <a:xfrm>
          <a:off x="22110700" y="582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15117</xdr:rowOff>
    </xdr:from>
    <xdr:ext cx="534377" cy="259045"/>
    <xdr:sp macro="" textlink="">
      <xdr:nvSpPr>
        <xdr:cNvPr id="752" name="投資及び出資金該当値テキスト"/>
        <xdr:cNvSpPr txBox="1"/>
      </xdr:nvSpPr>
      <xdr:spPr>
        <a:xfrm>
          <a:off x="22212300" y="567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15729</xdr:rowOff>
    </xdr:from>
    <xdr:to>
      <xdr:col>112</xdr:col>
      <xdr:colOff>38100</xdr:colOff>
      <xdr:row>34</xdr:row>
      <xdr:rowOff>117329</xdr:rowOff>
    </xdr:to>
    <xdr:sp macro="" textlink="">
      <xdr:nvSpPr>
        <xdr:cNvPr id="753" name="楕円 752"/>
        <xdr:cNvSpPr/>
      </xdr:nvSpPr>
      <xdr:spPr>
        <a:xfrm>
          <a:off x="21272500" y="584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133856</xdr:rowOff>
    </xdr:from>
    <xdr:ext cx="534377" cy="259045"/>
    <xdr:sp macro="" textlink="">
      <xdr:nvSpPr>
        <xdr:cNvPr id="754" name="テキスト ボックス 753"/>
        <xdr:cNvSpPr txBox="1"/>
      </xdr:nvSpPr>
      <xdr:spPr>
        <a:xfrm>
          <a:off x="21056111" y="562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98482</xdr:rowOff>
    </xdr:from>
    <xdr:to>
      <xdr:col>107</xdr:col>
      <xdr:colOff>101600</xdr:colOff>
      <xdr:row>35</xdr:row>
      <xdr:rowOff>28632</xdr:rowOff>
    </xdr:to>
    <xdr:sp macro="" textlink="">
      <xdr:nvSpPr>
        <xdr:cNvPr id="755" name="楕円 754"/>
        <xdr:cNvSpPr/>
      </xdr:nvSpPr>
      <xdr:spPr>
        <a:xfrm>
          <a:off x="20383500" y="592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45159</xdr:rowOff>
    </xdr:from>
    <xdr:ext cx="534377" cy="259045"/>
    <xdr:sp macro="" textlink="">
      <xdr:nvSpPr>
        <xdr:cNvPr id="756" name="テキスト ボックス 755"/>
        <xdr:cNvSpPr txBox="1"/>
      </xdr:nvSpPr>
      <xdr:spPr>
        <a:xfrm>
          <a:off x="20167111" y="570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131191</xdr:rowOff>
    </xdr:from>
    <xdr:to>
      <xdr:col>102</xdr:col>
      <xdr:colOff>165100</xdr:colOff>
      <xdr:row>35</xdr:row>
      <xdr:rowOff>61341</xdr:rowOff>
    </xdr:to>
    <xdr:sp macro="" textlink="">
      <xdr:nvSpPr>
        <xdr:cNvPr id="757" name="楕円 756"/>
        <xdr:cNvSpPr/>
      </xdr:nvSpPr>
      <xdr:spPr>
        <a:xfrm>
          <a:off x="19494500" y="596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77868</xdr:rowOff>
    </xdr:from>
    <xdr:ext cx="534377" cy="259045"/>
    <xdr:sp macro="" textlink="">
      <xdr:nvSpPr>
        <xdr:cNvPr id="758" name="テキスト ボックス 757"/>
        <xdr:cNvSpPr txBox="1"/>
      </xdr:nvSpPr>
      <xdr:spPr>
        <a:xfrm>
          <a:off x="19278111" y="573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9023</xdr:rowOff>
    </xdr:from>
    <xdr:to>
      <xdr:col>98</xdr:col>
      <xdr:colOff>38100</xdr:colOff>
      <xdr:row>36</xdr:row>
      <xdr:rowOff>110623</xdr:rowOff>
    </xdr:to>
    <xdr:sp macro="" textlink="">
      <xdr:nvSpPr>
        <xdr:cNvPr id="759" name="楕円 758"/>
        <xdr:cNvSpPr/>
      </xdr:nvSpPr>
      <xdr:spPr>
        <a:xfrm>
          <a:off x="18605500" y="618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127150</xdr:rowOff>
    </xdr:from>
    <xdr:ext cx="534377" cy="259045"/>
    <xdr:sp macro="" textlink="">
      <xdr:nvSpPr>
        <xdr:cNvPr id="760" name="テキスト ボックス 759"/>
        <xdr:cNvSpPr txBox="1"/>
      </xdr:nvSpPr>
      <xdr:spPr>
        <a:xfrm>
          <a:off x="18389111" y="595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78961</xdr:rowOff>
    </xdr:from>
    <xdr:to>
      <xdr:col>116</xdr:col>
      <xdr:colOff>63500</xdr:colOff>
      <xdr:row>58</xdr:row>
      <xdr:rowOff>113936</xdr:rowOff>
    </xdr:to>
    <xdr:cxnSp macro="">
      <xdr:nvCxnSpPr>
        <xdr:cNvPr id="787" name="直線コネクタ 786"/>
        <xdr:cNvCxnSpPr/>
      </xdr:nvCxnSpPr>
      <xdr:spPr>
        <a:xfrm>
          <a:off x="21323300" y="9851611"/>
          <a:ext cx="838200" cy="20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78961</xdr:rowOff>
    </xdr:from>
    <xdr:to>
      <xdr:col>111</xdr:col>
      <xdr:colOff>177800</xdr:colOff>
      <xdr:row>58</xdr:row>
      <xdr:rowOff>130921</xdr:rowOff>
    </xdr:to>
    <xdr:cxnSp macro="">
      <xdr:nvCxnSpPr>
        <xdr:cNvPr id="790" name="直線コネクタ 789"/>
        <xdr:cNvCxnSpPr/>
      </xdr:nvCxnSpPr>
      <xdr:spPr>
        <a:xfrm flipV="1">
          <a:off x="20434300" y="9851611"/>
          <a:ext cx="889000" cy="22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46319</xdr:rowOff>
    </xdr:from>
    <xdr:ext cx="469744" cy="259045"/>
    <xdr:sp macro="" textlink="">
      <xdr:nvSpPr>
        <xdr:cNvPr id="792" name="テキスト ボックス 791"/>
        <xdr:cNvSpPr txBox="1"/>
      </xdr:nvSpPr>
      <xdr:spPr>
        <a:xfrm>
          <a:off x="21088428" y="999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164320</xdr:rowOff>
    </xdr:from>
    <xdr:to>
      <xdr:col>107</xdr:col>
      <xdr:colOff>50800</xdr:colOff>
      <xdr:row>58</xdr:row>
      <xdr:rowOff>130921</xdr:rowOff>
    </xdr:to>
    <xdr:cxnSp macro="">
      <xdr:nvCxnSpPr>
        <xdr:cNvPr id="793" name="直線コネクタ 792"/>
        <xdr:cNvCxnSpPr/>
      </xdr:nvCxnSpPr>
      <xdr:spPr>
        <a:xfrm>
          <a:off x="19545300" y="9594070"/>
          <a:ext cx="889000" cy="48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164320</xdr:rowOff>
    </xdr:from>
    <xdr:to>
      <xdr:col>102</xdr:col>
      <xdr:colOff>114300</xdr:colOff>
      <xdr:row>58</xdr:row>
      <xdr:rowOff>66319</xdr:rowOff>
    </xdr:to>
    <xdr:cxnSp macro="">
      <xdr:nvCxnSpPr>
        <xdr:cNvPr id="796" name="直線コネクタ 795"/>
        <xdr:cNvCxnSpPr/>
      </xdr:nvCxnSpPr>
      <xdr:spPr>
        <a:xfrm flipV="1">
          <a:off x="18656300" y="9594070"/>
          <a:ext cx="889000" cy="41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151833</xdr:rowOff>
    </xdr:from>
    <xdr:to>
      <xdr:col>102</xdr:col>
      <xdr:colOff>165100</xdr:colOff>
      <xdr:row>58</xdr:row>
      <xdr:rowOff>81983</xdr:rowOff>
    </xdr:to>
    <xdr:sp macro="" textlink="">
      <xdr:nvSpPr>
        <xdr:cNvPr id="797" name="フローチャート: 判断 796"/>
        <xdr:cNvSpPr/>
      </xdr:nvSpPr>
      <xdr:spPr>
        <a:xfrm>
          <a:off x="19494500" y="9924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73110</xdr:rowOff>
    </xdr:from>
    <xdr:ext cx="469744" cy="259045"/>
    <xdr:sp macro="" textlink="">
      <xdr:nvSpPr>
        <xdr:cNvPr id="798" name="テキスト ボックス 797"/>
        <xdr:cNvSpPr txBox="1"/>
      </xdr:nvSpPr>
      <xdr:spPr>
        <a:xfrm>
          <a:off x="19310428" y="10017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158326</xdr:rowOff>
    </xdr:from>
    <xdr:to>
      <xdr:col>98</xdr:col>
      <xdr:colOff>38100</xdr:colOff>
      <xdr:row>58</xdr:row>
      <xdr:rowOff>88476</xdr:rowOff>
    </xdr:to>
    <xdr:sp macro="" textlink="">
      <xdr:nvSpPr>
        <xdr:cNvPr id="799" name="フローチャート: 判断 798"/>
        <xdr:cNvSpPr/>
      </xdr:nvSpPr>
      <xdr:spPr>
        <a:xfrm>
          <a:off x="18605500" y="993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105003</xdr:rowOff>
    </xdr:from>
    <xdr:ext cx="469744" cy="259045"/>
    <xdr:sp macro="" textlink="">
      <xdr:nvSpPr>
        <xdr:cNvPr id="800" name="テキスト ボックス 799"/>
        <xdr:cNvSpPr txBox="1"/>
      </xdr:nvSpPr>
      <xdr:spPr>
        <a:xfrm>
          <a:off x="18421428" y="970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63136</xdr:rowOff>
    </xdr:from>
    <xdr:to>
      <xdr:col>116</xdr:col>
      <xdr:colOff>114300</xdr:colOff>
      <xdr:row>58</xdr:row>
      <xdr:rowOff>164736</xdr:rowOff>
    </xdr:to>
    <xdr:sp macro="" textlink="">
      <xdr:nvSpPr>
        <xdr:cNvPr id="806" name="楕円 805"/>
        <xdr:cNvSpPr/>
      </xdr:nvSpPr>
      <xdr:spPr>
        <a:xfrm>
          <a:off x="22110700" y="1000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149513</xdr:rowOff>
    </xdr:from>
    <xdr:ext cx="469744" cy="259045"/>
    <xdr:sp macro="" textlink="">
      <xdr:nvSpPr>
        <xdr:cNvPr id="807" name="貸付金該当値テキスト"/>
        <xdr:cNvSpPr txBox="1"/>
      </xdr:nvSpPr>
      <xdr:spPr>
        <a:xfrm>
          <a:off x="22212300" y="992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28161</xdr:rowOff>
    </xdr:from>
    <xdr:to>
      <xdr:col>112</xdr:col>
      <xdr:colOff>38100</xdr:colOff>
      <xdr:row>57</xdr:row>
      <xdr:rowOff>129761</xdr:rowOff>
    </xdr:to>
    <xdr:sp macro="" textlink="">
      <xdr:nvSpPr>
        <xdr:cNvPr id="808" name="楕円 807"/>
        <xdr:cNvSpPr/>
      </xdr:nvSpPr>
      <xdr:spPr>
        <a:xfrm>
          <a:off x="21272500" y="980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146288</xdr:rowOff>
    </xdr:from>
    <xdr:ext cx="534377" cy="259045"/>
    <xdr:sp macro="" textlink="">
      <xdr:nvSpPr>
        <xdr:cNvPr id="809" name="テキスト ボックス 808"/>
        <xdr:cNvSpPr txBox="1"/>
      </xdr:nvSpPr>
      <xdr:spPr>
        <a:xfrm>
          <a:off x="21056111" y="95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80121</xdr:rowOff>
    </xdr:from>
    <xdr:to>
      <xdr:col>107</xdr:col>
      <xdr:colOff>101600</xdr:colOff>
      <xdr:row>59</xdr:row>
      <xdr:rowOff>10271</xdr:rowOff>
    </xdr:to>
    <xdr:sp macro="" textlink="">
      <xdr:nvSpPr>
        <xdr:cNvPr id="810" name="楕円 809"/>
        <xdr:cNvSpPr/>
      </xdr:nvSpPr>
      <xdr:spPr>
        <a:xfrm>
          <a:off x="20383500" y="1002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1398</xdr:rowOff>
    </xdr:from>
    <xdr:ext cx="378565" cy="259045"/>
    <xdr:sp macro="" textlink="">
      <xdr:nvSpPr>
        <xdr:cNvPr id="811" name="テキスト ボックス 810"/>
        <xdr:cNvSpPr txBox="1"/>
      </xdr:nvSpPr>
      <xdr:spPr>
        <a:xfrm>
          <a:off x="20245017" y="10116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113520</xdr:rowOff>
    </xdr:from>
    <xdr:to>
      <xdr:col>102</xdr:col>
      <xdr:colOff>165100</xdr:colOff>
      <xdr:row>56</xdr:row>
      <xdr:rowOff>43670</xdr:rowOff>
    </xdr:to>
    <xdr:sp macro="" textlink="">
      <xdr:nvSpPr>
        <xdr:cNvPr id="812" name="楕円 811"/>
        <xdr:cNvSpPr/>
      </xdr:nvSpPr>
      <xdr:spPr>
        <a:xfrm>
          <a:off x="19494500" y="95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60197</xdr:rowOff>
    </xdr:from>
    <xdr:ext cx="534377" cy="259045"/>
    <xdr:sp macro="" textlink="">
      <xdr:nvSpPr>
        <xdr:cNvPr id="813" name="テキスト ボックス 812"/>
        <xdr:cNvSpPr txBox="1"/>
      </xdr:nvSpPr>
      <xdr:spPr>
        <a:xfrm>
          <a:off x="19278111" y="931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15519</xdr:rowOff>
    </xdr:from>
    <xdr:to>
      <xdr:col>98</xdr:col>
      <xdr:colOff>38100</xdr:colOff>
      <xdr:row>58</xdr:row>
      <xdr:rowOff>117119</xdr:rowOff>
    </xdr:to>
    <xdr:sp macro="" textlink="">
      <xdr:nvSpPr>
        <xdr:cNvPr id="814" name="楕円 813"/>
        <xdr:cNvSpPr/>
      </xdr:nvSpPr>
      <xdr:spPr>
        <a:xfrm>
          <a:off x="18605500" y="995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108246</xdr:rowOff>
    </xdr:from>
    <xdr:ext cx="469744" cy="259045"/>
    <xdr:sp macro="" textlink="">
      <xdr:nvSpPr>
        <xdr:cNvPr id="815" name="テキスト ボックス 814"/>
        <xdr:cNvSpPr txBox="1"/>
      </xdr:nvSpPr>
      <xdr:spPr>
        <a:xfrm>
          <a:off x="18421428" y="1005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128308</xdr:rowOff>
    </xdr:from>
    <xdr:to>
      <xdr:col>116</xdr:col>
      <xdr:colOff>63500</xdr:colOff>
      <xdr:row>76</xdr:row>
      <xdr:rowOff>128727</xdr:rowOff>
    </xdr:to>
    <xdr:cxnSp macro="">
      <xdr:nvCxnSpPr>
        <xdr:cNvPr id="845" name="直線コネクタ 844"/>
        <xdr:cNvCxnSpPr/>
      </xdr:nvCxnSpPr>
      <xdr:spPr>
        <a:xfrm flipV="1">
          <a:off x="21323300" y="13158508"/>
          <a:ext cx="8382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128727</xdr:rowOff>
    </xdr:from>
    <xdr:to>
      <xdr:col>111</xdr:col>
      <xdr:colOff>177800</xdr:colOff>
      <xdr:row>76</xdr:row>
      <xdr:rowOff>132614</xdr:rowOff>
    </xdr:to>
    <xdr:cxnSp macro="">
      <xdr:nvCxnSpPr>
        <xdr:cNvPr id="848" name="直線コネクタ 847"/>
        <xdr:cNvCxnSpPr/>
      </xdr:nvCxnSpPr>
      <xdr:spPr>
        <a:xfrm flipV="1">
          <a:off x="20434300" y="13158927"/>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132614</xdr:rowOff>
    </xdr:from>
    <xdr:to>
      <xdr:col>107</xdr:col>
      <xdr:colOff>50800</xdr:colOff>
      <xdr:row>76</xdr:row>
      <xdr:rowOff>147002</xdr:rowOff>
    </xdr:to>
    <xdr:cxnSp macro="">
      <xdr:nvCxnSpPr>
        <xdr:cNvPr id="851" name="直線コネクタ 850"/>
        <xdr:cNvCxnSpPr/>
      </xdr:nvCxnSpPr>
      <xdr:spPr>
        <a:xfrm flipV="1">
          <a:off x="19545300" y="13162814"/>
          <a:ext cx="889000" cy="1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57823</xdr:rowOff>
    </xdr:from>
    <xdr:to>
      <xdr:col>102</xdr:col>
      <xdr:colOff>114300</xdr:colOff>
      <xdr:row>76</xdr:row>
      <xdr:rowOff>147002</xdr:rowOff>
    </xdr:to>
    <xdr:cxnSp macro="">
      <xdr:nvCxnSpPr>
        <xdr:cNvPr id="854" name="直線コネクタ 853"/>
        <xdr:cNvCxnSpPr/>
      </xdr:nvCxnSpPr>
      <xdr:spPr>
        <a:xfrm>
          <a:off x="18656300" y="13088023"/>
          <a:ext cx="889000" cy="8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94526</xdr:rowOff>
    </xdr:from>
    <xdr:to>
      <xdr:col>102</xdr:col>
      <xdr:colOff>165100</xdr:colOff>
      <xdr:row>78</xdr:row>
      <xdr:rowOff>24676</xdr:rowOff>
    </xdr:to>
    <xdr:sp macro="" textlink="">
      <xdr:nvSpPr>
        <xdr:cNvPr id="855" name="フローチャート: 判断 854"/>
        <xdr:cNvSpPr/>
      </xdr:nvSpPr>
      <xdr:spPr>
        <a:xfrm>
          <a:off x="19494500" y="1329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15803</xdr:rowOff>
    </xdr:from>
    <xdr:ext cx="534377" cy="259045"/>
    <xdr:sp macro="" textlink="">
      <xdr:nvSpPr>
        <xdr:cNvPr id="856" name="テキスト ボックス 855"/>
        <xdr:cNvSpPr txBox="1"/>
      </xdr:nvSpPr>
      <xdr:spPr>
        <a:xfrm>
          <a:off x="19278111" y="1338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24637</xdr:rowOff>
    </xdr:from>
    <xdr:to>
      <xdr:col>98</xdr:col>
      <xdr:colOff>38100</xdr:colOff>
      <xdr:row>77</xdr:row>
      <xdr:rowOff>126237</xdr:rowOff>
    </xdr:to>
    <xdr:sp macro="" textlink="">
      <xdr:nvSpPr>
        <xdr:cNvPr id="857" name="フローチャート: 判断 856"/>
        <xdr:cNvSpPr/>
      </xdr:nvSpPr>
      <xdr:spPr>
        <a:xfrm>
          <a:off x="18605500" y="1322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117364</xdr:rowOff>
    </xdr:from>
    <xdr:ext cx="534377" cy="259045"/>
    <xdr:sp macro="" textlink="">
      <xdr:nvSpPr>
        <xdr:cNvPr id="858" name="テキスト ボックス 857"/>
        <xdr:cNvSpPr txBox="1"/>
      </xdr:nvSpPr>
      <xdr:spPr>
        <a:xfrm>
          <a:off x="18389111" y="1331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77508</xdr:rowOff>
    </xdr:from>
    <xdr:to>
      <xdr:col>116</xdr:col>
      <xdr:colOff>114300</xdr:colOff>
      <xdr:row>77</xdr:row>
      <xdr:rowOff>7658</xdr:rowOff>
    </xdr:to>
    <xdr:sp macro="" textlink="">
      <xdr:nvSpPr>
        <xdr:cNvPr id="864" name="楕円 863"/>
        <xdr:cNvSpPr/>
      </xdr:nvSpPr>
      <xdr:spPr>
        <a:xfrm>
          <a:off x="22110700" y="1310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100385</xdr:rowOff>
    </xdr:from>
    <xdr:ext cx="534377" cy="259045"/>
    <xdr:sp macro="" textlink="">
      <xdr:nvSpPr>
        <xdr:cNvPr id="865" name="繰出金該当値テキスト"/>
        <xdr:cNvSpPr txBox="1"/>
      </xdr:nvSpPr>
      <xdr:spPr>
        <a:xfrm>
          <a:off x="22212300" y="1295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77927</xdr:rowOff>
    </xdr:from>
    <xdr:to>
      <xdr:col>112</xdr:col>
      <xdr:colOff>38100</xdr:colOff>
      <xdr:row>77</xdr:row>
      <xdr:rowOff>8077</xdr:rowOff>
    </xdr:to>
    <xdr:sp macro="" textlink="">
      <xdr:nvSpPr>
        <xdr:cNvPr id="866" name="楕円 865"/>
        <xdr:cNvSpPr/>
      </xdr:nvSpPr>
      <xdr:spPr>
        <a:xfrm>
          <a:off x="21272500" y="1310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24604</xdr:rowOff>
    </xdr:from>
    <xdr:ext cx="534377" cy="259045"/>
    <xdr:sp macro="" textlink="">
      <xdr:nvSpPr>
        <xdr:cNvPr id="867" name="テキスト ボックス 866"/>
        <xdr:cNvSpPr txBox="1"/>
      </xdr:nvSpPr>
      <xdr:spPr>
        <a:xfrm>
          <a:off x="21056111" y="1288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81814</xdr:rowOff>
    </xdr:from>
    <xdr:to>
      <xdr:col>107</xdr:col>
      <xdr:colOff>101600</xdr:colOff>
      <xdr:row>77</xdr:row>
      <xdr:rowOff>11964</xdr:rowOff>
    </xdr:to>
    <xdr:sp macro="" textlink="">
      <xdr:nvSpPr>
        <xdr:cNvPr id="868" name="楕円 867"/>
        <xdr:cNvSpPr/>
      </xdr:nvSpPr>
      <xdr:spPr>
        <a:xfrm>
          <a:off x="20383500" y="1311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28491</xdr:rowOff>
    </xdr:from>
    <xdr:ext cx="534377" cy="259045"/>
    <xdr:sp macro="" textlink="">
      <xdr:nvSpPr>
        <xdr:cNvPr id="869" name="テキスト ボックス 868"/>
        <xdr:cNvSpPr txBox="1"/>
      </xdr:nvSpPr>
      <xdr:spPr>
        <a:xfrm>
          <a:off x="20167111" y="1288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96202</xdr:rowOff>
    </xdr:from>
    <xdr:to>
      <xdr:col>102</xdr:col>
      <xdr:colOff>165100</xdr:colOff>
      <xdr:row>77</xdr:row>
      <xdr:rowOff>26352</xdr:rowOff>
    </xdr:to>
    <xdr:sp macro="" textlink="">
      <xdr:nvSpPr>
        <xdr:cNvPr id="870" name="楕円 869"/>
        <xdr:cNvSpPr/>
      </xdr:nvSpPr>
      <xdr:spPr>
        <a:xfrm>
          <a:off x="19494500" y="1312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42880</xdr:rowOff>
    </xdr:from>
    <xdr:ext cx="534377" cy="259045"/>
    <xdr:sp macro="" textlink="">
      <xdr:nvSpPr>
        <xdr:cNvPr id="871" name="テキスト ボックス 870"/>
        <xdr:cNvSpPr txBox="1"/>
      </xdr:nvSpPr>
      <xdr:spPr>
        <a:xfrm>
          <a:off x="19278111" y="1290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7023</xdr:rowOff>
    </xdr:from>
    <xdr:to>
      <xdr:col>98</xdr:col>
      <xdr:colOff>38100</xdr:colOff>
      <xdr:row>76</xdr:row>
      <xdr:rowOff>108623</xdr:rowOff>
    </xdr:to>
    <xdr:sp macro="" textlink="">
      <xdr:nvSpPr>
        <xdr:cNvPr id="872" name="楕円 871"/>
        <xdr:cNvSpPr/>
      </xdr:nvSpPr>
      <xdr:spPr>
        <a:xfrm>
          <a:off x="18605500" y="1303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125150</xdr:rowOff>
    </xdr:from>
    <xdr:ext cx="534377" cy="259045"/>
    <xdr:sp macro="" textlink="">
      <xdr:nvSpPr>
        <xdr:cNvPr id="873" name="テキスト ボックス 872"/>
        <xdr:cNvSpPr txBox="1"/>
      </xdr:nvSpPr>
      <xdr:spPr>
        <a:xfrm>
          <a:off x="18389111" y="1281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48079</xdr:rowOff>
    </xdr:from>
    <xdr:to>
      <xdr:col>102</xdr:col>
      <xdr:colOff>165100</xdr:colOff>
      <xdr:row>99</xdr:row>
      <xdr:rowOff>149679</xdr:rowOff>
    </xdr:to>
    <xdr:sp macro="" textlink="">
      <xdr:nvSpPr>
        <xdr:cNvPr id="914" name="フローチャート: 判断 913"/>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15" name="テキスト ボックス 914"/>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16" name="フローチャート: 判断 915"/>
        <xdr:cNvSpPr/>
      </xdr:nvSpPr>
      <xdr:spPr>
        <a:xfrm>
          <a:off x="18605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17" name="テキスト ボックス 916"/>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166206</xdr:rowOff>
    </xdr:from>
    <xdr:ext cx="249299" cy="259045"/>
    <xdr:sp macro="" textlink="">
      <xdr:nvSpPr>
        <xdr:cNvPr id="930" name="テキスト ボックス 929"/>
        <xdr:cNvSpPr txBox="1"/>
      </xdr:nvSpPr>
      <xdr:spPr>
        <a:xfrm>
          <a:off x="19420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166206</xdr:rowOff>
    </xdr:from>
    <xdr:ext cx="249299" cy="259045"/>
    <xdr:sp macro="" textlink="">
      <xdr:nvSpPr>
        <xdr:cNvPr id="932" name="テキスト ボックス 931"/>
        <xdr:cNvSpPr txBox="1"/>
      </xdr:nvSpPr>
      <xdr:spPr>
        <a:xfrm>
          <a:off x="18531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人件費は、前年度と比べて住民一人当たり</a:t>
          </a:r>
          <a:r>
            <a:rPr kumimoji="1" lang="en-US" altLang="ja-JP" sz="1200">
              <a:latin typeface="ＭＳ Ｐゴシック" panose="020B0600070205080204" pitchFamily="50" charset="-128"/>
              <a:ea typeface="ＭＳ Ｐゴシック" panose="020B0600070205080204" pitchFamily="50" charset="-128"/>
            </a:rPr>
            <a:t>189</a:t>
          </a:r>
          <a:r>
            <a:rPr kumimoji="1" lang="ja-JP" altLang="en-US" sz="1200">
              <a:latin typeface="ＭＳ Ｐゴシック" panose="020B0600070205080204" pitchFamily="50" charset="-128"/>
              <a:ea typeface="ＭＳ Ｐゴシック" panose="020B0600070205080204" pitchFamily="50" charset="-128"/>
            </a:rPr>
            <a:t>円増（</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％）の</a:t>
          </a:r>
          <a:r>
            <a:rPr kumimoji="1" lang="en-US" altLang="ja-JP" sz="1200">
              <a:latin typeface="ＭＳ Ｐゴシック" panose="020B0600070205080204" pitchFamily="50" charset="-128"/>
              <a:ea typeface="ＭＳ Ｐゴシック" panose="020B0600070205080204" pitchFamily="50" charset="-128"/>
            </a:rPr>
            <a:t>154,096</a:t>
          </a:r>
          <a:r>
            <a:rPr kumimoji="1" lang="ja-JP" altLang="en-US" sz="1200">
              <a:latin typeface="ＭＳ Ｐゴシック" panose="020B0600070205080204" pitchFamily="50" charset="-128"/>
              <a:ea typeface="ＭＳ Ｐゴシック" panose="020B0600070205080204" pitchFamily="50" charset="-128"/>
            </a:rPr>
            <a:t>円となった。人件費決算額は前年度と比べて</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％減少しているが、人口が</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％減少しているため、住民一人当たり人件費が微増する結果となっている。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扶助費は、物価高騰対応重点支援地方創生臨時給付金給付事業に係る事業費が皆増となったこと等から、前年度と比べて住民一人当たり</a:t>
          </a:r>
          <a:r>
            <a:rPr kumimoji="1" lang="en-US" altLang="ja-JP" sz="1200">
              <a:latin typeface="ＭＳ Ｐゴシック" panose="020B0600070205080204" pitchFamily="50" charset="-128"/>
              <a:ea typeface="ＭＳ Ｐゴシック" panose="020B0600070205080204" pitchFamily="50" charset="-128"/>
            </a:rPr>
            <a:t>15,704</a:t>
          </a:r>
          <a:r>
            <a:rPr kumimoji="1" lang="ja-JP" altLang="en-US" sz="1200">
              <a:latin typeface="ＭＳ Ｐゴシック" panose="020B0600070205080204" pitchFamily="50" charset="-128"/>
              <a:ea typeface="ＭＳ Ｐゴシック" panose="020B0600070205080204" pitchFamily="50" charset="-128"/>
            </a:rPr>
            <a:t>円増（</a:t>
          </a:r>
          <a:r>
            <a:rPr kumimoji="1" lang="en-US" altLang="ja-JP" sz="1200">
              <a:latin typeface="ＭＳ Ｐゴシック" panose="020B0600070205080204" pitchFamily="50" charset="-128"/>
              <a:ea typeface="ＭＳ Ｐゴシック" panose="020B0600070205080204" pitchFamily="50" charset="-128"/>
            </a:rPr>
            <a:t>+18.4</a:t>
          </a:r>
          <a:r>
            <a:rPr kumimoji="1" lang="ja-JP" altLang="en-US" sz="1200">
              <a:latin typeface="ＭＳ Ｐゴシック" panose="020B0600070205080204" pitchFamily="50" charset="-128"/>
              <a:ea typeface="ＭＳ Ｐゴシック" panose="020B0600070205080204" pitchFamily="50" charset="-128"/>
            </a:rPr>
            <a:t>％）の</a:t>
          </a:r>
          <a:r>
            <a:rPr kumimoji="1" lang="en-US" altLang="ja-JP" sz="1200">
              <a:latin typeface="ＭＳ Ｐゴシック" panose="020B0600070205080204" pitchFamily="50" charset="-128"/>
              <a:ea typeface="ＭＳ Ｐゴシック" panose="020B0600070205080204" pitchFamily="50" charset="-128"/>
            </a:rPr>
            <a:t>101,142</a:t>
          </a:r>
          <a:r>
            <a:rPr kumimoji="1" lang="ja-JP" altLang="en-US" sz="1200">
              <a:latin typeface="ＭＳ Ｐゴシック" panose="020B0600070205080204" pitchFamily="50" charset="-128"/>
              <a:ea typeface="ＭＳ Ｐゴシック" panose="020B0600070205080204" pitchFamily="50" charset="-128"/>
            </a:rPr>
            <a:t>円となった。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補助費等は、公営企業会計に対する補助金の減等により、前年度と比べて住民一人当たり</a:t>
          </a:r>
          <a:r>
            <a:rPr kumimoji="1" lang="en-US" altLang="ja-JP" sz="1200">
              <a:latin typeface="ＭＳ Ｐゴシック" panose="020B0600070205080204" pitchFamily="50" charset="-128"/>
              <a:ea typeface="ＭＳ Ｐゴシック" panose="020B0600070205080204" pitchFamily="50" charset="-128"/>
            </a:rPr>
            <a:t>3,666</a:t>
          </a:r>
          <a:r>
            <a:rPr kumimoji="1" lang="ja-JP" altLang="en-US" sz="1200">
              <a:latin typeface="ＭＳ Ｐゴシック" panose="020B0600070205080204" pitchFamily="50" charset="-128"/>
              <a:ea typeface="ＭＳ Ｐゴシック" panose="020B0600070205080204" pitchFamily="50" charset="-128"/>
            </a:rPr>
            <a:t>円減（△</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％）の</a:t>
          </a:r>
          <a:r>
            <a:rPr kumimoji="1" lang="en-US" altLang="ja-JP" sz="1200">
              <a:latin typeface="ＭＳ Ｐゴシック" panose="020B0600070205080204" pitchFamily="50" charset="-128"/>
              <a:ea typeface="ＭＳ Ｐゴシック" panose="020B0600070205080204" pitchFamily="50" charset="-128"/>
            </a:rPr>
            <a:t>127,881</a:t>
          </a:r>
          <a:r>
            <a:rPr kumimoji="1" lang="ja-JP" altLang="en-US" sz="1200">
              <a:latin typeface="ＭＳ Ｐゴシック" panose="020B0600070205080204" pitchFamily="50" charset="-128"/>
              <a:ea typeface="ＭＳ Ｐゴシック" panose="020B0600070205080204" pitchFamily="50" charset="-128"/>
            </a:rPr>
            <a:t>円となった。</a:t>
          </a:r>
        </a:p>
        <a:p>
          <a:r>
            <a:rPr kumimoji="1" lang="ja-JP" altLang="en-US" sz="1200">
              <a:latin typeface="ＭＳ Ｐゴシック" panose="020B0600070205080204" pitchFamily="50" charset="-128"/>
              <a:ea typeface="ＭＳ Ｐゴシック" panose="020B0600070205080204" pitchFamily="50" charset="-128"/>
            </a:rPr>
            <a:t>普通建設事業は、新庁舎整備事業に係る事業費の増などにより、前年度と比べて住民一人当たり</a:t>
          </a:r>
          <a:r>
            <a:rPr kumimoji="1" lang="en-US" altLang="ja-JP" sz="1200">
              <a:latin typeface="ＭＳ Ｐゴシック" panose="020B0600070205080204" pitchFamily="50" charset="-128"/>
              <a:ea typeface="ＭＳ Ｐゴシック" panose="020B0600070205080204" pitchFamily="50" charset="-128"/>
            </a:rPr>
            <a:t>71,909</a:t>
          </a:r>
          <a:r>
            <a:rPr kumimoji="1" lang="ja-JP" altLang="en-US" sz="1200">
              <a:latin typeface="ＭＳ Ｐゴシック" panose="020B0600070205080204" pitchFamily="50" charset="-128"/>
              <a:ea typeface="ＭＳ Ｐゴシック" panose="020B0600070205080204" pitchFamily="50" charset="-128"/>
            </a:rPr>
            <a:t>円増（</a:t>
          </a:r>
          <a:r>
            <a:rPr kumimoji="1" lang="en-US" altLang="ja-JP" sz="1200">
              <a:latin typeface="ＭＳ Ｐゴシック" panose="020B0600070205080204" pitchFamily="50" charset="-128"/>
              <a:ea typeface="ＭＳ Ｐゴシック" panose="020B0600070205080204" pitchFamily="50" charset="-128"/>
            </a:rPr>
            <a:t>+70.8</a:t>
          </a:r>
          <a:r>
            <a:rPr kumimoji="1" lang="ja-JP" altLang="en-US" sz="1200">
              <a:latin typeface="ＭＳ Ｐゴシック" panose="020B0600070205080204" pitchFamily="50" charset="-128"/>
              <a:ea typeface="ＭＳ Ｐゴシック" panose="020B0600070205080204" pitchFamily="50" charset="-128"/>
            </a:rPr>
            <a:t>％）と大幅に増加し、</a:t>
          </a:r>
          <a:r>
            <a:rPr kumimoji="1" lang="en-US" altLang="ja-JP" sz="1200">
              <a:latin typeface="ＭＳ Ｐゴシック" panose="020B0600070205080204" pitchFamily="50" charset="-128"/>
              <a:ea typeface="ＭＳ Ｐゴシック" panose="020B0600070205080204" pitchFamily="50" charset="-128"/>
            </a:rPr>
            <a:t>173,529</a:t>
          </a:r>
          <a:r>
            <a:rPr kumimoji="1" lang="ja-JP" altLang="en-US" sz="1200">
              <a:latin typeface="ＭＳ Ｐゴシック" panose="020B0600070205080204" pitchFamily="50" charset="-128"/>
              <a:ea typeface="ＭＳ Ｐゴシック" panose="020B0600070205080204" pitchFamily="50" charset="-128"/>
            </a:rPr>
            <a:t>円となった。新庁舎等整備事業をはじめとする大型建設事業が継続するため、令和６年度も引続き増加が予想される。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投資及び出資金は、公営企業会計に対する負担金が大きいため、類似団体平均を大きく上回っている。前年度と比べて住民一人当たり</a:t>
          </a:r>
          <a:r>
            <a:rPr kumimoji="1" lang="en-US" altLang="ja-JP" sz="1200">
              <a:latin typeface="ＭＳ Ｐゴシック" panose="020B0600070205080204" pitchFamily="50" charset="-128"/>
              <a:ea typeface="ＭＳ Ｐゴシック" panose="020B0600070205080204" pitchFamily="50" charset="-128"/>
            </a:rPr>
            <a:t>1,233</a:t>
          </a:r>
          <a:r>
            <a:rPr kumimoji="1" lang="ja-JP" altLang="en-US" sz="1200">
              <a:latin typeface="ＭＳ Ｐゴシック" panose="020B0600070205080204" pitchFamily="50" charset="-128"/>
              <a:ea typeface="ＭＳ Ｐゴシック" panose="020B0600070205080204" pitchFamily="50" charset="-128"/>
            </a:rPr>
            <a:t>円増（</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％）の</a:t>
          </a:r>
          <a:r>
            <a:rPr kumimoji="1" lang="en-US" altLang="ja-JP" sz="1200">
              <a:latin typeface="ＭＳ Ｐゴシック" panose="020B0600070205080204" pitchFamily="50" charset="-128"/>
              <a:ea typeface="ＭＳ Ｐゴシック" panose="020B0600070205080204" pitchFamily="50" charset="-128"/>
            </a:rPr>
            <a:t>45,074</a:t>
          </a:r>
          <a:r>
            <a:rPr kumimoji="1" lang="ja-JP" altLang="en-US" sz="1200">
              <a:latin typeface="ＭＳ Ｐゴシック" panose="020B0600070205080204" pitchFamily="50" charset="-128"/>
              <a:ea typeface="ＭＳ Ｐゴシック" panose="020B0600070205080204" pitchFamily="50" charset="-128"/>
            </a:rPr>
            <a:t>円となり、高止まりしている。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公債費は、地方債繰上償還額の増により、前年度と比べて</a:t>
          </a:r>
          <a:r>
            <a:rPr kumimoji="1" lang="en-US" altLang="ja-JP" sz="1200">
              <a:latin typeface="ＭＳ Ｐゴシック" panose="020B0600070205080204" pitchFamily="50" charset="-128"/>
              <a:ea typeface="ＭＳ Ｐゴシック" panose="020B0600070205080204" pitchFamily="50" charset="-128"/>
            </a:rPr>
            <a:t>26,121</a:t>
          </a:r>
          <a:r>
            <a:rPr kumimoji="1" lang="ja-JP" altLang="en-US" sz="1200">
              <a:latin typeface="ＭＳ Ｐゴシック" panose="020B0600070205080204" pitchFamily="50" charset="-128"/>
              <a:ea typeface="ＭＳ Ｐゴシック" panose="020B0600070205080204" pitchFamily="50" charset="-128"/>
            </a:rPr>
            <a:t>円増（</a:t>
          </a:r>
          <a:r>
            <a:rPr kumimoji="1" lang="en-US" altLang="ja-JP" sz="1200">
              <a:latin typeface="ＭＳ Ｐゴシック" panose="020B0600070205080204" pitchFamily="50" charset="-128"/>
              <a:ea typeface="ＭＳ Ｐゴシック" panose="020B0600070205080204" pitchFamily="50" charset="-128"/>
            </a:rPr>
            <a:t>+23.5</a:t>
          </a:r>
          <a:r>
            <a:rPr kumimoji="1" lang="ja-JP" altLang="en-US" sz="1200">
              <a:latin typeface="ＭＳ Ｐゴシック" panose="020B0600070205080204" pitchFamily="50" charset="-128"/>
              <a:ea typeface="ＭＳ Ｐゴシック" panose="020B0600070205080204" pitchFamily="50" charset="-128"/>
            </a:rPr>
            <a:t>％）の</a:t>
          </a:r>
          <a:r>
            <a:rPr kumimoji="1" lang="en-US" altLang="ja-JP" sz="1200">
              <a:latin typeface="ＭＳ Ｐゴシック" panose="020B0600070205080204" pitchFamily="50" charset="-128"/>
              <a:ea typeface="ＭＳ Ｐゴシック" panose="020B0600070205080204" pitchFamily="50" charset="-128"/>
            </a:rPr>
            <a:t>137,311</a:t>
          </a:r>
          <a:r>
            <a:rPr kumimoji="1" lang="ja-JP" altLang="en-US" sz="1200">
              <a:latin typeface="ＭＳ Ｐゴシック" panose="020B0600070205080204" pitchFamily="50" charset="-128"/>
              <a:ea typeface="ＭＳ Ｐゴシック" panose="020B0600070205080204" pitchFamily="50" charset="-128"/>
            </a:rPr>
            <a:t>円となった。令和６年度にかけて地方債発行額が増加する見込みであり、住民一人当たりの公債費も増加する見通しとなっている。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25,524
24,940
429.29
25,962,127
24,416,497
1,485,491
13,645,012
23,862,263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53975</xdr:rowOff>
    </xdr:from>
    <xdr:to>
      <xdr:col>24</xdr:col>
      <xdr:colOff>63500</xdr:colOff>
      <xdr:row>34</xdr:row>
      <xdr:rowOff>69024</xdr:rowOff>
    </xdr:to>
    <xdr:cxnSp macro="">
      <xdr:nvCxnSpPr>
        <xdr:cNvPr id="61" name="直線コネクタ 60"/>
        <xdr:cNvCxnSpPr/>
      </xdr:nvCxnSpPr>
      <xdr:spPr>
        <a:xfrm flipV="1">
          <a:off x="3797300" y="5883275"/>
          <a:ext cx="838200" cy="1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xdr:cNvSpPr txBox="1"/>
      </xdr:nvSpPr>
      <xdr:spPr>
        <a:xfrm>
          <a:off x="4686300" y="60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69024</xdr:rowOff>
    </xdr:from>
    <xdr:to>
      <xdr:col>19</xdr:col>
      <xdr:colOff>177800</xdr:colOff>
      <xdr:row>34</xdr:row>
      <xdr:rowOff>104648</xdr:rowOff>
    </xdr:to>
    <xdr:cxnSp macro="">
      <xdr:nvCxnSpPr>
        <xdr:cNvPr id="64" name="直線コネクタ 63"/>
        <xdr:cNvCxnSpPr/>
      </xdr:nvCxnSpPr>
      <xdr:spPr>
        <a:xfrm flipV="1">
          <a:off x="2908300" y="5898324"/>
          <a:ext cx="889000" cy="3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11130</xdr:rowOff>
    </xdr:from>
    <xdr:ext cx="469744" cy="259045"/>
    <xdr:sp macro="" textlink="">
      <xdr:nvSpPr>
        <xdr:cNvPr id="66" name="テキスト ボックス 65"/>
        <xdr:cNvSpPr txBox="1"/>
      </xdr:nvSpPr>
      <xdr:spPr>
        <a:xfrm>
          <a:off x="3562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57214</xdr:rowOff>
    </xdr:from>
    <xdr:to>
      <xdr:col>15</xdr:col>
      <xdr:colOff>50800</xdr:colOff>
      <xdr:row>34</xdr:row>
      <xdr:rowOff>104648</xdr:rowOff>
    </xdr:to>
    <xdr:cxnSp macro="">
      <xdr:nvCxnSpPr>
        <xdr:cNvPr id="67" name="直線コネクタ 66"/>
        <xdr:cNvCxnSpPr/>
      </xdr:nvCxnSpPr>
      <xdr:spPr>
        <a:xfrm>
          <a:off x="2019300" y="5886514"/>
          <a:ext cx="889000" cy="4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21798</xdr:rowOff>
    </xdr:from>
    <xdr:ext cx="469744" cy="259045"/>
    <xdr:sp macro="" textlink="">
      <xdr:nvSpPr>
        <xdr:cNvPr id="69" name="テキスト ボックス 68"/>
        <xdr:cNvSpPr txBox="1"/>
      </xdr:nvSpPr>
      <xdr:spPr>
        <a:xfrm>
          <a:off x="2673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57214</xdr:rowOff>
    </xdr:from>
    <xdr:to>
      <xdr:col>10</xdr:col>
      <xdr:colOff>114300</xdr:colOff>
      <xdr:row>34</xdr:row>
      <xdr:rowOff>79121</xdr:rowOff>
    </xdr:to>
    <xdr:cxnSp macro="">
      <xdr:nvCxnSpPr>
        <xdr:cNvPr id="70" name="直線コネクタ 69"/>
        <xdr:cNvCxnSpPr/>
      </xdr:nvCxnSpPr>
      <xdr:spPr>
        <a:xfrm flipV="1">
          <a:off x="1130300" y="5886514"/>
          <a:ext cx="8890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39514</xdr:rowOff>
    </xdr:from>
    <xdr:ext cx="469744" cy="259045"/>
    <xdr:sp macro="" textlink="">
      <xdr:nvSpPr>
        <xdr:cNvPr id="72" name="テキスト ボックス 71"/>
        <xdr:cNvSpPr txBox="1"/>
      </xdr:nvSpPr>
      <xdr:spPr>
        <a:xfrm>
          <a:off x="1784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98425</xdr:rowOff>
    </xdr:from>
    <xdr:to>
      <xdr:col>6</xdr:col>
      <xdr:colOff>38100</xdr:colOff>
      <xdr:row>36</xdr:row>
      <xdr:rowOff>28575</xdr:rowOff>
    </xdr:to>
    <xdr:sp macro="" textlink="">
      <xdr:nvSpPr>
        <xdr:cNvPr id="73" name="フローチャート: 判断 72"/>
        <xdr:cNvSpPr/>
      </xdr:nvSpPr>
      <xdr:spPr>
        <a:xfrm>
          <a:off x="1079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19702</xdr:rowOff>
    </xdr:from>
    <xdr:ext cx="469744" cy="259045"/>
    <xdr:sp macro="" textlink="">
      <xdr:nvSpPr>
        <xdr:cNvPr id="74" name="テキスト ボックス 73"/>
        <xdr:cNvSpPr txBox="1"/>
      </xdr:nvSpPr>
      <xdr:spPr>
        <a:xfrm>
          <a:off x="895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3175</xdr:rowOff>
    </xdr:from>
    <xdr:to>
      <xdr:col>24</xdr:col>
      <xdr:colOff>114300</xdr:colOff>
      <xdr:row>34</xdr:row>
      <xdr:rowOff>104775</xdr:rowOff>
    </xdr:to>
    <xdr:sp macro="" textlink="">
      <xdr:nvSpPr>
        <xdr:cNvPr id="80" name="楕円 79"/>
        <xdr:cNvSpPr/>
      </xdr:nvSpPr>
      <xdr:spPr>
        <a:xfrm>
          <a:off x="4584700" y="58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26052</xdr:rowOff>
    </xdr:from>
    <xdr:ext cx="469744" cy="259045"/>
    <xdr:sp macro="" textlink="">
      <xdr:nvSpPr>
        <xdr:cNvPr id="81" name="議会費該当値テキスト"/>
        <xdr:cNvSpPr txBox="1"/>
      </xdr:nvSpPr>
      <xdr:spPr>
        <a:xfrm>
          <a:off x="4686300" y="568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18224</xdr:rowOff>
    </xdr:from>
    <xdr:to>
      <xdr:col>20</xdr:col>
      <xdr:colOff>38100</xdr:colOff>
      <xdr:row>34</xdr:row>
      <xdr:rowOff>119824</xdr:rowOff>
    </xdr:to>
    <xdr:sp macro="" textlink="">
      <xdr:nvSpPr>
        <xdr:cNvPr id="82" name="楕円 81"/>
        <xdr:cNvSpPr/>
      </xdr:nvSpPr>
      <xdr:spPr>
        <a:xfrm>
          <a:off x="3746500" y="584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136351</xdr:rowOff>
    </xdr:from>
    <xdr:ext cx="469744" cy="259045"/>
    <xdr:sp macro="" textlink="">
      <xdr:nvSpPr>
        <xdr:cNvPr id="83" name="テキスト ボックス 82"/>
        <xdr:cNvSpPr txBox="1"/>
      </xdr:nvSpPr>
      <xdr:spPr>
        <a:xfrm>
          <a:off x="3562428" y="562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53848</xdr:rowOff>
    </xdr:from>
    <xdr:to>
      <xdr:col>15</xdr:col>
      <xdr:colOff>101600</xdr:colOff>
      <xdr:row>34</xdr:row>
      <xdr:rowOff>155448</xdr:rowOff>
    </xdr:to>
    <xdr:sp macro="" textlink="">
      <xdr:nvSpPr>
        <xdr:cNvPr id="84" name="楕円 83"/>
        <xdr:cNvSpPr/>
      </xdr:nvSpPr>
      <xdr:spPr>
        <a:xfrm>
          <a:off x="2857500" y="588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525</xdr:rowOff>
    </xdr:from>
    <xdr:ext cx="469744" cy="259045"/>
    <xdr:sp macro="" textlink="">
      <xdr:nvSpPr>
        <xdr:cNvPr id="85" name="テキスト ボックス 84"/>
        <xdr:cNvSpPr txBox="1"/>
      </xdr:nvSpPr>
      <xdr:spPr>
        <a:xfrm>
          <a:off x="2673428" y="565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6414</xdr:rowOff>
    </xdr:from>
    <xdr:to>
      <xdr:col>10</xdr:col>
      <xdr:colOff>165100</xdr:colOff>
      <xdr:row>34</xdr:row>
      <xdr:rowOff>108014</xdr:rowOff>
    </xdr:to>
    <xdr:sp macro="" textlink="">
      <xdr:nvSpPr>
        <xdr:cNvPr id="86" name="楕円 85"/>
        <xdr:cNvSpPr/>
      </xdr:nvSpPr>
      <xdr:spPr>
        <a:xfrm>
          <a:off x="1968500" y="58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124541</xdr:rowOff>
    </xdr:from>
    <xdr:ext cx="469744" cy="259045"/>
    <xdr:sp macro="" textlink="">
      <xdr:nvSpPr>
        <xdr:cNvPr id="87" name="テキスト ボックス 86"/>
        <xdr:cNvSpPr txBox="1"/>
      </xdr:nvSpPr>
      <xdr:spPr>
        <a:xfrm>
          <a:off x="1784428" y="561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28321</xdr:rowOff>
    </xdr:from>
    <xdr:to>
      <xdr:col>6</xdr:col>
      <xdr:colOff>38100</xdr:colOff>
      <xdr:row>34</xdr:row>
      <xdr:rowOff>129921</xdr:rowOff>
    </xdr:to>
    <xdr:sp macro="" textlink="">
      <xdr:nvSpPr>
        <xdr:cNvPr id="88" name="楕円 87"/>
        <xdr:cNvSpPr/>
      </xdr:nvSpPr>
      <xdr:spPr>
        <a:xfrm>
          <a:off x="1079500" y="585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146448</xdr:rowOff>
    </xdr:from>
    <xdr:ext cx="469744" cy="259045"/>
    <xdr:sp macro="" textlink="">
      <xdr:nvSpPr>
        <xdr:cNvPr id="89" name="テキスト ボックス 88"/>
        <xdr:cNvSpPr txBox="1"/>
      </xdr:nvSpPr>
      <xdr:spPr>
        <a:xfrm>
          <a:off x="895428" y="563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159352</xdr:rowOff>
    </xdr:from>
    <xdr:to>
      <xdr:col>24</xdr:col>
      <xdr:colOff>63500</xdr:colOff>
      <xdr:row>58</xdr:row>
      <xdr:rowOff>46046</xdr:rowOff>
    </xdr:to>
    <xdr:cxnSp macro="">
      <xdr:nvCxnSpPr>
        <xdr:cNvPr id="118" name="直線コネクタ 117"/>
        <xdr:cNvCxnSpPr/>
      </xdr:nvCxnSpPr>
      <xdr:spPr>
        <a:xfrm flipV="1">
          <a:off x="3797300" y="9932002"/>
          <a:ext cx="838200" cy="5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143491</xdr:rowOff>
    </xdr:from>
    <xdr:ext cx="599010" cy="259045"/>
    <xdr:sp macro="" textlink="">
      <xdr:nvSpPr>
        <xdr:cNvPr id="119" name="総務費平均値テキスト"/>
        <xdr:cNvSpPr txBox="1"/>
      </xdr:nvSpPr>
      <xdr:spPr>
        <a:xfrm>
          <a:off x="4686300" y="9916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46046</xdr:rowOff>
    </xdr:from>
    <xdr:to>
      <xdr:col>19</xdr:col>
      <xdr:colOff>177800</xdr:colOff>
      <xdr:row>58</xdr:row>
      <xdr:rowOff>55225</xdr:rowOff>
    </xdr:to>
    <xdr:cxnSp macro="">
      <xdr:nvCxnSpPr>
        <xdr:cNvPr id="121" name="直線コネクタ 120"/>
        <xdr:cNvCxnSpPr/>
      </xdr:nvCxnSpPr>
      <xdr:spPr>
        <a:xfrm flipV="1">
          <a:off x="2908300" y="9990146"/>
          <a:ext cx="889000" cy="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90809</xdr:rowOff>
    </xdr:from>
    <xdr:ext cx="599010" cy="259045"/>
    <xdr:sp macro="" textlink="">
      <xdr:nvSpPr>
        <xdr:cNvPr id="123" name="テキスト ボックス 122"/>
        <xdr:cNvSpPr txBox="1"/>
      </xdr:nvSpPr>
      <xdr:spPr>
        <a:xfrm>
          <a:off x="3497795" y="1003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139529</xdr:rowOff>
    </xdr:from>
    <xdr:to>
      <xdr:col>15</xdr:col>
      <xdr:colOff>50800</xdr:colOff>
      <xdr:row>58</xdr:row>
      <xdr:rowOff>55225</xdr:rowOff>
    </xdr:to>
    <xdr:cxnSp macro="">
      <xdr:nvCxnSpPr>
        <xdr:cNvPr id="124" name="直線コネクタ 123"/>
        <xdr:cNvCxnSpPr/>
      </xdr:nvCxnSpPr>
      <xdr:spPr>
        <a:xfrm>
          <a:off x="2019300" y="9912179"/>
          <a:ext cx="889000" cy="8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139529</xdr:rowOff>
    </xdr:from>
    <xdr:to>
      <xdr:col>10</xdr:col>
      <xdr:colOff>114300</xdr:colOff>
      <xdr:row>58</xdr:row>
      <xdr:rowOff>86356</xdr:rowOff>
    </xdr:to>
    <xdr:cxnSp macro="">
      <xdr:nvCxnSpPr>
        <xdr:cNvPr id="127" name="直線コネクタ 126"/>
        <xdr:cNvCxnSpPr/>
      </xdr:nvCxnSpPr>
      <xdr:spPr>
        <a:xfrm flipV="1">
          <a:off x="1130300" y="9912179"/>
          <a:ext cx="889000" cy="11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72945</xdr:rowOff>
    </xdr:from>
    <xdr:to>
      <xdr:col>10</xdr:col>
      <xdr:colOff>165100</xdr:colOff>
      <xdr:row>58</xdr:row>
      <xdr:rowOff>3095</xdr:rowOff>
    </xdr:to>
    <xdr:sp macro="" textlink="">
      <xdr:nvSpPr>
        <xdr:cNvPr id="128" name="フローチャート: 判断 127"/>
        <xdr:cNvSpPr/>
      </xdr:nvSpPr>
      <xdr:spPr>
        <a:xfrm>
          <a:off x="1968500" y="984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19622</xdr:rowOff>
    </xdr:from>
    <xdr:ext cx="599010" cy="259045"/>
    <xdr:sp macro="" textlink="">
      <xdr:nvSpPr>
        <xdr:cNvPr id="129" name="テキスト ボックス 128"/>
        <xdr:cNvSpPr txBox="1"/>
      </xdr:nvSpPr>
      <xdr:spPr>
        <a:xfrm>
          <a:off x="1719795" y="962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25133</xdr:rowOff>
    </xdr:from>
    <xdr:to>
      <xdr:col>6</xdr:col>
      <xdr:colOff>38100</xdr:colOff>
      <xdr:row>58</xdr:row>
      <xdr:rowOff>126733</xdr:rowOff>
    </xdr:to>
    <xdr:sp macro="" textlink="">
      <xdr:nvSpPr>
        <xdr:cNvPr id="130" name="フローチャート: 判断 129"/>
        <xdr:cNvSpPr/>
      </xdr:nvSpPr>
      <xdr:spPr>
        <a:xfrm>
          <a:off x="1079500" y="996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143260</xdr:rowOff>
    </xdr:from>
    <xdr:ext cx="599010" cy="259045"/>
    <xdr:sp macro="" textlink="">
      <xdr:nvSpPr>
        <xdr:cNvPr id="131" name="テキスト ボックス 130"/>
        <xdr:cNvSpPr txBox="1"/>
      </xdr:nvSpPr>
      <xdr:spPr>
        <a:xfrm>
          <a:off x="830795" y="9744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108552</xdr:rowOff>
    </xdr:from>
    <xdr:to>
      <xdr:col>24</xdr:col>
      <xdr:colOff>114300</xdr:colOff>
      <xdr:row>58</xdr:row>
      <xdr:rowOff>38702</xdr:rowOff>
    </xdr:to>
    <xdr:sp macro="" textlink="">
      <xdr:nvSpPr>
        <xdr:cNvPr id="137" name="楕円 136"/>
        <xdr:cNvSpPr/>
      </xdr:nvSpPr>
      <xdr:spPr>
        <a:xfrm>
          <a:off x="4584700" y="988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131429</xdr:rowOff>
    </xdr:from>
    <xdr:ext cx="599010" cy="259045"/>
    <xdr:sp macro="" textlink="">
      <xdr:nvSpPr>
        <xdr:cNvPr id="138" name="総務費該当値テキスト"/>
        <xdr:cNvSpPr txBox="1"/>
      </xdr:nvSpPr>
      <xdr:spPr>
        <a:xfrm>
          <a:off x="4686300" y="9732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166696</xdr:rowOff>
    </xdr:from>
    <xdr:to>
      <xdr:col>20</xdr:col>
      <xdr:colOff>38100</xdr:colOff>
      <xdr:row>58</xdr:row>
      <xdr:rowOff>96846</xdr:rowOff>
    </xdr:to>
    <xdr:sp macro="" textlink="">
      <xdr:nvSpPr>
        <xdr:cNvPr id="139" name="楕円 138"/>
        <xdr:cNvSpPr/>
      </xdr:nvSpPr>
      <xdr:spPr>
        <a:xfrm>
          <a:off x="3746500" y="993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113373</xdr:rowOff>
    </xdr:from>
    <xdr:ext cx="599010" cy="259045"/>
    <xdr:sp macro="" textlink="">
      <xdr:nvSpPr>
        <xdr:cNvPr id="140" name="テキスト ボックス 139"/>
        <xdr:cNvSpPr txBox="1"/>
      </xdr:nvSpPr>
      <xdr:spPr>
        <a:xfrm>
          <a:off x="3497795" y="971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4425</xdr:rowOff>
    </xdr:from>
    <xdr:to>
      <xdr:col>15</xdr:col>
      <xdr:colOff>101600</xdr:colOff>
      <xdr:row>58</xdr:row>
      <xdr:rowOff>106025</xdr:rowOff>
    </xdr:to>
    <xdr:sp macro="" textlink="">
      <xdr:nvSpPr>
        <xdr:cNvPr id="141" name="楕円 140"/>
        <xdr:cNvSpPr/>
      </xdr:nvSpPr>
      <xdr:spPr>
        <a:xfrm>
          <a:off x="2857500" y="994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97152</xdr:rowOff>
    </xdr:from>
    <xdr:ext cx="599010" cy="259045"/>
    <xdr:sp macro="" textlink="">
      <xdr:nvSpPr>
        <xdr:cNvPr id="142" name="テキスト ボックス 141"/>
        <xdr:cNvSpPr txBox="1"/>
      </xdr:nvSpPr>
      <xdr:spPr>
        <a:xfrm>
          <a:off x="2608795" y="100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88729</xdr:rowOff>
    </xdr:from>
    <xdr:to>
      <xdr:col>10</xdr:col>
      <xdr:colOff>165100</xdr:colOff>
      <xdr:row>58</xdr:row>
      <xdr:rowOff>18879</xdr:rowOff>
    </xdr:to>
    <xdr:sp macro="" textlink="">
      <xdr:nvSpPr>
        <xdr:cNvPr id="143" name="楕円 142"/>
        <xdr:cNvSpPr/>
      </xdr:nvSpPr>
      <xdr:spPr>
        <a:xfrm>
          <a:off x="1968500" y="986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10006</xdr:rowOff>
    </xdr:from>
    <xdr:ext cx="599010" cy="259045"/>
    <xdr:sp macro="" textlink="">
      <xdr:nvSpPr>
        <xdr:cNvPr id="144" name="テキスト ボックス 143"/>
        <xdr:cNvSpPr txBox="1"/>
      </xdr:nvSpPr>
      <xdr:spPr>
        <a:xfrm>
          <a:off x="1719795" y="9954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35556</xdr:rowOff>
    </xdr:from>
    <xdr:to>
      <xdr:col>6</xdr:col>
      <xdr:colOff>38100</xdr:colOff>
      <xdr:row>58</xdr:row>
      <xdr:rowOff>137156</xdr:rowOff>
    </xdr:to>
    <xdr:sp macro="" textlink="">
      <xdr:nvSpPr>
        <xdr:cNvPr id="145" name="楕円 144"/>
        <xdr:cNvSpPr/>
      </xdr:nvSpPr>
      <xdr:spPr>
        <a:xfrm>
          <a:off x="1079500" y="997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128283</xdr:rowOff>
    </xdr:from>
    <xdr:ext cx="599010" cy="259045"/>
    <xdr:sp macro="" textlink="">
      <xdr:nvSpPr>
        <xdr:cNvPr id="146" name="テキスト ボックス 145"/>
        <xdr:cNvSpPr txBox="1"/>
      </xdr:nvSpPr>
      <xdr:spPr>
        <a:xfrm>
          <a:off x="830795" y="1007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64912</xdr:rowOff>
    </xdr:from>
    <xdr:to>
      <xdr:col>24</xdr:col>
      <xdr:colOff>63500</xdr:colOff>
      <xdr:row>76</xdr:row>
      <xdr:rowOff>21569</xdr:rowOff>
    </xdr:to>
    <xdr:cxnSp macro="">
      <xdr:nvCxnSpPr>
        <xdr:cNvPr id="174" name="直線コネクタ 173"/>
        <xdr:cNvCxnSpPr/>
      </xdr:nvCxnSpPr>
      <xdr:spPr>
        <a:xfrm flipV="1">
          <a:off x="3797300" y="12923662"/>
          <a:ext cx="838200" cy="12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140167</xdr:rowOff>
    </xdr:from>
    <xdr:to>
      <xdr:col>19</xdr:col>
      <xdr:colOff>177800</xdr:colOff>
      <xdr:row>76</xdr:row>
      <xdr:rowOff>21569</xdr:rowOff>
    </xdr:to>
    <xdr:cxnSp macro="">
      <xdr:nvCxnSpPr>
        <xdr:cNvPr id="177" name="直線コネクタ 176"/>
        <xdr:cNvCxnSpPr/>
      </xdr:nvCxnSpPr>
      <xdr:spPr>
        <a:xfrm>
          <a:off x="2908300" y="12998917"/>
          <a:ext cx="889000" cy="5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57194</xdr:rowOff>
    </xdr:from>
    <xdr:ext cx="599010" cy="259045"/>
    <xdr:sp macro="" textlink="">
      <xdr:nvSpPr>
        <xdr:cNvPr id="179" name="テキスト ボックス 178"/>
        <xdr:cNvSpPr txBox="1"/>
      </xdr:nvSpPr>
      <xdr:spPr>
        <a:xfrm>
          <a:off x="3497795" y="1274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140167</xdr:rowOff>
    </xdr:from>
    <xdr:to>
      <xdr:col>15</xdr:col>
      <xdr:colOff>50800</xdr:colOff>
      <xdr:row>76</xdr:row>
      <xdr:rowOff>39399</xdr:rowOff>
    </xdr:to>
    <xdr:cxnSp macro="">
      <xdr:nvCxnSpPr>
        <xdr:cNvPr id="180" name="直線コネクタ 179"/>
        <xdr:cNvCxnSpPr/>
      </xdr:nvCxnSpPr>
      <xdr:spPr>
        <a:xfrm flipV="1">
          <a:off x="2019300" y="12998917"/>
          <a:ext cx="889000" cy="7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16850</xdr:rowOff>
    </xdr:from>
    <xdr:ext cx="599010" cy="259045"/>
    <xdr:sp macro="" textlink="">
      <xdr:nvSpPr>
        <xdr:cNvPr id="182" name="テキスト ボックス 181"/>
        <xdr:cNvSpPr txBox="1"/>
      </xdr:nvSpPr>
      <xdr:spPr>
        <a:xfrm>
          <a:off x="2608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39399</xdr:rowOff>
    </xdr:from>
    <xdr:to>
      <xdr:col>10</xdr:col>
      <xdr:colOff>114300</xdr:colOff>
      <xdr:row>76</xdr:row>
      <xdr:rowOff>96092</xdr:rowOff>
    </xdr:to>
    <xdr:cxnSp macro="">
      <xdr:nvCxnSpPr>
        <xdr:cNvPr id="183" name="直線コネクタ 182"/>
        <xdr:cNvCxnSpPr/>
      </xdr:nvCxnSpPr>
      <xdr:spPr>
        <a:xfrm flipV="1">
          <a:off x="1130300" y="13069599"/>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64960</xdr:rowOff>
    </xdr:from>
    <xdr:to>
      <xdr:col>10</xdr:col>
      <xdr:colOff>165100</xdr:colOff>
      <xdr:row>76</xdr:row>
      <xdr:rowOff>166560</xdr:rowOff>
    </xdr:to>
    <xdr:sp macro="" textlink="">
      <xdr:nvSpPr>
        <xdr:cNvPr id="184" name="フローチャート: 判断 183"/>
        <xdr:cNvSpPr/>
      </xdr:nvSpPr>
      <xdr:spPr>
        <a:xfrm>
          <a:off x="1968500" y="130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157687</xdr:rowOff>
    </xdr:from>
    <xdr:ext cx="599010" cy="259045"/>
    <xdr:sp macro="" textlink="">
      <xdr:nvSpPr>
        <xdr:cNvPr id="185" name="テキスト ボックス 184"/>
        <xdr:cNvSpPr txBox="1"/>
      </xdr:nvSpPr>
      <xdr:spPr>
        <a:xfrm>
          <a:off x="1719795" y="1318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95328</xdr:rowOff>
    </xdr:from>
    <xdr:to>
      <xdr:col>6</xdr:col>
      <xdr:colOff>38100</xdr:colOff>
      <xdr:row>77</xdr:row>
      <xdr:rowOff>25478</xdr:rowOff>
    </xdr:to>
    <xdr:sp macro="" textlink="">
      <xdr:nvSpPr>
        <xdr:cNvPr id="186" name="フローチャート: 判断 185"/>
        <xdr:cNvSpPr/>
      </xdr:nvSpPr>
      <xdr:spPr>
        <a:xfrm>
          <a:off x="1079500" y="1312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16605</xdr:rowOff>
    </xdr:from>
    <xdr:ext cx="599010" cy="259045"/>
    <xdr:sp macro="" textlink="">
      <xdr:nvSpPr>
        <xdr:cNvPr id="187" name="テキスト ボックス 186"/>
        <xdr:cNvSpPr txBox="1"/>
      </xdr:nvSpPr>
      <xdr:spPr>
        <a:xfrm>
          <a:off x="830795" y="13218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14112</xdr:rowOff>
    </xdr:from>
    <xdr:to>
      <xdr:col>24</xdr:col>
      <xdr:colOff>114300</xdr:colOff>
      <xdr:row>75</xdr:row>
      <xdr:rowOff>115712</xdr:rowOff>
    </xdr:to>
    <xdr:sp macro="" textlink="">
      <xdr:nvSpPr>
        <xdr:cNvPr id="193" name="楕円 192"/>
        <xdr:cNvSpPr/>
      </xdr:nvSpPr>
      <xdr:spPr>
        <a:xfrm>
          <a:off x="4584700" y="1287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36989</xdr:rowOff>
    </xdr:from>
    <xdr:ext cx="599010" cy="259045"/>
    <xdr:sp macro="" textlink="">
      <xdr:nvSpPr>
        <xdr:cNvPr id="194" name="民生費該当値テキスト"/>
        <xdr:cNvSpPr txBox="1"/>
      </xdr:nvSpPr>
      <xdr:spPr>
        <a:xfrm>
          <a:off x="4686300" y="12724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142218</xdr:rowOff>
    </xdr:from>
    <xdr:to>
      <xdr:col>20</xdr:col>
      <xdr:colOff>38100</xdr:colOff>
      <xdr:row>76</xdr:row>
      <xdr:rowOff>72368</xdr:rowOff>
    </xdr:to>
    <xdr:sp macro="" textlink="">
      <xdr:nvSpPr>
        <xdr:cNvPr id="195" name="楕円 194"/>
        <xdr:cNvSpPr/>
      </xdr:nvSpPr>
      <xdr:spPr>
        <a:xfrm>
          <a:off x="3746500" y="1300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63496</xdr:rowOff>
    </xdr:from>
    <xdr:ext cx="599010" cy="259045"/>
    <xdr:sp macro="" textlink="">
      <xdr:nvSpPr>
        <xdr:cNvPr id="196" name="テキスト ボックス 195"/>
        <xdr:cNvSpPr txBox="1"/>
      </xdr:nvSpPr>
      <xdr:spPr>
        <a:xfrm>
          <a:off x="3497795" y="1309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89367</xdr:rowOff>
    </xdr:from>
    <xdr:to>
      <xdr:col>15</xdr:col>
      <xdr:colOff>101600</xdr:colOff>
      <xdr:row>76</xdr:row>
      <xdr:rowOff>19517</xdr:rowOff>
    </xdr:to>
    <xdr:sp macro="" textlink="">
      <xdr:nvSpPr>
        <xdr:cNvPr id="197" name="楕円 196"/>
        <xdr:cNvSpPr/>
      </xdr:nvSpPr>
      <xdr:spPr>
        <a:xfrm>
          <a:off x="2857500" y="1294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10644</xdr:rowOff>
    </xdr:from>
    <xdr:ext cx="599010" cy="259045"/>
    <xdr:sp macro="" textlink="">
      <xdr:nvSpPr>
        <xdr:cNvPr id="198" name="テキスト ボックス 197"/>
        <xdr:cNvSpPr txBox="1"/>
      </xdr:nvSpPr>
      <xdr:spPr>
        <a:xfrm>
          <a:off x="2608795" y="13040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160049</xdr:rowOff>
    </xdr:from>
    <xdr:to>
      <xdr:col>10</xdr:col>
      <xdr:colOff>165100</xdr:colOff>
      <xdr:row>76</xdr:row>
      <xdr:rowOff>90199</xdr:rowOff>
    </xdr:to>
    <xdr:sp macro="" textlink="">
      <xdr:nvSpPr>
        <xdr:cNvPr id="199" name="楕円 198"/>
        <xdr:cNvSpPr/>
      </xdr:nvSpPr>
      <xdr:spPr>
        <a:xfrm>
          <a:off x="1968500" y="1301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106726</xdr:rowOff>
    </xdr:from>
    <xdr:ext cx="599010" cy="259045"/>
    <xdr:sp macro="" textlink="">
      <xdr:nvSpPr>
        <xdr:cNvPr id="200" name="テキスト ボックス 199"/>
        <xdr:cNvSpPr txBox="1"/>
      </xdr:nvSpPr>
      <xdr:spPr>
        <a:xfrm>
          <a:off x="1719795" y="1279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45292</xdr:rowOff>
    </xdr:from>
    <xdr:to>
      <xdr:col>6</xdr:col>
      <xdr:colOff>38100</xdr:colOff>
      <xdr:row>76</xdr:row>
      <xdr:rowOff>146892</xdr:rowOff>
    </xdr:to>
    <xdr:sp macro="" textlink="">
      <xdr:nvSpPr>
        <xdr:cNvPr id="201" name="楕円 200"/>
        <xdr:cNvSpPr/>
      </xdr:nvSpPr>
      <xdr:spPr>
        <a:xfrm>
          <a:off x="1079500" y="1307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163420</xdr:rowOff>
    </xdr:from>
    <xdr:ext cx="599010" cy="259045"/>
    <xdr:sp macro="" textlink="">
      <xdr:nvSpPr>
        <xdr:cNvPr id="202" name="テキスト ボックス 201"/>
        <xdr:cNvSpPr txBox="1"/>
      </xdr:nvSpPr>
      <xdr:spPr>
        <a:xfrm>
          <a:off x="830795" y="1285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114796</xdr:rowOff>
    </xdr:from>
    <xdr:to>
      <xdr:col>24</xdr:col>
      <xdr:colOff>63500</xdr:colOff>
      <xdr:row>96</xdr:row>
      <xdr:rowOff>120393</xdr:rowOff>
    </xdr:to>
    <xdr:cxnSp macro="">
      <xdr:nvCxnSpPr>
        <xdr:cNvPr id="229" name="直線コネクタ 228"/>
        <xdr:cNvCxnSpPr/>
      </xdr:nvCxnSpPr>
      <xdr:spPr>
        <a:xfrm>
          <a:off x="3797300" y="16573996"/>
          <a:ext cx="838200" cy="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99568</xdr:rowOff>
    </xdr:from>
    <xdr:ext cx="534377" cy="259045"/>
    <xdr:sp macro="" textlink="">
      <xdr:nvSpPr>
        <xdr:cNvPr id="230" name="衛生費平均値テキスト"/>
        <xdr:cNvSpPr txBox="1"/>
      </xdr:nvSpPr>
      <xdr:spPr>
        <a:xfrm>
          <a:off x="4686300" y="16558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114796</xdr:rowOff>
    </xdr:from>
    <xdr:to>
      <xdr:col>19</xdr:col>
      <xdr:colOff>177800</xdr:colOff>
      <xdr:row>96</xdr:row>
      <xdr:rowOff>148067</xdr:rowOff>
    </xdr:to>
    <xdr:cxnSp macro="">
      <xdr:nvCxnSpPr>
        <xdr:cNvPr id="232" name="直線コネクタ 231"/>
        <xdr:cNvCxnSpPr/>
      </xdr:nvCxnSpPr>
      <xdr:spPr>
        <a:xfrm flipV="1">
          <a:off x="2908300" y="16573996"/>
          <a:ext cx="889000" cy="3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52002</xdr:rowOff>
    </xdr:from>
    <xdr:ext cx="534377" cy="259045"/>
    <xdr:sp macro="" textlink="">
      <xdr:nvSpPr>
        <xdr:cNvPr id="234" name="テキスト ボックス 233"/>
        <xdr:cNvSpPr txBox="1"/>
      </xdr:nvSpPr>
      <xdr:spPr>
        <a:xfrm>
          <a:off x="3530111" y="166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148067</xdr:rowOff>
    </xdr:from>
    <xdr:to>
      <xdr:col>15</xdr:col>
      <xdr:colOff>50800</xdr:colOff>
      <xdr:row>97</xdr:row>
      <xdr:rowOff>15743</xdr:rowOff>
    </xdr:to>
    <xdr:cxnSp macro="">
      <xdr:nvCxnSpPr>
        <xdr:cNvPr id="235" name="直線コネクタ 234"/>
        <xdr:cNvCxnSpPr/>
      </xdr:nvCxnSpPr>
      <xdr:spPr>
        <a:xfrm flipV="1">
          <a:off x="2019300" y="16607267"/>
          <a:ext cx="889000" cy="3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57904</xdr:rowOff>
    </xdr:from>
    <xdr:ext cx="534377" cy="259045"/>
    <xdr:sp macro="" textlink="">
      <xdr:nvSpPr>
        <xdr:cNvPr id="237" name="テキスト ボックス 236"/>
        <xdr:cNvSpPr txBox="1"/>
      </xdr:nvSpPr>
      <xdr:spPr>
        <a:xfrm>
          <a:off x="2641111" y="1668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131950</xdr:rowOff>
    </xdr:from>
    <xdr:to>
      <xdr:col>10</xdr:col>
      <xdr:colOff>114300</xdr:colOff>
      <xdr:row>97</xdr:row>
      <xdr:rowOff>15743</xdr:rowOff>
    </xdr:to>
    <xdr:cxnSp macro="">
      <xdr:nvCxnSpPr>
        <xdr:cNvPr id="238" name="直線コネクタ 237"/>
        <xdr:cNvCxnSpPr/>
      </xdr:nvCxnSpPr>
      <xdr:spPr>
        <a:xfrm>
          <a:off x="1130300" y="16591150"/>
          <a:ext cx="889000" cy="5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11533</xdr:rowOff>
    </xdr:from>
    <xdr:to>
      <xdr:col>10</xdr:col>
      <xdr:colOff>165100</xdr:colOff>
      <xdr:row>97</xdr:row>
      <xdr:rowOff>113133</xdr:rowOff>
    </xdr:to>
    <xdr:sp macro="" textlink="">
      <xdr:nvSpPr>
        <xdr:cNvPr id="239" name="フローチャート: 判断 238"/>
        <xdr:cNvSpPr/>
      </xdr:nvSpPr>
      <xdr:spPr>
        <a:xfrm>
          <a:off x="1968500" y="166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104260</xdr:rowOff>
    </xdr:from>
    <xdr:ext cx="534377" cy="259045"/>
    <xdr:sp macro="" textlink="">
      <xdr:nvSpPr>
        <xdr:cNvPr id="240" name="テキスト ボックス 239"/>
        <xdr:cNvSpPr txBox="1"/>
      </xdr:nvSpPr>
      <xdr:spPr>
        <a:xfrm>
          <a:off x="1752111" y="1673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30181</xdr:rowOff>
    </xdr:from>
    <xdr:to>
      <xdr:col>6</xdr:col>
      <xdr:colOff>38100</xdr:colOff>
      <xdr:row>97</xdr:row>
      <xdr:rowOff>131781</xdr:rowOff>
    </xdr:to>
    <xdr:sp macro="" textlink="">
      <xdr:nvSpPr>
        <xdr:cNvPr id="241" name="フローチャート: 判断 240"/>
        <xdr:cNvSpPr/>
      </xdr:nvSpPr>
      <xdr:spPr>
        <a:xfrm>
          <a:off x="1079500" y="1666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122908</xdr:rowOff>
    </xdr:from>
    <xdr:ext cx="534377" cy="259045"/>
    <xdr:sp macro="" textlink="">
      <xdr:nvSpPr>
        <xdr:cNvPr id="242" name="テキスト ボックス 241"/>
        <xdr:cNvSpPr txBox="1"/>
      </xdr:nvSpPr>
      <xdr:spPr>
        <a:xfrm>
          <a:off x="863111" y="1675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69593</xdr:rowOff>
    </xdr:from>
    <xdr:to>
      <xdr:col>24</xdr:col>
      <xdr:colOff>114300</xdr:colOff>
      <xdr:row>96</xdr:row>
      <xdr:rowOff>171193</xdr:rowOff>
    </xdr:to>
    <xdr:sp macro="" textlink="">
      <xdr:nvSpPr>
        <xdr:cNvPr id="248" name="楕円 247"/>
        <xdr:cNvSpPr/>
      </xdr:nvSpPr>
      <xdr:spPr>
        <a:xfrm>
          <a:off x="4584700" y="1652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92470</xdr:rowOff>
    </xdr:from>
    <xdr:ext cx="534377" cy="259045"/>
    <xdr:sp macro="" textlink="">
      <xdr:nvSpPr>
        <xdr:cNvPr id="249" name="衛生費該当値テキスト"/>
        <xdr:cNvSpPr txBox="1"/>
      </xdr:nvSpPr>
      <xdr:spPr>
        <a:xfrm>
          <a:off x="4686300" y="1638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63996</xdr:rowOff>
    </xdr:from>
    <xdr:to>
      <xdr:col>20</xdr:col>
      <xdr:colOff>38100</xdr:colOff>
      <xdr:row>96</xdr:row>
      <xdr:rowOff>165596</xdr:rowOff>
    </xdr:to>
    <xdr:sp macro="" textlink="">
      <xdr:nvSpPr>
        <xdr:cNvPr id="250" name="楕円 249"/>
        <xdr:cNvSpPr/>
      </xdr:nvSpPr>
      <xdr:spPr>
        <a:xfrm>
          <a:off x="3746500" y="1652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10673</xdr:rowOff>
    </xdr:from>
    <xdr:ext cx="534377" cy="259045"/>
    <xdr:sp macro="" textlink="">
      <xdr:nvSpPr>
        <xdr:cNvPr id="251" name="テキスト ボックス 250"/>
        <xdr:cNvSpPr txBox="1"/>
      </xdr:nvSpPr>
      <xdr:spPr>
        <a:xfrm>
          <a:off x="3530111" y="1629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97267</xdr:rowOff>
    </xdr:from>
    <xdr:to>
      <xdr:col>15</xdr:col>
      <xdr:colOff>101600</xdr:colOff>
      <xdr:row>97</xdr:row>
      <xdr:rowOff>27417</xdr:rowOff>
    </xdr:to>
    <xdr:sp macro="" textlink="">
      <xdr:nvSpPr>
        <xdr:cNvPr id="252" name="楕円 251"/>
        <xdr:cNvSpPr/>
      </xdr:nvSpPr>
      <xdr:spPr>
        <a:xfrm>
          <a:off x="2857500" y="1655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43944</xdr:rowOff>
    </xdr:from>
    <xdr:ext cx="534377" cy="259045"/>
    <xdr:sp macro="" textlink="">
      <xdr:nvSpPr>
        <xdr:cNvPr id="253" name="テキスト ボックス 252"/>
        <xdr:cNvSpPr txBox="1"/>
      </xdr:nvSpPr>
      <xdr:spPr>
        <a:xfrm>
          <a:off x="2641111" y="1633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136393</xdr:rowOff>
    </xdr:from>
    <xdr:to>
      <xdr:col>10</xdr:col>
      <xdr:colOff>165100</xdr:colOff>
      <xdr:row>97</xdr:row>
      <xdr:rowOff>66543</xdr:rowOff>
    </xdr:to>
    <xdr:sp macro="" textlink="">
      <xdr:nvSpPr>
        <xdr:cNvPr id="254" name="楕円 253"/>
        <xdr:cNvSpPr/>
      </xdr:nvSpPr>
      <xdr:spPr>
        <a:xfrm>
          <a:off x="1968500" y="1659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83070</xdr:rowOff>
    </xdr:from>
    <xdr:ext cx="534377" cy="259045"/>
    <xdr:sp macro="" textlink="">
      <xdr:nvSpPr>
        <xdr:cNvPr id="255" name="テキスト ボックス 254"/>
        <xdr:cNvSpPr txBox="1"/>
      </xdr:nvSpPr>
      <xdr:spPr>
        <a:xfrm>
          <a:off x="1752111" y="1637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81150</xdr:rowOff>
    </xdr:from>
    <xdr:to>
      <xdr:col>6</xdr:col>
      <xdr:colOff>38100</xdr:colOff>
      <xdr:row>97</xdr:row>
      <xdr:rowOff>11300</xdr:rowOff>
    </xdr:to>
    <xdr:sp macro="" textlink="">
      <xdr:nvSpPr>
        <xdr:cNvPr id="256" name="楕円 255"/>
        <xdr:cNvSpPr/>
      </xdr:nvSpPr>
      <xdr:spPr>
        <a:xfrm>
          <a:off x="1079500" y="1654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27827</xdr:rowOff>
    </xdr:from>
    <xdr:ext cx="534377" cy="259045"/>
    <xdr:sp macro="" textlink="">
      <xdr:nvSpPr>
        <xdr:cNvPr id="257" name="テキスト ボックス 256"/>
        <xdr:cNvSpPr txBox="1"/>
      </xdr:nvSpPr>
      <xdr:spPr>
        <a:xfrm>
          <a:off x="863111" y="1631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98226</xdr:rowOff>
    </xdr:from>
    <xdr:to>
      <xdr:col>55</xdr:col>
      <xdr:colOff>0</xdr:colOff>
      <xdr:row>39</xdr:row>
      <xdr:rowOff>98226</xdr:rowOff>
    </xdr:to>
    <xdr:cxnSp macro="">
      <xdr:nvCxnSpPr>
        <xdr:cNvPr id="288" name="直線コネクタ 287"/>
        <xdr:cNvCxnSpPr/>
      </xdr:nvCxnSpPr>
      <xdr:spPr>
        <a:xfrm>
          <a:off x="9639300" y="67847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64262</xdr:rowOff>
    </xdr:from>
    <xdr:to>
      <xdr:col>50</xdr:col>
      <xdr:colOff>114300</xdr:colOff>
      <xdr:row>39</xdr:row>
      <xdr:rowOff>98226</xdr:rowOff>
    </xdr:to>
    <xdr:cxnSp macro="">
      <xdr:nvCxnSpPr>
        <xdr:cNvPr id="291" name="直線コネクタ 290"/>
        <xdr:cNvCxnSpPr/>
      </xdr:nvCxnSpPr>
      <xdr:spPr>
        <a:xfrm>
          <a:off x="8750300" y="6750812"/>
          <a:ext cx="889000" cy="3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60996</xdr:rowOff>
    </xdr:from>
    <xdr:to>
      <xdr:col>45</xdr:col>
      <xdr:colOff>177800</xdr:colOff>
      <xdr:row>39</xdr:row>
      <xdr:rowOff>64262</xdr:rowOff>
    </xdr:to>
    <xdr:cxnSp macro="">
      <xdr:nvCxnSpPr>
        <xdr:cNvPr id="294" name="直線コネクタ 293"/>
        <xdr:cNvCxnSpPr/>
      </xdr:nvCxnSpPr>
      <xdr:spPr>
        <a:xfrm>
          <a:off x="7861300" y="674754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60996</xdr:rowOff>
    </xdr:from>
    <xdr:to>
      <xdr:col>41</xdr:col>
      <xdr:colOff>50800</xdr:colOff>
      <xdr:row>39</xdr:row>
      <xdr:rowOff>62956</xdr:rowOff>
    </xdr:to>
    <xdr:cxnSp macro="">
      <xdr:nvCxnSpPr>
        <xdr:cNvPr id="297" name="直線コネクタ 296"/>
        <xdr:cNvCxnSpPr/>
      </xdr:nvCxnSpPr>
      <xdr:spPr>
        <a:xfrm flipV="1">
          <a:off x="6972300" y="6747546"/>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53957</xdr:rowOff>
    </xdr:from>
    <xdr:to>
      <xdr:col>41</xdr:col>
      <xdr:colOff>101600</xdr:colOff>
      <xdr:row>37</xdr:row>
      <xdr:rowOff>155557</xdr:rowOff>
    </xdr:to>
    <xdr:sp macro="" textlink="">
      <xdr:nvSpPr>
        <xdr:cNvPr id="298" name="フローチャート: 判断 297"/>
        <xdr:cNvSpPr/>
      </xdr:nvSpPr>
      <xdr:spPr>
        <a:xfrm>
          <a:off x="7810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634</xdr:rowOff>
    </xdr:from>
    <xdr:ext cx="469744" cy="259045"/>
    <xdr:sp macro="" textlink="">
      <xdr:nvSpPr>
        <xdr:cNvPr id="299" name="テキスト ボックス 298"/>
        <xdr:cNvSpPr txBox="1"/>
      </xdr:nvSpPr>
      <xdr:spPr>
        <a:xfrm>
          <a:off x="7626428"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97717</xdr:rowOff>
    </xdr:from>
    <xdr:to>
      <xdr:col>36</xdr:col>
      <xdr:colOff>165100</xdr:colOff>
      <xdr:row>38</xdr:row>
      <xdr:rowOff>27867</xdr:rowOff>
    </xdr:to>
    <xdr:sp macro="" textlink="">
      <xdr:nvSpPr>
        <xdr:cNvPr id="300" name="フローチャート: 判断 299"/>
        <xdr:cNvSpPr/>
      </xdr:nvSpPr>
      <xdr:spPr>
        <a:xfrm>
          <a:off x="6921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44394</xdr:rowOff>
    </xdr:from>
    <xdr:ext cx="378565" cy="259045"/>
    <xdr:sp macro="" textlink="">
      <xdr:nvSpPr>
        <xdr:cNvPr id="301" name="テキスト ボックス 300"/>
        <xdr:cNvSpPr txBox="1"/>
      </xdr:nvSpPr>
      <xdr:spPr>
        <a:xfrm>
          <a:off x="6783017" y="6216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47426</xdr:rowOff>
    </xdr:from>
    <xdr:to>
      <xdr:col>55</xdr:col>
      <xdr:colOff>50800</xdr:colOff>
      <xdr:row>39</xdr:row>
      <xdr:rowOff>149026</xdr:rowOff>
    </xdr:to>
    <xdr:sp macro="" textlink="">
      <xdr:nvSpPr>
        <xdr:cNvPr id="307" name="楕円 306"/>
        <xdr:cNvSpPr/>
      </xdr:nvSpPr>
      <xdr:spPr>
        <a:xfrm>
          <a:off x="104267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133803</xdr:rowOff>
    </xdr:from>
    <xdr:ext cx="249299" cy="259045"/>
    <xdr:sp macro="" textlink="">
      <xdr:nvSpPr>
        <xdr:cNvPr id="308" name="労働費該当値テキスト"/>
        <xdr:cNvSpPr txBox="1"/>
      </xdr:nvSpPr>
      <xdr:spPr>
        <a:xfrm>
          <a:off x="10528300" y="66489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47426</xdr:rowOff>
    </xdr:from>
    <xdr:to>
      <xdr:col>50</xdr:col>
      <xdr:colOff>165100</xdr:colOff>
      <xdr:row>39</xdr:row>
      <xdr:rowOff>149026</xdr:rowOff>
    </xdr:to>
    <xdr:sp macro="" textlink="">
      <xdr:nvSpPr>
        <xdr:cNvPr id="309" name="楕円 308"/>
        <xdr:cNvSpPr/>
      </xdr:nvSpPr>
      <xdr:spPr>
        <a:xfrm>
          <a:off x="9588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140153</xdr:rowOff>
    </xdr:from>
    <xdr:ext cx="249299" cy="259045"/>
    <xdr:sp macro="" textlink="">
      <xdr:nvSpPr>
        <xdr:cNvPr id="310" name="テキスト ボックス 309"/>
        <xdr:cNvSpPr txBox="1"/>
      </xdr:nvSpPr>
      <xdr:spPr>
        <a:xfrm>
          <a:off x="9514650" y="6826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13462</xdr:rowOff>
    </xdr:from>
    <xdr:to>
      <xdr:col>46</xdr:col>
      <xdr:colOff>38100</xdr:colOff>
      <xdr:row>39</xdr:row>
      <xdr:rowOff>115062</xdr:rowOff>
    </xdr:to>
    <xdr:sp macro="" textlink="">
      <xdr:nvSpPr>
        <xdr:cNvPr id="311" name="楕円 310"/>
        <xdr:cNvSpPr/>
      </xdr:nvSpPr>
      <xdr:spPr>
        <a:xfrm>
          <a:off x="8699500" y="670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106189</xdr:rowOff>
    </xdr:from>
    <xdr:ext cx="378565" cy="259045"/>
    <xdr:sp macro="" textlink="">
      <xdr:nvSpPr>
        <xdr:cNvPr id="312" name="テキスト ボックス 311"/>
        <xdr:cNvSpPr txBox="1"/>
      </xdr:nvSpPr>
      <xdr:spPr>
        <a:xfrm>
          <a:off x="8561017" y="6792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10196</xdr:rowOff>
    </xdr:from>
    <xdr:to>
      <xdr:col>41</xdr:col>
      <xdr:colOff>101600</xdr:colOff>
      <xdr:row>39</xdr:row>
      <xdr:rowOff>111796</xdr:rowOff>
    </xdr:to>
    <xdr:sp macro="" textlink="">
      <xdr:nvSpPr>
        <xdr:cNvPr id="313" name="楕円 312"/>
        <xdr:cNvSpPr/>
      </xdr:nvSpPr>
      <xdr:spPr>
        <a:xfrm>
          <a:off x="7810500" y="669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102923</xdr:rowOff>
    </xdr:from>
    <xdr:ext cx="378565" cy="259045"/>
    <xdr:sp macro="" textlink="">
      <xdr:nvSpPr>
        <xdr:cNvPr id="314" name="テキスト ボックス 313"/>
        <xdr:cNvSpPr txBox="1"/>
      </xdr:nvSpPr>
      <xdr:spPr>
        <a:xfrm>
          <a:off x="7672017" y="6789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12156</xdr:rowOff>
    </xdr:from>
    <xdr:to>
      <xdr:col>36</xdr:col>
      <xdr:colOff>165100</xdr:colOff>
      <xdr:row>39</xdr:row>
      <xdr:rowOff>113756</xdr:rowOff>
    </xdr:to>
    <xdr:sp macro="" textlink="">
      <xdr:nvSpPr>
        <xdr:cNvPr id="315" name="楕円 314"/>
        <xdr:cNvSpPr/>
      </xdr:nvSpPr>
      <xdr:spPr>
        <a:xfrm>
          <a:off x="6921500" y="669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104883</xdr:rowOff>
    </xdr:from>
    <xdr:ext cx="378565" cy="259045"/>
    <xdr:sp macro="" textlink="">
      <xdr:nvSpPr>
        <xdr:cNvPr id="316" name="テキスト ボックス 315"/>
        <xdr:cNvSpPr txBox="1"/>
      </xdr:nvSpPr>
      <xdr:spPr>
        <a:xfrm>
          <a:off x="6783017" y="6791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120688</xdr:rowOff>
    </xdr:from>
    <xdr:to>
      <xdr:col>55</xdr:col>
      <xdr:colOff>0</xdr:colOff>
      <xdr:row>56</xdr:row>
      <xdr:rowOff>123827</xdr:rowOff>
    </xdr:to>
    <xdr:cxnSp macro="">
      <xdr:nvCxnSpPr>
        <xdr:cNvPr id="345" name="直線コネクタ 344"/>
        <xdr:cNvCxnSpPr/>
      </xdr:nvCxnSpPr>
      <xdr:spPr>
        <a:xfrm>
          <a:off x="9639300" y="9721888"/>
          <a:ext cx="838200" cy="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3228</xdr:rowOff>
    </xdr:from>
    <xdr:ext cx="534377" cy="259045"/>
    <xdr:sp macro="" textlink="">
      <xdr:nvSpPr>
        <xdr:cNvPr id="346" name="農林水産業費平均値テキスト"/>
        <xdr:cNvSpPr txBox="1"/>
      </xdr:nvSpPr>
      <xdr:spPr>
        <a:xfrm>
          <a:off x="10528300" y="9775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93173</xdr:rowOff>
    </xdr:from>
    <xdr:to>
      <xdr:col>50</xdr:col>
      <xdr:colOff>114300</xdr:colOff>
      <xdr:row>56</xdr:row>
      <xdr:rowOff>120688</xdr:rowOff>
    </xdr:to>
    <xdr:cxnSp macro="">
      <xdr:nvCxnSpPr>
        <xdr:cNvPr id="348" name="直線コネクタ 347"/>
        <xdr:cNvCxnSpPr/>
      </xdr:nvCxnSpPr>
      <xdr:spPr>
        <a:xfrm>
          <a:off x="8750300" y="9694373"/>
          <a:ext cx="889000" cy="2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134139</xdr:rowOff>
    </xdr:from>
    <xdr:ext cx="534377" cy="259045"/>
    <xdr:sp macro="" textlink="">
      <xdr:nvSpPr>
        <xdr:cNvPr id="350" name="テキスト ボックス 349"/>
        <xdr:cNvSpPr txBox="1"/>
      </xdr:nvSpPr>
      <xdr:spPr>
        <a:xfrm>
          <a:off x="9372111" y="99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93173</xdr:rowOff>
    </xdr:from>
    <xdr:to>
      <xdr:col>45</xdr:col>
      <xdr:colOff>177800</xdr:colOff>
      <xdr:row>57</xdr:row>
      <xdr:rowOff>10846</xdr:rowOff>
    </xdr:to>
    <xdr:cxnSp macro="">
      <xdr:nvCxnSpPr>
        <xdr:cNvPr id="351" name="直線コネクタ 350"/>
        <xdr:cNvCxnSpPr/>
      </xdr:nvCxnSpPr>
      <xdr:spPr>
        <a:xfrm flipV="1">
          <a:off x="7861300" y="9694373"/>
          <a:ext cx="889000" cy="8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130687</xdr:rowOff>
    </xdr:from>
    <xdr:ext cx="534377" cy="259045"/>
    <xdr:sp macro="" textlink="">
      <xdr:nvSpPr>
        <xdr:cNvPr id="353" name="テキスト ボックス 352"/>
        <xdr:cNvSpPr txBox="1"/>
      </xdr:nvSpPr>
      <xdr:spPr>
        <a:xfrm>
          <a:off x="8483111" y="99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133871</xdr:rowOff>
    </xdr:from>
    <xdr:to>
      <xdr:col>41</xdr:col>
      <xdr:colOff>50800</xdr:colOff>
      <xdr:row>57</xdr:row>
      <xdr:rowOff>10846</xdr:rowOff>
    </xdr:to>
    <xdr:cxnSp macro="">
      <xdr:nvCxnSpPr>
        <xdr:cNvPr id="354" name="直線コネクタ 353"/>
        <xdr:cNvCxnSpPr/>
      </xdr:nvCxnSpPr>
      <xdr:spPr>
        <a:xfrm>
          <a:off x="6972300" y="9735071"/>
          <a:ext cx="889000" cy="4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21280</xdr:rowOff>
    </xdr:from>
    <xdr:to>
      <xdr:col>41</xdr:col>
      <xdr:colOff>101600</xdr:colOff>
      <xdr:row>57</xdr:row>
      <xdr:rowOff>122880</xdr:rowOff>
    </xdr:to>
    <xdr:sp macro="" textlink="">
      <xdr:nvSpPr>
        <xdr:cNvPr id="355" name="フローチャート: 判断 354"/>
        <xdr:cNvSpPr/>
      </xdr:nvSpPr>
      <xdr:spPr>
        <a:xfrm>
          <a:off x="7810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114007</xdr:rowOff>
    </xdr:from>
    <xdr:ext cx="534377" cy="259045"/>
    <xdr:sp macro="" textlink="">
      <xdr:nvSpPr>
        <xdr:cNvPr id="356" name="テキスト ボックス 355"/>
        <xdr:cNvSpPr txBox="1"/>
      </xdr:nvSpPr>
      <xdr:spPr>
        <a:xfrm>
          <a:off x="7594111" y="988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29022</xdr:rowOff>
    </xdr:from>
    <xdr:to>
      <xdr:col>36</xdr:col>
      <xdr:colOff>165100</xdr:colOff>
      <xdr:row>57</xdr:row>
      <xdr:rowOff>130622</xdr:rowOff>
    </xdr:to>
    <xdr:sp macro="" textlink="">
      <xdr:nvSpPr>
        <xdr:cNvPr id="357" name="フローチャート: 判断 356"/>
        <xdr:cNvSpPr/>
      </xdr:nvSpPr>
      <xdr:spPr>
        <a:xfrm>
          <a:off x="6921500" y="980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121749</xdr:rowOff>
    </xdr:from>
    <xdr:ext cx="534377" cy="259045"/>
    <xdr:sp macro="" textlink="">
      <xdr:nvSpPr>
        <xdr:cNvPr id="358" name="テキスト ボックス 357"/>
        <xdr:cNvSpPr txBox="1"/>
      </xdr:nvSpPr>
      <xdr:spPr>
        <a:xfrm>
          <a:off x="6705111" y="989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73027</xdr:rowOff>
    </xdr:from>
    <xdr:to>
      <xdr:col>55</xdr:col>
      <xdr:colOff>50800</xdr:colOff>
      <xdr:row>57</xdr:row>
      <xdr:rowOff>3177</xdr:rowOff>
    </xdr:to>
    <xdr:sp macro="" textlink="">
      <xdr:nvSpPr>
        <xdr:cNvPr id="364" name="楕円 363"/>
        <xdr:cNvSpPr/>
      </xdr:nvSpPr>
      <xdr:spPr>
        <a:xfrm>
          <a:off x="10426700" y="967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95904</xdr:rowOff>
    </xdr:from>
    <xdr:ext cx="534377" cy="259045"/>
    <xdr:sp macro="" textlink="">
      <xdr:nvSpPr>
        <xdr:cNvPr id="365" name="農林水産業費該当値テキスト"/>
        <xdr:cNvSpPr txBox="1"/>
      </xdr:nvSpPr>
      <xdr:spPr>
        <a:xfrm>
          <a:off x="10528300" y="952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69888</xdr:rowOff>
    </xdr:from>
    <xdr:to>
      <xdr:col>50</xdr:col>
      <xdr:colOff>165100</xdr:colOff>
      <xdr:row>57</xdr:row>
      <xdr:rowOff>38</xdr:rowOff>
    </xdr:to>
    <xdr:sp macro="" textlink="">
      <xdr:nvSpPr>
        <xdr:cNvPr id="366" name="楕円 365"/>
        <xdr:cNvSpPr/>
      </xdr:nvSpPr>
      <xdr:spPr>
        <a:xfrm>
          <a:off x="9588500" y="96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16565</xdr:rowOff>
    </xdr:from>
    <xdr:ext cx="534377" cy="259045"/>
    <xdr:sp macro="" textlink="">
      <xdr:nvSpPr>
        <xdr:cNvPr id="367" name="テキスト ボックス 366"/>
        <xdr:cNvSpPr txBox="1"/>
      </xdr:nvSpPr>
      <xdr:spPr>
        <a:xfrm>
          <a:off x="9372111" y="9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42373</xdr:rowOff>
    </xdr:from>
    <xdr:to>
      <xdr:col>46</xdr:col>
      <xdr:colOff>38100</xdr:colOff>
      <xdr:row>56</xdr:row>
      <xdr:rowOff>143973</xdr:rowOff>
    </xdr:to>
    <xdr:sp macro="" textlink="">
      <xdr:nvSpPr>
        <xdr:cNvPr id="368" name="楕円 367"/>
        <xdr:cNvSpPr/>
      </xdr:nvSpPr>
      <xdr:spPr>
        <a:xfrm>
          <a:off x="8699500" y="96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160500</xdr:rowOff>
    </xdr:from>
    <xdr:ext cx="534377" cy="259045"/>
    <xdr:sp macro="" textlink="">
      <xdr:nvSpPr>
        <xdr:cNvPr id="369" name="テキスト ボックス 368"/>
        <xdr:cNvSpPr txBox="1"/>
      </xdr:nvSpPr>
      <xdr:spPr>
        <a:xfrm>
          <a:off x="8483111" y="941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131496</xdr:rowOff>
    </xdr:from>
    <xdr:to>
      <xdr:col>41</xdr:col>
      <xdr:colOff>101600</xdr:colOff>
      <xdr:row>57</xdr:row>
      <xdr:rowOff>61646</xdr:rowOff>
    </xdr:to>
    <xdr:sp macro="" textlink="">
      <xdr:nvSpPr>
        <xdr:cNvPr id="370" name="楕円 369"/>
        <xdr:cNvSpPr/>
      </xdr:nvSpPr>
      <xdr:spPr>
        <a:xfrm>
          <a:off x="7810500" y="973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78173</xdr:rowOff>
    </xdr:from>
    <xdr:ext cx="534377" cy="259045"/>
    <xdr:sp macro="" textlink="">
      <xdr:nvSpPr>
        <xdr:cNvPr id="371" name="テキスト ボックス 370"/>
        <xdr:cNvSpPr txBox="1"/>
      </xdr:nvSpPr>
      <xdr:spPr>
        <a:xfrm>
          <a:off x="7594111" y="950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83071</xdr:rowOff>
    </xdr:from>
    <xdr:to>
      <xdr:col>36</xdr:col>
      <xdr:colOff>165100</xdr:colOff>
      <xdr:row>57</xdr:row>
      <xdr:rowOff>13221</xdr:rowOff>
    </xdr:to>
    <xdr:sp macro="" textlink="">
      <xdr:nvSpPr>
        <xdr:cNvPr id="372" name="楕円 371"/>
        <xdr:cNvSpPr/>
      </xdr:nvSpPr>
      <xdr:spPr>
        <a:xfrm>
          <a:off x="6921500" y="968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29748</xdr:rowOff>
    </xdr:from>
    <xdr:ext cx="534377" cy="259045"/>
    <xdr:sp macro="" textlink="">
      <xdr:nvSpPr>
        <xdr:cNvPr id="373" name="テキスト ボックス 372"/>
        <xdr:cNvSpPr txBox="1"/>
      </xdr:nvSpPr>
      <xdr:spPr>
        <a:xfrm>
          <a:off x="6705111" y="945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149868</xdr:rowOff>
    </xdr:from>
    <xdr:to>
      <xdr:col>55</xdr:col>
      <xdr:colOff>0</xdr:colOff>
      <xdr:row>78</xdr:row>
      <xdr:rowOff>42540</xdr:rowOff>
    </xdr:to>
    <xdr:cxnSp macro="">
      <xdr:nvCxnSpPr>
        <xdr:cNvPr id="400" name="直線コネクタ 399"/>
        <xdr:cNvCxnSpPr/>
      </xdr:nvCxnSpPr>
      <xdr:spPr>
        <a:xfrm>
          <a:off x="9639300" y="13351518"/>
          <a:ext cx="838200" cy="6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149868</xdr:rowOff>
    </xdr:from>
    <xdr:to>
      <xdr:col>50</xdr:col>
      <xdr:colOff>114300</xdr:colOff>
      <xdr:row>78</xdr:row>
      <xdr:rowOff>26960</xdr:rowOff>
    </xdr:to>
    <xdr:cxnSp macro="">
      <xdr:nvCxnSpPr>
        <xdr:cNvPr id="403" name="直線コネクタ 402"/>
        <xdr:cNvCxnSpPr/>
      </xdr:nvCxnSpPr>
      <xdr:spPr>
        <a:xfrm flipV="1">
          <a:off x="8750300" y="13351518"/>
          <a:ext cx="889000" cy="4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44614</xdr:rowOff>
    </xdr:from>
    <xdr:ext cx="534377" cy="259045"/>
    <xdr:sp macro="" textlink="">
      <xdr:nvSpPr>
        <xdr:cNvPr id="405" name="テキスト ボックス 404"/>
        <xdr:cNvSpPr txBox="1"/>
      </xdr:nvSpPr>
      <xdr:spPr>
        <a:xfrm>
          <a:off x="9372111" y="1341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113393</xdr:rowOff>
    </xdr:from>
    <xdr:to>
      <xdr:col>45</xdr:col>
      <xdr:colOff>177800</xdr:colOff>
      <xdr:row>78</xdr:row>
      <xdr:rowOff>26960</xdr:rowOff>
    </xdr:to>
    <xdr:cxnSp macro="">
      <xdr:nvCxnSpPr>
        <xdr:cNvPr id="406" name="直線コネクタ 405"/>
        <xdr:cNvCxnSpPr/>
      </xdr:nvCxnSpPr>
      <xdr:spPr>
        <a:xfrm>
          <a:off x="7861300" y="13143593"/>
          <a:ext cx="889000" cy="25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8" name="テキスト ボックス 407"/>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113393</xdr:rowOff>
    </xdr:from>
    <xdr:to>
      <xdr:col>41</xdr:col>
      <xdr:colOff>50800</xdr:colOff>
      <xdr:row>78</xdr:row>
      <xdr:rowOff>39559</xdr:rowOff>
    </xdr:to>
    <xdr:cxnSp macro="">
      <xdr:nvCxnSpPr>
        <xdr:cNvPr id="409" name="直線コネクタ 408"/>
        <xdr:cNvCxnSpPr/>
      </xdr:nvCxnSpPr>
      <xdr:spPr>
        <a:xfrm flipV="1">
          <a:off x="6972300" y="13143593"/>
          <a:ext cx="889000" cy="26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124439</xdr:rowOff>
    </xdr:from>
    <xdr:to>
      <xdr:col>41</xdr:col>
      <xdr:colOff>101600</xdr:colOff>
      <xdr:row>78</xdr:row>
      <xdr:rowOff>54589</xdr:rowOff>
    </xdr:to>
    <xdr:sp macro="" textlink="">
      <xdr:nvSpPr>
        <xdr:cNvPr id="410" name="フローチャート: 判断 409"/>
        <xdr:cNvSpPr/>
      </xdr:nvSpPr>
      <xdr:spPr>
        <a:xfrm>
          <a:off x="7810500" y="1332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45716</xdr:rowOff>
    </xdr:from>
    <xdr:ext cx="534377" cy="259045"/>
    <xdr:sp macro="" textlink="">
      <xdr:nvSpPr>
        <xdr:cNvPr id="411" name="テキスト ボックス 410"/>
        <xdr:cNvSpPr txBox="1"/>
      </xdr:nvSpPr>
      <xdr:spPr>
        <a:xfrm>
          <a:off x="7594111" y="13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168801</xdr:rowOff>
    </xdr:from>
    <xdr:to>
      <xdr:col>36</xdr:col>
      <xdr:colOff>165100</xdr:colOff>
      <xdr:row>78</xdr:row>
      <xdr:rowOff>98951</xdr:rowOff>
    </xdr:to>
    <xdr:sp macro="" textlink="">
      <xdr:nvSpPr>
        <xdr:cNvPr id="412" name="フローチャート: 判断 411"/>
        <xdr:cNvSpPr/>
      </xdr:nvSpPr>
      <xdr:spPr>
        <a:xfrm>
          <a:off x="6921500" y="133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90078</xdr:rowOff>
    </xdr:from>
    <xdr:ext cx="534377" cy="259045"/>
    <xdr:sp macro="" textlink="">
      <xdr:nvSpPr>
        <xdr:cNvPr id="413" name="テキスト ボックス 412"/>
        <xdr:cNvSpPr txBox="1"/>
      </xdr:nvSpPr>
      <xdr:spPr>
        <a:xfrm>
          <a:off x="6705111" y="1346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163190</xdr:rowOff>
    </xdr:from>
    <xdr:to>
      <xdr:col>55</xdr:col>
      <xdr:colOff>50800</xdr:colOff>
      <xdr:row>78</xdr:row>
      <xdr:rowOff>93340</xdr:rowOff>
    </xdr:to>
    <xdr:sp macro="" textlink="">
      <xdr:nvSpPr>
        <xdr:cNvPr id="419" name="楕円 418"/>
        <xdr:cNvSpPr/>
      </xdr:nvSpPr>
      <xdr:spPr>
        <a:xfrm>
          <a:off x="10426700" y="1336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110921</xdr:rowOff>
    </xdr:from>
    <xdr:ext cx="534377" cy="259045"/>
    <xdr:sp macro="" textlink="">
      <xdr:nvSpPr>
        <xdr:cNvPr id="420" name="商工費該当値テキスト"/>
        <xdr:cNvSpPr txBox="1"/>
      </xdr:nvSpPr>
      <xdr:spPr>
        <a:xfrm>
          <a:off x="10528300" y="1331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99068</xdr:rowOff>
    </xdr:from>
    <xdr:to>
      <xdr:col>50</xdr:col>
      <xdr:colOff>165100</xdr:colOff>
      <xdr:row>78</xdr:row>
      <xdr:rowOff>29218</xdr:rowOff>
    </xdr:to>
    <xdr:sp macro="" textlink="">
      <xdr:nvSpPr>
        <xdr:cNvPr id="421" name="楕円 420"/>
        <xdr:cNvSpPr/>
      </xdr:nvSpPr>
      <xdr:spPr>
        <a:xfrm>
          <a:off x="9588500" y="1330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45745</xdr:rowOff>
    </xdr:from>
    <xdr:ext cx="534377" cy="259045"/>
    <xdr:sp macro="" textlink="">
      <xdr:nvSpPr>
        <xdr:cNvPr id="422" name="テキスト ボックス 421"/>
        <xdr:cNvSpPr txBox="1"/>
      </xdr:nvSpPr>
      <xdr:spPr>
        <a:xfrm>
          <a:off x="9372111" y="1307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147610</xdr:rowOff>
    </xdr:from>
    <xdr:to>
      <xdr:col>46</xdr:col>
      <xdr:colOff>38100</xdr:colOff>
      <xdr:row>78</xdr:row>
      <xdr:rowOff>77760</xdr:rowOff>
    </xdr:to>
    <xdr:sp macro="" textlink="">
      <xdr:nvSpPr>
        <xdr:cNvPr id="423" name="楕円 422"/>
        <xdr:cNvSpPr/>
      </xdr:nvSpPr>
      <xdr:spPr>
        <a:xfrm>
          <a:off x="8699500" y="1334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68887</xdr:rowOff>
    </xdr:from>
    <xdr:ext cx="534377" cy="259045"/>
    <xdr:sp macro="" textlink="">
      <xdr:nvSpPr>
        <xdr:cNvPr id="424" name="テキスト ボックス 423"/>
        <xdr:cNvSpPr txBox="1"/>
      </xdr:nvSpPr>
      <xdr:spPr>
        <a:xfrm>
          <a:off x="8483111" y="1344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62593</xdr:rowOff>
    </xdr:from>
    <xdr:to>
      <xdr:col>41</xdr:col>
      <xdr:colOff>101600</xdr:colOff>
      <xdr:row>76</xdr:row>
      <xdr:rowOff>164193</xdr:rowOff>
    </xdr:to>
    <xdr:sp macro="" textlink="">
      <xdr:nvSpPr>
        <xdr:cNvPr id="425" name="楕円 424"/>
        <xdr:cNvSpPr/>
      </xdr:nvSpPr>
      <xdr:spPr>
        <a:xfrm>
          <a:off x="7810500" y="1309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9270</xdr:rowOff>
    </xdr:from>
    <xdr:ext cx="534377" cy="259045"/>
    <xdr:sp macro="" textlink="">
      <xdr:nvSpPr>
        <xdr:cNvPr id="426" name="テキスト ボックス 425"/>
        <xdr:cNvSpPr txBox="1"/>
      </xdr:nvSpPr>
      <xdr:spPr>
        <a:xfrm>
          <a:off x="7594111" y="1286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160209</xdr:rowOff>
    </xdr:from>
    <xdr:to>
      <xdr:col>36</xdr:col>
      <xdr:colOff>165100</xdr:colOff>
      <xdr:row>78</xdr:row>
      <xdr:rowOff>90359</xdr:rowOff>
    </xdr:to>
    <xdr:sp macro="" textlink="">
      <xdr:nvSpPr>
        <xdr:cNvPr id="427" name="楕円 426"/>
        <xdr:cNvSpPr/>
      </xdr:nvSpPr>
      <xdr:spPr>
        <a:xfrm>
          <a:off x="6921500" y="1336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106886</xdr:rowOff>
    </xdr:from>
    <xdr:ext cx="534377" cy="259045"/>
    <xdr:sp macro="" textlink="">
      <xdr:nvSpPr>
        <xdr:cNvPr id="428" name="テキスト ボックス 427"/>
        <xdr:cNvSpPr txBox="1"/>
      </xdr:nvSpPr>
      <xdr:spPr>
        <a:xfrm>
          <a:off x="6705111" y="1313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41204</xdr:rowOff>
    </xdr:from>
    <xdr:to>
      <xdr:col>55</xdr:col>
      <xdr:colOff>0</xdr:colOff>
      <xdr:row>93</xdr:row>
      <xdr:rowOff>81606</xdr:rowOff>
    </xdr:to>
    <xdr:cxnSp macro="">
      <xdr:nvCxnSpPr>
        <xdr:cNvPr id="457" name="直線コネクタ 456"/>
        <xdr:cNvCxnSpPr/>
      </xdr:nvCxnSpPr>
      <xdr:spPr>
        <a:xfrm flipV="1">
          <a:off x="9639300" y="15986054"/>
          <a:ext cx="838200" cy="4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1109</xdr:rowOff>
    </xdr:from>
    <xdr:ext cx="534377" cy="259045"/>
    <xdr:sp macro="" textlink="">
      <xdr:nvSpPr>
        <xdr:cNvPr id="458" name="土木費平均値テキスト"/>
        <xdr:cNvSpPr txBox="1"/>
      </xdr:nvSpPr>
      <xdr:spPr>
        <a:xfrm>
          <a:off x="10528300" y="16460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81606</xdr:rowOff>
    </xdr:from>
    <xdr:to>
      <xdr:col>50</xdr:col>
      <xdr:colOff>114300</xdr:colOff>
      <xdr:row>93</xdr:row>
      <xdr:rowOff>124597</xdr:rowOff>
    </xdr:to>
    <xdr:cxnSp macro="">
      <xdr:nvCxnSpPr>
        <xdr:cNvPr id="460" name="直線コネクタ 459"/>
        <xdr:cNvCxnSpPr/>
      </xdr:nvCxnSpPr>
      <xdr:spPr>
        <a:xfrm flipV="1">
          <a:off x="8750300" y="16026456"/>
          <a:ext cx="889000" cy="4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118770</xdr:rowOff>
    </xdr:from>
    <xdr:ext cx="534377" cy="259045"/>
    <xdr:sp macro="" textlink="">
      <xdr:nvSpPr>
        <xdr:cNvPr id="462" name="テキスト ボックス 461"/>
        <xdr:cNvSpPr txBox="1"/>
      </xdr:nvSpPr>
      <xdr:spPr>
        <a:xfrm>
          <a:off x="9372111" y="1657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124597</xdr:rowOff>
    </xdr:from>
    <xdr:to>
      <xdr:col>45</xdr:col>
      <xdr:colOff>177800</xdr:colOff>
      <xdr:row>93</xdr:row>
      <xdr:rowOff>126989</xdr:rowOff>
    </xdr:to>
    <xdr:cxnSp macro="">
      <xdr:nvCxnSpPr>
        <xdr:cNvPr id="463" name="直線コネクタ 462"/>
        <xdr:cNvCxnSpPr/>
      </xdr:nvCxnSpPr>
      <xdr:spPr>
        <a:xfrm flipV="1">
          <a:off x="7861300" y="16069447"/>
          <a:ext cx="889000" cy="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106135</xdr:rowOff>
    </xdr:from>
    <xdr:ext cx="534377" cy="259045"/>
    <xdr:sp macro="" textlink="">
      <xdr:nvSpPr>
        <xdr:cNvPr id="465" name="テキスト ボックス 464"/>
        <xdr:cNvSpPr txBox="1"/>
      </xdr:nvSpPr>
      <xdr:spPr>
        <a:xfrm>
          <a:off x="8483111" y="1656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126989</xdr:rowOff>
    </xdr:from>
    <xdr:to>
      <xdr:col>41</xdr:col>
      <xdr:colOff>50800</xdr:colOff>
      <xdr:row>94</xdr:row>
      <xdr:rowOff>66342</xdr:rowOff>
    </xdr:to>
    <xdr:cxnSp macro="">
      <xdr:nvCxnSpPr>
        <xdr:cNvPr id="466" name="直線コネクタ 465"/>
        <xdr:cNvCxnSpPr/>
      </xdr:nvCxnSpPr>
      <xdr:spPr>
        <a:xfrm flipV="1">
          <a:off x="6972300" y="16071839"/>
          <a:ext cx="889000" cy="11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158341</xdr:rowOff>
    </xdr:from>
    <xdr:to>
      <xdr:col>41</xdr:col>
      <xdr:colOff>101600</xdr:colOff>
      <xdr:row>95</xdr:row>
      <xdr:rowOff>88491</xdr:rowOff>
    </xdr:to>
    <xdr:sp macro="" textlink="">
      <xdr:nvSpPr>
        <xdr:cNvPr id="467" name="フローチャート: 判断 466"/>
        <xdr:cNvSpPr/>
      </xdr:nvSpPr>
      <xdr:spPr>
        <a:xfrm>
          <a:off x="7810500" y="1627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79618</xdr:rowOff>
    </xdr:from>
    <xdr:ext cx="534377" cy="259045"/>
    <xdr:sp macro="" textlink="">
      <xdr:nvSpPr>
        <xdr:cNvPr id="468" name="テキスト ボックス 467"/>
        <xdr:cNvSpPr txBox="1"/>
      </xdr:nvSpPr>
      <xdr:spPr>
        <a:xfrm>
          <a:off x="7594111" y="1636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55776</xdr:rowOff>
    </xdr:from>
    <xdr:to>
      <xdr:col>36</xdr:col>
      <xdr:colOff>165100</xdr:colOff>
      <xdr:row>95</xdr:row>
      <xdr:rowOff>157376</xdr:rowOff>
    </xdr:to>
    <xdr:sp macro="" textlink="">
      <xdr:nvSpPr>
        <xdr:cNvPr id="469" name="フローチャート: 判断 468"/>
        <xdr:cNvSpPr/>
      </xdr:nvSpPr>
      <xdr:spPr>
        <a:xfrm>
          <a:off x="6921500" y="1634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148503</xdr:rowOff>
    </xdr:from>
    <xdr:ext cx="534377" cy="259045"/>
    <xdr:sp macro="" textlink="">
      <xdr:nvSpPr>
        <xdr:cNvPr id="470" name="テキスト ボックス 469"/>
        <xdr:cNvSpPr txBox="1"/>
      </xdr:nvSpPr>
      <xdr:spPr>
        <a:xfrm>
          <a:off x="6705111" y="1643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161854</xdr:rowOff>
    </xdr:from>
    <xdr:to>
      <xdr:col>55</xdr:col>
      <xdr:colOff>50800</xdr:colOff>
      <xdr:row>93</xdr:row>
      <xdr:rowOff>92004</xdr:rowOff>
    </xdr:to>
    <xdr:sp macro="" textlink="">
      <xdr:nvSpPr>
        <xdr:cNvPr id="476" name="楕円 475"/>
        <xdr:cNvSpPr/>
      </xdr:nvSpPr>
      <xdr:spPr>
        <a:xfrm>
          <a:off x="10426700" y="1593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13281</xdr:rowOff>
    </xdr:from>
    <xdr:ext cx="599010" cy="259045"/>
    <xdr:sp macro="" textlink="">
      <xdr:nvSpPr>
        <xdr:cNvPr id="477" name="土木費該当値テキスト"/>
        <xdr:cNvSpPr txBox="1"/>
      </xdr:nvSpPr>
      <xdr:spPr>
        <a:xfrm>
          <a:off x="10528300" y="1578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30806</xdr:rowOff>
    </xdr:from>
    <xdr:to>
      <xdr:col>50</xdr:col>
      <xdr:colOff>165100</xdr:colOff>
      <xdr:row>93</xdr:row>
      <xdr:rowOff>132406</xdr:rowOff>
    </xdr:to>
    <xdr:sp macro="" textlink="">
      <xdr:nvSpPr>
        <xdr:cNvPr id="478" name="楕円 477"/>
        <xdr:cNvSpPr/>
      </xdr:nvSpPr>
      <xdr:spPr>
        <a:xfrm>
          <a:off x="9588500" y="159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148933</xdr:rowOff>
    </xdr:from>
    <xdr:ext cx="599010" cy="259045"/>
    <xdr:sp macro="" textlink="">
      <xdr:nvSpPr>
        <xdr:cNvPr id="479" name="テキスト ボックス 478"/>
        <xdr:cNvSpPr txBox="1"/>
      </xdr:nvSpPr>
      <xdr:spPr>
        <a:xfrm>
          <a:off x="9339795" y="157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73797</xdr:rowOff>
    </xdr:from>
    <xdr:to>
      <xdr:col>46</xdr:col>
      <xdr:colOff>38100</xdr:colOff>
      <xdr:row>94</xdr:row>
      <xdr:rowOff>3947</xdr:rowOff>
    </xdr:to>
    <xdr:sp macro="" textlink="">
      <xdr:nvSpPr>
        <xdr:cNvPr id="480" name="楕円 479"/>
        <xdr:cNvSpPr/>
      </xdr:nvSpPr>
      <xdr:spPr>
        <a:xfrm>
          <a:off x="8699500" y="1601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20474</xdr:rowOff>
    </xdr:from>
    <xdr:ext cx="599010" cy="259045"/>
    <xdr:sp macro="" textlink="">
      <xdr:nvSpPr>
        <xdr:cNvPr id="481" name="テキスト ボックス 480"/>
        <xdr:cNvSpPr txBox="1"/>
      </xdr:nvSpPr>
      <xdr:spPr>
        <a:xfrm>
          <a:off x="8450795" y="15793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76189</xdr:rowOff>
    </xdr:from>
    <xdr:to>
      <xdr:col>41</xdr:col>
      <xdr:colOff>101600</xdr:colOff>
      <xdr:row>94</xdr:row>
      <xdr:rowOff>6339</xdr:rowOff>
    </xdr:to>
    <xdr:sp macro="" textlink="">
      <xdr:nvSpPr>
        <xdr:cNvPr id="482" name="楕円 481"/>
        <xdr:cNvSpPr/>
      </xdr:nvSpPr>
      <xdr:spPr>
        <a:xfrm>
          <a:off x="7810500" y="1602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22866</xdr:rowOff>
    </xdr:from>
    <xdr:ext cx="599010" cy="259045"/>
    <xdr:sp macro="" textlink="">
      <xdr:nvSpPr>
        <xdr:cNvPr id="483" name="テキスト ボックス 482"/>
        <xdr:cNvSpPr txBox="1"/>
      </xdr:nvSpPr>
      <xdr:spPr>
        <a:xfrm>
          <a:off x="7561795" y="15796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15542</xdr:rowOff>
    </xdr:from>
    <xdr:to>
      <xdr:col>36</xdr:col>
      <xdr:colOff>165100</xdr:colOff>
      <xdr:row>94</xdr:row>
      <xdr:rowOff>117142</xdr:rowOff>
    </xdr:to>
    <xdr:sp macro="" textlink="">
      <xdr:nvSpPr>
        <xdr:cNvPr id="484" name="楕円 483"/>
        <xdr:cNvSpPr/>
      </xdr:nvSpPr>
      <xdr:spPr>
        <a:xfrm>
          <a:off x="6921500" y="1613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133669</xdr:rowOff>
    </xdr:from>
    <xdr:ext cx="599010" cy="259045"/>
    <xdr:sp macro="" textlink="">
      <xdr:nvSpPr>
        <xdr:cNvPr id="485" name="テキスト ボックス 484"/>
        <xdr:cNvSpPr txBox="1"/>
      </xdr:nvSpPr>
      <xdr:spPr>
        <a:xfrm>
          <a:off x="6672795" y="1590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171018</xdr:rowOff>
    </xdr:from>
    <xdr:to>
      <xdr:col>85</xdr:col>
      <xdr:colOff>127000</xdr:colOff>
      <xdr:row>34</xdr:row>
      <xdr:rowOff>47414</xdr:rowOff>
    </xdr:to>
    <xdr:cxnSp macro="">
      <xdr:nvCxnSpPr>
        <xdr:cNvPr id="512" name="直線コネクタ 511"/>
        <xdr:cNvCxnSpPr/>
      </xdr:nvCxnSpPr>
      <xdr:spPr>
        <a:xfrm>
          <a:off x="15481300" y="5657418"/>
          <a:ext cx="838200" cy="21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125963</xdr:rowOff>
    </xdr:from>
    <xdr:ext cx="534377" cy="259045"/>
    <xdr:sp macro="" textlink="">
      <xdr:nvSpPr>
        <xdr:cNvPr id="513" name="消防費平均値テキスト"/>
        <xdr:cNvSpPr txBox="1"/>
      </xdr:nvSpPr>
      <xdr:spPr>
        <a:xfrm>
          <a:off x="16370300" y="5955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171018</xdr:rowOff>
    </xdr:from>
    <xdr:to>
      <xdr:col>81</xdr:col>
      <xdr:colOff>50800</xdr:colOff>
      <xdr:row>34</xdr:row>
      <xdr:rowOff>132271</xdr:rowOff>
    </xdr:to>
    <xdr:cxnSp macro="">
      <xdr:nvCxnSpPr>
        <xdr:cNvPr id="515" name="直線コネクタ 514"/>
        <xdr:cNvCxnSpPr/>
      </xdr:nvCxnSpPr>
      <xdr:spPr>
        <a:xfrm flipV="1">
          <a:off x="14592300" y="5657418"/>
          <a:ext cx="889000" cy="30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101366</xdr:rowOff>
    </xdr:from>
    <xdr:ext cx="534377" cy="259045"/>
    <xdr:sp macro="" textlink="">
      <xdr:nvSpPr>
        <xdr:cNvPr id="517" name="テキスト ボックス 516"/>
        <xdr:cNvSpPr txBox="1"/>
      </xdr:nvSpPr>
      <xdr:spPr>
        <a:xfrm>
          <a:off x="15214111" y="61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132271</xdr:rowOff>
    </xdr:from>
    <xdr:to>
      <xdr:col>76</xdr:col>
      <xdr:colOff>114300</xdr:colOff>
      <xdr:row>34</xdr:row>
      <xdr:rowOff>161668</xdr:rowOff>
    </xdr:to>
    <xdr:cxnSp macro="">
      <xdr:nvCxnSpPr>
        <xdr:cNvPr id="518" name="直線コネクタ 517"/>
        <xdr:cNvCxnSpPr/>
      </xdr:nvCxnSpPr>
      <xdr:spPr>
        <a:xfrm flipV="1">
          <a:off x="13703300" y="5961571"/>
          <a:ext cx="889000" cy="2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80997</xdr:rowOff>
    </xdr:from>
    <xdr:ext cx="534377" cy="259045"/>
    <xdr:sp macro="" textlink="">
      <xdr:nvSpPr>
        <xdr:cNvPr id="520" name="テキスト ボックス 519"/>
        <xdr:cNvSpPr txBox="1"/>
      </xdr:nvSpPr>
      <xdr:spPr>
        <a:xfrm>
          <a:off x="14325111" y="60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161668</xdr:rowOff>
    </xdr:from>
    <xdr:to>
      <xdr:col>71</xdr:col>
      <xdr:colOff>177800</xdr:colOff>
      <xdr:row>34</xdr:row>
      <xdr:rowOff>166172</xdr:rowOff>
    </xdr:to>
    <xdr:cxnSp macro="">
      <xdr:nvCxnSpPr>
        <xdr:cNvPr id="521" name="直線コネクタ 520"/>
        <xdr:cNvCxnSpPr/>
      </xdr:nvCxnSpPr>
      <xdr:spPr>
        <a:xfrm flipV="1">
          <a:off x="12814300" y="5990968"/>
          <a:ext cx="889000" cy="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127579</xdr:rowOff>
    </xdr:from>
    <xdr:to>
      <xdr:col>72</xdr:col>
      <xdr:colOff>38100</xdr:colOff>
      <xdr:row>35</xdr:row>
      <xdr:rowOff>57729</xdr:rowOff>
    </xdr:to>
    <xdr:sp macro="" textlink="">
      <xdr:nvSpPr>
        <xdr:cNvPr id="522" name="フローチャート: 判断 521"/>
        <xdr:cNvSpPr/>
      </xdr:nvSpPr>
      <xdr:spPr>
        <a:xfrm>
          <a:off x="13652500" y="595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48856</xdr:rowOff>
    </xdr:from>
    <xdr:ext cx="534377" cy="259045"/>
    <xdr:sp macro="" textlink="">
      <xdr:nvSpPr>
        <xdr:cNvPr id="523" name="テキスト ボックス 522"/>
        <xdr:cNvSpPr txBox="1"/>
      </xdr:nvSpPr>
      <xdr:spPr>
        <a:xfrm>
          <a:off x="13436111" y="604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170281</xdr:rowOff>
    </xdr:from>
    <xdr:to>
      <xdr:col>67</xdr:col>
      <xdr:colOff>101600</xdr:colOff>
      <xdr:row>35</xdr:row>
      <xdr:rowOff>100431</xdr:rowOff>
    </xdr:to>
    <xdr:sp macro="" textlink="">
      <xdr:nvSpPr>
        <xdr:cNvPr id="524" name="フローチャート: 判断 523"/>
        <xdr:cNvSpPr/>
      </xdr:nvSpPr>
      <xdr:spPr>
        <a:xfrm>
          <a:off x="12763500" y="599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91558</xdr:rowOff>
    </xdr:from>
    <xdr:ext cx="534377" cy="259045"/>
    <xdr:sp macro="" textlink="">
      <xdr:nvSpPr>
        <xdr:cNvPr id="525" name="テキスト ボックス 524"/>
        <xdr:cNvSpPr txBox="1"/>
      </xdr:nvSpPr>
      <xdr:spPr>
        <a:xfrm>
          <a:off x="12547111" y="60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168064</xdr:rowOff>
    </xdr:from>
    <xdr:to>
      <xdr:col>85</xdr:col>
      <xdr:colOff>177800</xdr:colOff>
      <xdr:row>34</xdr:row>
      <xdr:rowOff>98214</xdr:rowOff>
    </xdr:to>
    <xdr:sp macro="" textlink="">
      <xdr:nvSpPr>
        <xdr:cNvPr id="531" name="楕円 530"/>
        <xdr:cNvSpPr/>
      </xdr:nvSpPr>
      <xdr:spPr>
        <a:xfrm>
          <a:off x="16268700" y="582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19491</xdr:rowOff>
    </xdr:from>
    <xdr:ext cx="534377" cy="259045"/>
    <xdr:sp macro="" textlink="">
      <xdr:nvSpPr>
        <xdr:cNvPr id="532" name="消防費該当値テキスト"/>
        <xdr:cNvSpPr txBox="1"/>
      </xdr:nvSpPr>
      <xdr:spPr>
        <a:xfrm>
          <a:off x="16370300" y="567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120218</xdr:rowOff>
    </xdr:from>
    <xdr:to>
      <xdr:col>81</xdr:col>
      <xdr:colOff>101600</xdr:colOff>
      <xdr:row>33</xdr:row>
      <xdr:rowOff>50368</xdr:rowOff>
    </xdr:to>
    <xdr:sp macro="" textlink="">
      <xdr:nvSpPr>
        <xdr:cNvPr id="533" name="楕円 532"/>
        <xdr:cNvSpPr/>
      </xdr:nvSpPr>
      <xdr:spPr>
        <a:xfrm>
          <a:off x="15430500" y="560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66895</xdr:rowOff>
    </xdr:from>
    <xdr:ext cx="534377" cy="259045"/>
    <xdr:sp macro="" textlink="">
      <xdr:nvSpPr>
        <xdr:cNvPr id="534" name="テキスト ボックス 533"/>
        <xdr:cNvSpPr txBox="1"/>
      </xdr:nvSpPr>
      <xdr:spPr>
        <a:xfrm>
          <a:off x="15214111" y="538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81471</xdr:rowOff>
    </xdr:from>
    <xdr:to>
      <xdr:col>76</xdr:col>
      <xdr:colOff>165100</xdr:colOff>
      <xdr:row>35</xdr:row>
      <xdr:rowOff>11621</xdr:rowOff>
    </xdr:to>
    <xdr:sp macro="" textlink="">
      <xdr:nvSpPr>
        <xdr:cNvPr id="535" name="楕円 534"/>
        <xdr:cNvSpPr/>
      </xdr:nvSpPr>
      <xdr:spPr>
        <a:xfrm>
          <a:off x="14541500" y="591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28148</xdr:rowOff>
    </xdr:from>
    <xdr:ext cx="534377" cy="259045"/>
    <xdr:sp macro="" textlink="">
      <xdr:nvSpPr>
        <xdr:cNvPr id="536" name="テキスト ボックス 535"/>
        <xdr:cNvSpPr txBox="1"/>
      </xdr:nvSpPr>
      <xdr:spPr>
        <a:xfrm>
          <a:off x="14325111" y="56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110868</xdr:rowOff>
    </xdr:from>
    <xdr:to>
      <xdr:col>72</xdr:col>
      <xdr:colOff>38100</xdr:colOff>
      <xdr:row>35</xdr:row>
      <xdr:rowOff>41018</xdr:rowOff>
    </xdr:to>
    <xdr:sp macro="" textlink="">
      <xdr:nvSpPr>
        <xdr:cNvPr id="537" name="楕円 536"/>
        <xdr:cNvSpPr/>
      </xdr:nvSpPr>
      <xdr:spPr>
        <a:xfrm>
          <a:off x="13652500" y="594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57545</xdr:rowOff>
    </xdr:from>
    <xdr:ext cx="534377" cy="259045"/>
    <xdr:sp macro="" textlink="">
      <xdr:nvSpPr>
        <xdr:cNvPr id="538" name="テキスト ボックス 537"/>
        <xdr:cNvSpPr txBox="1"/>
      </xdr:nvSpPr>
      <xdr:spPr>
        <a:xfrm>
          <a:off x="13436111" y="571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115372</xdr:rowOff>
    </xdr:from>
    <xdr:to>
      <xdr:col>67</xdr:col>
      <xdr:colOff>101600</xdr:colOff>
      <xdr:row>35</xdr:row>
      <xdr:rowOff>45522</xdr:rowOff>
    </xdr:to>
    <xdr:sp macro="" textlink="">
      <xdr:nvSpPr>
        <xdr:cNvPr id="539" name="楕円 538"/>
        <xdr:cNvSpPr/>
      </xdr:nvSpPr>
      <xdr:spPr>
        <a:xfrm>
          <a:off x="12763500" y="594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62049</xdr:rowOff>
    </xdr:from>
    <xdr:ext cx="534377" cy="259045"/>
    <xdr:sp macro="" textlink="">
      <xdr:nvSpPr>
        <xdr:cNvPr id="540" name="テキスト ボックス 539"/>
        <xdr:cNvSpPr txBox="1"/>
      </xdr:nvSpPr>
      <xdr:spPr>
        <a:xfrm>
          <a:off x="12547111" y="571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130314</xdr:rowOff>
    </xdr:from>
    <xdr:to>
      <xdr:col>85</xdr:col>
      <xdr:colOff>127000</xdr:colOff>
      <xdr:row>56</xdr:row>
      <xdr:rowOff>165116</xdr:rowOff>
    </xdr:to>
    <xdr:cxnSp macro="">
      <xdr:nvCxnSpPr>
        <xdr:cNvPr id="567" name="直線コネクタ 566"/>
        <xdr:cNvCxnSpPr/>
      </xdr:nvCxnSpPr>
      <xdr:spPr>
        <a:xfrm flipV="1">
          <a:off x="15481300" y="9731514"/>
          <a:ext cx="838200" cy="3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97672</xdr:rowOff>
    </xdr:from>
    <xdr:ext cx="534377" cy="259045"/>
    <xdr:sp macro="" textlink="">
      <xdr:nvSpPr>
        <xdr:cNvPr id="568" name="教育費平均値テキスト"/>
        <xdr:cNvSpPr txBox="1"/>
      </xdr:nvSpPr>
      <xdr:spPr>
        <a:xfrm>
          <a:off x="16370300" y="9698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165116</xdr:rowOff>
    </xdr:from>
    <xdr:to>
      <xdr:col>81</xdr:col>
      <xdr:colOff>50800</xdr:colOff>
      <xdr:row>57</xdr:row>
      <xdr:rowOff>31997</xdr:rowOff>
    </xdr:to>
    <xdr:cxnSp macro="">
      <xdr:nvCxnSpPr>
        <xdr:cNvPr id="570" name="直線コネクタ 569"/>
        <xdr:cNvCxnSpPr/>
      </xdr:nvCxnSpPr>
      <xdr:spPr>
        <a:xfrm flipV="1">
          <a:off x="14592300" y="9766316"/>
          <a:ext cx="889000" cy="3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59221</xdr:rowOff>
    </xdr:from>
    <xdr:ext cx="534377" cy="259045"/>
    <xdr:sp macro="" textlink="">
      <xdr:nvSpPr>
        <xdr:cNvPr id="572" name="テキスト ボックス 571"/>
        <xdr:cNvSpPr txBox="1"/>
      </xdr:nvSpPr>
      <xdr:spPr>
        <a:xfrm>
          <a:off x="15214111" y="98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2129</xdr:rowOff>
    </xdr:from>
    <xdr:to>
      <xdr:col>76</xdr:col>
      <xdr:colOff>114300</xdr:colOff>
      <xdr:row>57</xdr:row>
      <xdr:rowOff>31997</xdr:rowOff>
    </xdr:to>
    <xdr:cxnSp macro="">
      <xdr:nvCxnSpPr>
        <xdr:cNvPr id="573" name="直線コネクタ 572"/>
        <xdr:cNvCxnSpPr/>
      </xdr:nvCxnSpPr>
      <xdr:spPr>
        <a:xfrm>
          <a:off x="13703300" y="9774779"/>
          <a:ext cx="889000" cy="2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2129</xdr:rowOff>
    </xdr:from>
    <xdr:to>
      <xdr:col>71</xdr:col>
      <xdr:colOff>177800</xdr:colOff>
      <xdr:row>57</xdr:row>
      <xdr:rowOff>28842</xdr:rowOff>
    </xdr:to>
    <xdr:cxnSp macro="">
      <xdr:nvCxnSpPr>
        <xdr:cNvPr id="576" name="直線コネクタ 575"/>
        <xdr:cNvCxnSpPr/>
      </xdr:nvCxnSpPr>
      <xdr:spPr>
        <a:xfrm flipV="1">
          <a:off x="12814300" y="9774779"/>
          <a:ext cx="889000" cy="2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103915</xdr:rowOff>
    </xdr:from>
    <xdr:to>
      <xdr:col>72</xdr:col>
      <xdr:colOff>38100</xdr:colOff>
      <xdr:row>57</xdr:row>
      <xdr:rowOff>34065</xdr:rowOff>
    </xdr:to>
    <xdr:sp macro="" textlink="">
      <xdr:nvSpPr>
        <xdr:cNvPr id="577" name="フローチャート: 判断 576"/>
        <xdr:cNvSpPr/>
      </xdr:nvSpPr>
      <xdr:spPr>
        <a:xfrm>
          <a:off x="13652500" y="970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50592</xdr:rowOff>
    </xdr:from>
    <xdr:ext cx="534377" cy="259045"/>
    <xdr:sp macro="" textlink="">
      <xdr:nvSpPr>
        <xdr:cNvPr id="578" name="テキスト ボックス 577"/>
        <xdr:cNvSpPr txBox="1"/>
      </xdr:nvSpPr>
      <xdr:spPr>
        <a:xfrm>
          <a:off x="13436111" y="948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81997</xdr:rowOff>
    </xdr:from>
    <xdr:to>
      <xdr:col>67</xdr:col>
      <xdr:colOff>101600</xdr:colOff>
      <xdr:row>57</xdr:row>
      <xdr:rowOff>12147</xdr:rowOff>
    </xdr:to>
    <xdr:sp macro="" textlink="">
      <xdr:nvSpPr>
        <xdr:cNvPr id="579" name="フローチャート: 判断 578"/>
        <xdr:cNvSpPr/>
      </xdr:nvSpPr>
      <xdr:spPr>
        <a:xfrm>
          <a:off x="12763500" y="968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28674</xdr:rowOff>
    </xdr:from>
    <xdr:ext cx="534377" cy="259045"/>
    <xdr:sp macro="" textlink="">
      <xdr:nvSpPr>
        <xdr:cNvPr id="580" name="テキスト ボックス 579"/>
        <xdr:cNvSpPr txBox="1"/>
      </xdr:nvSpPr>
      <xdr:spPr>
        <a:xfrm>
          <a:off x="12547111" y="945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79514</xdr:rowOff>
    </xdr:from>
    <xdr:to>
      <xdr:col>85</xdr:col>
      <xdr:colOff>177800</xdr:colOff>
      <xdr:row>57</xdr:row>
      <xdr:rowOff>9664</xdr:rowOff>
    </xdr:to>
    <xdr:sp macro="" textlink="">
      <xdr:nvSpPr>
        <xdr:cNvPr id="586" name="楕円 585"/>
        <xdr:cNvSpPr/>
      </xdr:nvSpPr>
      <xdr:spPr>
        <a:xfrm>
          <a:off x="16268700" y="968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102391</xdr:rowOff>
    </xdr:from>
    <xdr:ext cx="534377" cy="259045"/>
    <xdr:sp macro="" textlink="">
      <xdr:nvSpPr>
        <xdr:cNvPr id="587" name="教育費該当値テキスト"/>
        <xdr:cNvSpPr txBox="1"/>
      </xdr:nvSpPr>
      <xdr:spPr>
        <a:xfrm>
          <a:off x="16370300" y="953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114316</xdr:rowOff>
    </xdr:from>
    <xdr:to>
      <xdr:col>81</xdr:col>
      <xdr:colOff>101600</xdr:colOff>
      <xdr:row>57</xdr:row>
      <xdr:rowOff>44466</xdr:rowOff>
    </xdr:to>
    <xdr:sp macro="" textlink="">
      <xdr:nvSpPr>
        <xdr:cNvPr id="588" name="楕円 587"/>
        <xdr:cNvSpPr/>
      </xdr:nvSpPr>
      <xdr:spPr>
        <a:xfrm>
          <a:off x="15430500" y="971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60993</xdr:rowOff>
    </xdr:from>
    <xdr:ext cx="534377" cy="259045"/>
    <xdr:sp macro="" textlink="">
      <xdr:nvSpPr>
        <xdr:cNvPr id="589" name="テキスト ボックス 588"/>
        <xdr:cNvSpPr txBox="1"/>
      </xdr:nvSpPr>
      <xdr:spPr>
        <a:xfrm>
          <a:off x="15214111" y="949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152647</xdr:rowOff>
    </xdr:from>
    <xdr:to>
      <xdr:col>76</xdr:col>
      <xdr:colOff>165100</xdr:colOff>
      <xdr:row>57</xdr:row>
      <xdr:rowOff>82797</xdr:rowOff>
    </xdr:to>
    <xdr:sp macro="" textlink="">
      <xdr:nvSpPr>
        <xdr:cNvPr id="590" name="楕円 589"/>
        <xdr:cNvSpPr/>
      </xdr:nvSpPr>
      <xdr:spPr>
        <a:xfrm>
          <a:off x="14541500" y="975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73924</xdr:rowOff>
    </xdr:from>
    <xdr:ext cx="534377" cy="259045"/>
    <xdr:sp macro="" textlink="">
      <xdr:nvSpPr>
        <xdr:cNvPr id="591" name="テキスト ボックス 590"/>
        <xdr:cNvSpPr txBox="1"/>
      </xdr:nvSpPr>
      <xdr:spPr>
        <a:xfrm>
          <a:off x="14325111" y="984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122779</xdr:rowOff>
    </xdr:from>
    <xdr:to>
      <xdr:col>72</xdr:col>
      <xdr:colOff>38100</xdr:colOff>
      <xdr:row>57</xdr:row>
      <xdr:rowOff>52929</xdr:rowOff>
    </xdr:to>
    <xdr:sp macro="" textlink="">
      <xdr:nvSpPr>
        <xdr:cNvPr id="592" name="楕円 591"/>
        <xdr:cNvSpPr/>
      </xdr:nvSpPr>
      <xdr:spPr>
        <a:xfrm>
          <a:off x="13652500" y="972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44056</xdr:rowOff>
    </xdr:from>
    <xdr:ext cx="534377" cy="259045"/>
    <xdr:sp macro="" textlink="">
      <xdr:nvSpPr>
        <xdr:cNvPr id="593" name="テキスト ボックス 592"/>
        <xdr:cNvSpPr txBox="1"/>
      </xdr:nvSpPr>
      <xdr:spPr>
        <a:xfrm>
          <a:off x="13436111" y="981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149492</xdr:rowOff>
    </xdr:from>
    <xdr:to>
      <xdr:col>67</xdr:col>
      <xdr:colOff>101600</xdr:colOff>
      <xdr:row>57</xdr:row>
      <xdr:rowOff>79642</xdr:rowOff>
    </xdr:to>
    <xdr:sp macro="" textlink="">
      <xdr:nvSpPr>
        <xdr:cNvPr id="594" name="楕円 593"/>
        <xdr:cNvSpPr/>
      </xdr:nvSpPr>
      <xdr:spPr>
        <a:xfrm>
          <a:off x="12763500" y="975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70769</xdr:rowOff>
    </xdr:from>
    <xdr:ext cx="534377" cy="259045"/>
    <xdr:sp macro="" textlink="">
      <xdr:nvSpPr>
        <xdr:cNvPr id="595" name="テキスト ボックス 594"/>
        <xdr:cNvSpPr txBox="1"/>
      </xdr:nvSpPr>
      <xdr:spPr>
        <a:xfrm>
          <a:off x="12547111" y="984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25045</xdr:rowOff>
    </xdr:from>
    <xdr:to>
      <xdr:col>85</xdr:col>
      <xdr:colOff>127000</xdr:colOff>
      <xdr:row>79</xdr:row>
      <xdr:rowOff>39509</xdr:rowOff>
    </xdr:to>
    <xdr:cxnSp macro="">
      <xdr:nvCxnSpPr>
        <xdr:cNvPr id="624" name="直線コネクタ 623"/>
        <xdr:cNvCxnSpPr/>
      </xdr:nvCxnSpPr>
      <xdr:spPr>
        <a:xfrm>
          <a:off x="15481300" y="13569595"/>
          <a:ext cx="838200" cy="1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5" name="災害復旧費平均値テキスト"/>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25045</xdr:rowOff>
    </xdr:from>
    <xdr:to>
      <xdr:col>81</xdr:col>
      <xdr:colOff>50800</xdr:colOff>
      <xdr:row>79</xdr:row>
      <xdr:rowOff>31508</xdr:rowOff>
    </xdr:to>
    <xdr:cxnSp macro="">
      <xdr:nvCxnSpPr>
        <xdr:cNvPr id="627" name="直線コネクタ 626"/>
        <xdr:cNvCxnSpPr/>
      </xdr:nvCxnSpPr>
      <xdr:spPr>
        <a:xfrm flipV="1">
          <a:off x="14592300" y="13569595"/>
          <a:ext cx="889000" cy="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31508</xdr:rowOff>
    </xdr:from>
    <xdr:to>
      <xdr:col>76</xdr:col>
      <xdr:colOff>114300</xdr:colOff>
      <xdr:row>79</xdr:row>
      <xdr:rowOff>32029</xdr:rowOff>
    </xdr:to>
    <xdr:cxnSp macro="">
      <xdr:nvCxnSpPr>
        <xdr:cNvPr id="630" name="直線コネクタ 629"/>
        <xdr:cNvCxnSpPr/>
      </xdr:nvCxnSpPr>
      <xdr:spPr>
        <a:xfrm flipV="1">
          <a:off x="13703300" y="13576058"/>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124231</xdr:rowOff>
    </xdr:from>
    <xdr:to>
      <xdr:col>71</xdr:col>
      <xdr:colOff>177800</xdr:colOff>
      <xdr:row>79</xdr:row>
      <xdr:rowOff>32029</xdr:rowOff>
    </xdr:to>
    <xdr:cxnSp macro="">
      <xdr:nvCxnSpPr>
        <xdr:cNvPr id="633" name="直線コネクタ 632"/>
        <xdr:cNvCxnSpPr/>
      </xdr:nvCxnSpPr>
      <xdr:spPr>
        <a:xfrm>
          <a:off x="12814300" y="13325881"/>
          <a:ext cx="889000" cy="25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88215</xdr:rowOff>
    </xdr:from>
    <xdr:to>
      <xdr:col>72</xdr:col>
      <xdr:colOff>38100</xdr:colOff>
      <xdr:row>78</xdr:row>
      <xdr:rowOff>18365</xdr:rowOff>
    </xdr:to>
    <xdr:sp macro="" textlink="">
      <xdr:nvSpPr>
        <xdr:cNvPr id="634" name="フローチャート: 判断 633"/>
        <xdr:cNvSpPr/>
      </xdr:nvSpPr>
      <xdr:spPr>
        <a:xfrm>
          <a:off x="13652500" y="1328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34892</xdr:rowOff>
    </xdr:from>
    <xdr:ext cx="534377" cy="259045"/>
    <xdr:sp macro="" textlink="">
      <xdr:nvSpPr>
        <xdr:cNvPr id="635" name="テキスト ボックス 634"/>
        <xdr:cNvSpPr txBox="1"/>
      </xdr:nvSpPr>
      <xdr:spPr>
        <a:xfrm>
          <a:off x="13436111" y="1306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130150</xdr:rowOff>
    </xdr:from>
    <xdr:to>
      <xdr:col>67</xdr:col>
      <xdr:colOff>101600</xdr:colOff>
      <xdr:row>78</xdr:row>
      <xdr:rowOff>60300</xdr:rowOff>
    </xdr:to>
    <xdr:sp macro="" textlink="">
      <xdr:nvSpPr>
        <xdr:cNvPr id="636" name="フローチャート: 判断 635"/>
        <xdr:cNvSpPr/>
      </xdr:nvSpPr>
      <xdr:spPr>
        <a:xfrm>
          <a:off x="12763500" y="133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51427</xdr:rowOff>
    </xdr:from>
    <xdr:ext cx="534377" cy="259045"/>
    <xdr:sp macro="" textlink="">
      <xdr:nvSpPr>
        <xdr:cNvPr id="637" name="テキスト ボックス 636"/>
        <xdr:cNvSpPr txBox="1"/>
      </xdr:nvSpPr>
      <xdr:spPr>
        <a:xfrm>
          <a:off x="12547111" y="1342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160159</xdr:rowOff>
    </xdr:from>
    <xdr:to>
      <xdr:col>85</xdr:col>
      <xdr:colOff>177800</xdr:colOff>
      <xdr:row>79</xdr:row>
      <xdr:rowOff>90309</xdr:rowOff>
    </xdr:to>
    <xdr:sp macro="" textlink="">
      <xdr:nvSpPr>
        <xdr:cNvPr id="643" name="楕円 642"/>
        <xdr:cNvSpPr/>
      </xdr:nvSpPr>
      <xdr:spPr>
        <a:xfrm>
          <a:off x="16268700" y="1353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75086</xdr:rowOff>
    </xdr:from>
    <xdr:ext cx="378565" cy="259045"/>
    <xdr:sp macro="" textlink="">
      <xdr:nvSpPr>
        <xdr:cNvPr id="644" name="災害復旧費該当値テキスト"/>
        <xdr:cNvSpPr txBox="1"/>
      </xdr:nvSpPr>
      <xdr:spPr>
        <a:xfrm>
          <a:off x="16370300" y="13448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145695</xdr:rowOff>
    </xdr:from>
    <xdr:to>
      <xdr:col>81</xdr:col>
      <xdr:colOff>101600</xdr:colOff>
      <xdr:row>79</xdr:row>
      <xdr:rowOff>75845</xdr:rowOff>
    </xdr:to>
    <xdr:sp macro="" textlink="">
      <xdr:nvSpPr>
        <xdr:cNvPr id="645" name="楕円 644"/>
        <xdr:cNvSpPr/>
      </xdr:nvSpPr>
      <xdr:spPr>
        <a:xfrm>
          <a:off x="15430500" y="1351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66972</xdr:rowOff>
    </xdr:from>
    <xdr:ext cx="469744" cy="259045"/>
    <xdr:sp macro="" textlink="">
      <xdr:nvSpPr>
        <xdr:cNvPr id="646" name="テキスト ボックス 645"/>
        <xdr:cNvSpPr txBox="1"/>
      </xdr:nvSpPr>
      <xdr:spPr>
        <a:xfrm>
          <a:off x="15246428" y="1361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152158</xdr:rowOff>
    </xdr:from>
    <xdr:to>
      <xdr:col>76</xdr:col>
      <xdr:colOff>165100</xdr:colOff>
      <xdr:row>79</xdr:row>
      <xdr:rowOff>82308</xdr:rowOff>
    </xdr:to>
    <xdr:sp macro="" textlink="">
      <xdr:nvSpPr>
        <xdr:cNvPr id="647" name="楕円 646"/>
        <xdr:cNvSpPr/>
      </xdr:nvSpPr>
      <xdr:spPr>
        <a:xfrm>
          <a:off x="14541500" y="1352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73435</xdr:rowOff>
    </xdr:from>
    <xdr:ext cx="469744" cy="259045"/>
    <xdr:sp macro="" textlink="">
      <xdr:nvSpPr>
        <xdr:cNvPr id="648" name="テキスト ボックス 647"/>
        <xdr:cNvSpPr txBox="1"/>
      </xdr:nvSpPr>
      <xdr:spPr>
        <a:xfrm>
          <a:off x="14357428" y="13617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152679</xdr:rowOff>
    </xdr:from>
    <xdr:to>
      <xdr:col>72</xdr:col>
      <xdr:colOff>38100</xdr:colOff>
      <xdr:row>79</xdr:row>
      <xdr:rowOff>82829</xdr:rowOff>
    </xdr:to>
    <xdr:sp macro="" textlink="">
      <xdr:nvSpPr>
        <xdr:cNvPr id="649" name="楕円 648"/>
        <xdr:cNvSpPr/>
      </xdr:nvSpPr>
      <xdr:spPr>
        <a:xfrm>
          <a:off x="13652500" y="1352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73956</xdr:rowOff>
    </xdr:from>
    <xdr:ext cx="378565" cy="259045"/>
    <xdr:sp macro="" textlink="">
      <xdr:nvSpPr>
        <xdr:cNvPr id="650" name="テキスト ボックス 649"/>
        <xdr:cNvSpPr txBox="1"/>
      </xdr:nvSpPr>
      <xdr:spPr>
        <a:xfrm>
          <a:off x="13514017" y="13618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73431</xdr:rowOff>
    </xdr:from>
    <xdr:to>
      <xdr:col>67</xdr:col>
      <xdr:colOff>101600</xdr:colOff>
      <xdr:row>78</xdr:row>
      <xdr:rowOff>3581</xdr:rowOff>
    </xdr:to>
    <xdr:sp macro="" textlink="">
      <xdr:nvSpPr>
        <xdr:cNvPr id="651" name="楕円 650"/>
        <xdr:cNvSpPr/>
      </xdr:nvSpPr>
      <xdr:spPr>
        <a:xfrm>
          <a:off x="12763500" y="1327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20108</xdr:rowOff>
    </xdr:from>
    <xdr:ext cx="534377" cy="259045"/>
    <xdr:sp macro="" textlink="">
      <xdr:nvSpPr>
        <xdr:cNvPr id="652" name="テキスト ボックス 651"/>
        <xdr:cNvSpPr txBox="1"/>
      </xdr:nvSpPr>
      <xdr:spPr>
        <a:xfrm>
          <a:off x="12547111" y="1305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168708</xdr:rowOff>
    </xdr:from>
    <xdr:to>
      <xdr:col>85</xdr:col>
      <xdr:colOff>127000</xdr:colOff>
      <xdr:row>97</xdr:row>
      <xdr:rowOff>56970</xdr:rowOff>
    </xdr:to>
    <xdr:cxnSp macro="">
      <xdr:nvCxnSpPr>
        <xdr:cNvPr id="679" name="直線コネクタ 678"/>
        <xdr:cNvCxnSpPr/>
      </xdr:nvCxnSpPr>
      <xdr:spPr>
        <a:xfrm flipV="1">
          <a:off x="15481300" y="16627908"/>
          <a:ext cx="838200" cy="5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80" name="公債費平均値テキスト"/>
        <xdr:cNvSpPr txBox="1"/>
      </xdr:nvSpPr>
      <xdr:spPr>
        <a:xfrm>
          <a:off x="16370300" y="1669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52832</xdr:rowOff>
    </xdr:from>
    <xdr:to>
      <xdr:col>81</xdr:col>
      <xdr:colOff>50800</xdr:colOff>
      <xdr:row>97</xdr:row>
      <xdr:rowOff>56970</xdr:rowOff>
    </xdr:to>
    <xdr:cxnSp macro="">
      <xdr:nvCxnSpPr>
        <xdr:cNvPr id="682" name="直線コネクタ 681"/>
        <xdr:cNvCxnSpPr/>
      </xdr:nvCxnSpPr>
      <xdr:spPr>
        <a:xfrm>
          <a:off x="14592300" y="16683482"/>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4332</xdr:rowOff>
    </xdr:from>
    <xdr:ext cx="534377" cy="259045"/>
    <xdr:sp macro="" textlink="">
      <xdr:nvSpPr>
        <xdr:cNvPr id="684" name="テキスト ボックス 683"/>
        <xdr:cNvSpPr txBox="1"/>
      </xdr:nvSpPr>
      <xdr:spPr>
        <a:xfrm>
          <a:off x="15214111" y="16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2139</xdr:rowOff>
    </xdr:from>
    <xdr:to>
      <xdr:col>76</xdr:col>
      <xdr:colOff>114300</xdr:colOff>
      <xdr:row>97</xdr:row>
      <xdr:rowOff>52832</xdr:rowOff>
    </xdr:to>
    <xdr:cxnSp macro="">
      <xdr:nvCxnSpPr>
        <xdr:cNvPr id="685" name="直線コネクタ 684"/>
        <xdr:cNvCxnSpPr/>
      </xdr:nvCxnSpPr>
      <xdr:spPr>
        <a:xfrm>
          <a:off x="13703300" y="16632789"/>
          <a:ext cx="889000" cy="5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10101</xdr:rowOff>
    </xdr:from>
    <xdr:ext cx="534377" cy="259045"/>
    <xdr:sp macro="" textlink="">
      <xdr:nvSpPr>
        <xdr:cNvPr id="687" name="テキスト ボックス 686"/>
        <xdr:cNvSpPr txBox="1"/>
      </xdr:nvSpPr>
      <xdr:spPr>
        <a:xfrm>
          <a:off x="14325111" y="168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2139</xdr:rowOff>
    </xdr:from>
    <xdr:to>
      <xdr:col>71</xdr:col>
      <xdr:colOff>177800</xdr:colOff>
      <xdr:row>97</xdr:row>
      <xdr:rowOff>17693</xdr:rowOff>
    </xdr:to>
    <xdr:cxnSp macro="">
      <xdr:nvCxnSpPr>
        <xdr:cNvPr id="688" name="直線コネクタ 687"/>
        <xdr:cNvCxnSpPr/>
      </xdr:nvCxnSpPr>
      <xdr:spPr>
        <a:xfrm flipV="1">
          <a:off x="12814300" y="16632789"/>
          <a:ext cx="889000" cy="1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94371</xdr:rowOff>
    </xdr:from>
    <xdr:to>
      <xdr:col>72</xdr:col>
      <xdr:colOff>38100</xdr:colOff>
      <xdr:row>98</xdr:row>
      <xdr:rowOff>24521</xdr:rowOff>
    </xdr:to>
    <xdr:sp macro="" textlink="">
      <xdr:nvSpPr>
        <xdr:cNvPr id="689" name="フローチャート: 判断 688"/>
        <xdr:cNvSpPr/>
      </xdr:nvSpPr>
      <xdr:spPr>
        <a:xfrm>
          <a:off x="13652500" y="1672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15648</xdr:rowOff>
    </xdr:from>
    <xdr:ext cx="534377" cy="259045"/>
    <xdr:sp macro="" textlink="">
      <xdr:nvSpPr>
        <xdr:cNvPr id="690" name="テキスト ボックス 689"/>
        <xdr:cNvSpPr txBox="1"/>
      </xdr:nvSpPr>
      <xdr:spPr>
        <a:xfrm>
          <a:off x="13436111" y="1681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104208</xdr:rowOff>
    </xdr:from>
    <xdr:to>
      <xdr:col>67</xdr:col>
      <xdr:colOff>101600</xdr:colOff>
      <xdr:row>98</xdr:row>
      <xdr:rowOff>34358</xdr:rowOff>
    </xdr:to>
    <xdr:sp macro="" textlink="">
      <xdr:nvSpPr>
        <xdr:cNvPr id="691" name="フローチャート: 判断 690"/>
        <xdr:cNvSpPr/>
      </xdr:nvSpPr>
      <xdr:spPr>
        <a:xfrm>
          <a:off x="12763500" y="1673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25485</xdr:rowOff>
    </xdr:from>
    <xdr:ext cx="534377" cy="259045"/>
    <xdr:sp macro="" textlink="">
      <xdr:nvSpPr>
        <xdr:cNvPr id="692" name="テキスト ボックス 691"/>
        <xdr:cNvSpPr txBox="1"/>
      </xdr:nvSpPr>
      <xdr:spPr>
        <a:xfrm>
          <a:off x="12547111" y="1682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117908</xdr:rowOff>
    </xdr:from>
    <xdr:to>
      <xdr:col>85</xdr:col>
      <xdr:colOff>177800</xdr:colOff>
      <xdr:row>97</xdr:row>
      <xdr:rowOff>48058</xdr:rowOff>
    </xdr:to>
    <xdr:sp macro="" textlink="">
      <xdr:nvSpPr>
        <xdr:cNvPr id="698" name="楕円 697"/>
        <xdr:cNvSpPr/>
      </xdr:nvSpPr>
      <xdr:spPr>
        <a:xfrm>
          <a:off x="16268700" y="1657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140785</xdr:rowOff>
    </xdr:from>
    <xdr:ext cx="599010" cy="259045"/>
    <xdr:sp macro="" textlink="">
      <xdr:nvSpPr>
        <xdr:cNvPr id="699" name="公債費該当値テキスト"/>
        <xdr:cNvSpPr txBox="1"/>
      </xdr:nvSpPr>
      <xdr:spPr>
        <a:xfrm>
          <a:off x="16370300" y="16428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6170</xdr:rowOff>
    </xdr:from>
    <xdr:to>
      <xdr:col>81</xdr:col>
      <xdr:colOff>101600</xdr:colOff>
      <xdr:row>97</xdr:row>
      <xdr:rowOff>107770</xdr:rowOff>
    </xdr:to>
    <xdr:sp macro="" textlink="">
      <xdr:nvSpPr>
        <xdr:cNvPr id="700" name="楕円 699"/>
        <xdr:cNvSpPr/>
      </xdr:nvSpPr>
      <xdr:spPr>
        <a:xfrm>
          <a:off x="15430500" y="1663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124297</xdr:rowOff>
    </xdr:from>
    <xdr:ext cx="599010" cy="259045"/>
    <xdr:sp macro="" textlink="">
      <xdr:nvSpPr>
        <xdr:cNvPr id="701" name="テキスト ボックス 700"/>
        <xdr:cNvSpPr txBox="1"/>
      </xdr:nvSpPr>
      <xdr:spPr>
        <a:xfrm>
          <a:off x="15181795" y="1641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2032</xdr:rowOff>
    </xdr:from>
    <xdr:to>
      <xdr:col>76</xdr:col>
      <xdr:colOff>165100</xdr:colOff>
      <xdr:row>97</xdr:row>
      <xdr:rowOff>103632</xdr:rowOff>
    </xdr:to>
    <xdr:sp macro="" textlink="">
      <xdr:nvSpPr>
        <xdr:cNvPr id="702" name="楕円 701"/>
        <xdr:cNvSpPr/>
      </xdr:nvSpPr>
      <xdr:spPr>
        <a:xfrm>
          <a:off x="14541500" y="1663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120159</xdr:rowOff>
    </xdr:from>
    <xdr:ext cx="599010" cy="259045"/>
    <xdr:sp macro="" textlink="">
      <xdr:nvSpPr>
        <xdr:cNvPr id="703" name="テキスト ボックス 702"/>
        <xdr:cNvSpPr txBox="1"/>
      </xdr:nvSpPr>
      <xdr:spPr>
        <a:xfrm>
          <a:off x="14292795" y="1640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122789</xdr:rowOff>
    </xdr:from>
    <xdr:to>
      <xdr:col>72</xdr:col>
      <xdr:colOff>38100</xdr:colOff>
      <xdr:row>97</xdr:row>
      <xdr:rowOff>52939</xdr:rowOff>
    </xdr:to>
    <xdr:sp macro="" textlink="">
      <xdr:nvSpPr>
        <xdr:cNvPr id="704" name="楕円 703"/>
        <xdr:cNvSpPr/>
      </xdr:nvSpPr>
      <xdr:spPr>
        <a:xfrm>
          <a:off x="13652500" y="1658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69466</xdr:rowOff>
    </xdr:from>
    <xdr:ext cx="599010" cy="259045"/>
    <xdr:sp macro="" textlink="">
      <xdr:nvSpPr>
        <xdr:cNvPr id="705" name="テキスト ボックス 704"/>
        <xdr:cNvSpPr txBox="1"/>
      </xdr:nvSpPr>
      <xdr:spPr>
        <a:xfrm>
          <a:off x="13403795" y="16357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138343</xdr:rowOff>
    </xdr:from>
    <xdr:to>
      <xdr:col>67</xdr:col>
      <xdr:colOff>101600</xdr:colOff>
      <xdr:row>97</xdr:row>
      <xdr:rowOff>68493</xdr:rowOff>
    </xdr:to>
    <xdr:sp macro="" textlink="">
      <xdr:nvSpPr>
        <xdr:cNvPr id="706" name="楕円 705"/>
        <xdr:cNvSpPr/>
      </xdr:nvSpPr>
      <xdr:spPr>
        <a:xfrm>
          <a:off x="12763500" y="1659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85020</xdr:rowOff>
    </xdr:from>
    <xdr:ext cx="599010" cy="259045"/>
    <xdr:sp macro="" textlink="">
      <xdr:nvSpPr>
        <xdr:cNvPr id="707" name="テキスト ボックス 706"/>
        <xdr:cNvSpPr txBox="1"/>
      </xdr:nvSpPr>
      <xdr:spPr>
        <a:xfrm>
          <a:off x="12514795" y="1637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160528</xdr:rowOff>
    </xdr:from>
    <xdr:to>
      <xdr:col>102</xdr:col>
      <xdr:colOff>165100</xdr:colOff>
      <xdr:row>39</xdr:row>
      <xdr:rowOff>90678</xdr:rowOff>
    </xdr:to>
    <xdr:sp macro="" textlink="">
      <xdr:nvSpPr>
        <xdr:cNvPr id="746" name="フローチャート: 判断 745"/>
        <xdr:cNvSpPr/>
      </xdr:nvSpPr>
      <xdr:spPr>
        <a:xfrm>
          <a:off x="19494500" y="66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107205</xdr:rowOff>
    </xdr:from>
    <xdr:ext cx="313932" cy="259045"/>
    <xdr:sp macro="" textlink="">
      <xdr:nvSpPr>
        <xdr:cNvPr id="747" name="テキスト ボックス 746"/>
        <xdr:cNvSpPr txBox="1"/>
      </xdr:nvSpPr>
      <xdr:spPr>
        <a:xfrm>
          <a:off x="19388333" y="6450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93853</xdr:rowOff>
    </xdr:from>
    <xdr:to>
      <xdr:col>98</xdr:col>
      <xdr:colOff>38100</xdr:colOff>
      <xdr:row>39</xdr:row>
      <xdr:rowOff>24003</xdr:rowOff>
    </xdr:to>
    <xdr:sp macro="" textlink="">
      <xdr:nvSpPr>
        <xdr:cNvPr id="748" name="フローチャート: 判断 747"/>
        <xdr:cNvSpPr/>
      </xdr:nvSpPr>
      <xdr:spPr>
        <a:xfrm>
          <a:off x="18605500" y="660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40530</xdr:rowOff>
    </xdr:from>
    <xdr:ext cx="378565" cy="259045"/>
    <xdr:sp macro="" textlink="">
      <xdr:nvSpPr>
        <xdr:cNvPr id="749" name="テキスト ボックス 748"/>
        <xdr:cNvSpPr txBox="1"/>
      </xdr:nvSpPr>
      <xdr:spPr>
        <a:xfrm>
          <a:off x="18467017" y="6384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48078</xdr:rowOff>
    </xdr:from>
    <xdr:to>
      <xdr:col>102</xdr:col>
      <xdr:colOff>165100</xdr:colOff>
      <xdr:row>59</xdr:row>
      <xdr:rowOff>149678</xdr:rowOff>
    </xdr:to>
    <xdr:sp macro="" textlink="">
      <xdr:nvSpPr>
        <xdr:cNvPr id="805" name="フローチャート: 判断 804"/>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06" name="テキスト ボックス 805"/>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07" name="フローチャート: 判断 806"/>
        <xdr:cNvSpPr/>
      </xdr:nvSpPr>
      <xdr:spPr>
        <a:xfrm>
          <a:off x="18605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08" name="テキスト ボックス 807"/>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166205</xdr:rowOff>
    </xdr:from>
    <xdr:ext cx="249299" cy="259045"/>
    <xdr:sp macro="" textlink="">
      <xdr:nvSpPr>
        <xdr:cNvPr id="821" name="テキスト ボックス 820"/>
        <xdr:cNvSpPr txBox="1"/>
      </xdr:nvSpPr>
      <xdr:spPr>
        <a:xfrm>
          <a:off x="19420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166205</xdr:rowOff>
    </xdr:from>
    <xdr:ext cx="249299" cy="259045"/>
    <xdr:sp macro="" textlink="">
      <xdr:nvSpPr>
        <xdr:cNvPr id="823" name="テキスト ボックス 822"/>
        <xdr:cNvSpPr txBox="1"/>
      </xdr:nvSpPr>
      <xdr:spPr>
        <a:xfrm>
          <a:off x="18531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総務費は、新庁舎建設事業費の増などの影響により、前年度と比べて住民一人当たり</a:t>
          </a:r>
          <a:r>
            <a:rPr kumimoji="1" lang="en-US" altLang="ja-JP" sz="1300">
              <a:latin typeface="ＭＳ Ｐゴシック" panose="020B0600070205080204" pitchFamily="50" charset="-128"/>
              <a:ea typeface="ＭＳ Ｐゴシック" panose="020B0600070205080204" pitchFamily="50" charset="-128"/>
            </a:rPr>
            <a:t>45,783</a:t>
          </a:r>
          <a:r>
            <a:rPr kumimoji="1" lang="ja-JP" altLang="en-US" sz="1300">
              <a:latin typeface="ＭＳ Ｐゴシック" panose="020B0600070205080204" pitchFamily="50" charset="-128"/>
              <a:ea typeface="ＭＳ Ｐゴシック" panose="020B0600070205080204" pitchFamily="50" charset="-128"/>
            </a:rPr>
            <a:t>円増（</a:t>
          </a:r>
          <a:r>
            <a:rPr kumimoji="1" lang="en-US" altLang="ja-JP" sz="1300">
              <a:latin typeface="ＭＳ Ｐゴシック" panose="020B0600070205080204" pitchFamily="50" charset="-128"/>
              <a:ea typeface="ＭＳ Ｐゴシック" panose="020B0600070205080204" pitchFamily="50" charset="-128"/>
            </a:rPr>
            <a:t>+34.2</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179,526</a:t>
          </a:r>
          <a:r>
            <a:rPr kumimoji="1" lang="ja-JP" altLang="en-US" sz="1300">
              <a:latin typeface="ＭＳ Ｐゴシック" panose="020B0600070205080204" pitchFamily="50" charset="-128"/>
              <a:ea typeface="ＭＳ Ｐゴシック" panose="020B0600070205080204" pitchFamily="50" charset="-128"/>
            </a:rPr>
            <a:t>円となった。新庁舎等整備事業をはじめとする総務費に分類される大型建設事業が令和６年度以降も継続するため、今後も引続き増加する局面にある。</a:t>
          </a:r>
        </a:p>
        <a:p>
          <a:r>
            <a:rPr kumimoji="1" lang="ja-JP" altLang="en-US" sz="1300">
              <a:latin typeface="ＭＳ Ｐゴシック" panose="020B0600070205080204" pitchFamily="50" charset="-128"/>
              <a:ea typeface="ＭＳ Ｐゴシック" panose="020B0600070205080204" pitchFamily="50" charset="-128"/>
            </a:rPr>
            <a:t>民生費は、国の施策である低所得者世帯給付金の増により全体的に増加しているが、加えて保育園建設事業費の増の影響により、前年度と比べて住民一人当たり</a:t>
          </a:r>
          <a:r>
            <a:rPr kumimoji="1" lang="en-US" altLang="ja-JP" sz="1300">
              <a:latin typeface="ＭＳ Ｐゴシック" panose="020B0600070205080204" pitchFamily="50" charset="-128"/>
              <a:ea typeface="ＭＳ Ｐゴシック" panose="020B0600070205080204" pitchFamily="50" charset="-128"/>
            </a:rPr>
            <a:t>28,020</a:t>
          </a:r>
          <a:r>
            <a:rPr kumimoji="1" lang="ja-JP" altLang="en-US" sz="1300">
              <a:latin typeface="ＭＳ Ｐゴシック" panose="020B0600070205080204" pitchFamily="50" charset="-128"/>
              <a:ea typeface="ＭＳ Ｐゴシック" panose="020B0600070205080204" pitchFamily="50" charset="-128"/>
            </a:rPr>
            <a:t>円増（</a:t>
          </a:r>
          <a:r>
            <a:rPr kumimoji="1" lang="en-US" altLang="ja-JP" sz="1300">
              <a:latin typeface="ＭＳ Ｐゴシック" panose="020B0600070205080204" pitchFamily="50" charset="-128"/>
              <a:ea typeface="ＭＳ Ｐゴシック" panose="020B0600070205080204" pitchFamily="50" charset="-128"/>
            </a:rPr>
            <a:t>+14.0</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228,858</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衛生費は、新型コロナウイルスワクチン接種に係る事業費の減少等により前年度と比べて住民一人当たり</a:t>
          </a:r>
          <a:r>
            <a:rPr kumimoji="1" lang="en-US" altLang="ja-JP" sz="1300">
              <a:latin typeface="ＭＳ Ｐゴシック" panose="020B0600070205080204" pitchFamily="50" charset="-128"/>
              <a:ea typeface="ＭＳ Ｐゴシック" panose="020B0600070205080204" pitchFamily="50" charset="-128"/>
            </a:rPr>
            <a:t>1,224</a:t>
          </a:r>
          <a:r>
            <a:rPr kumimoji="1" lang="ja-JP" altLang="en-US" sz="1300">
              <a:latin typeface="ＭＳ Ｐゴシック" panose="020B0600070205080204" pitchFamily="50" charset="-128"/>
              <a:ea typeface="ＭＳ Ｐゴシック" panose="020B0600070205080204" pitchFamily="50" charset="-128"/>
            </a:rPr>
            <a:t>円減（△</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79,223</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商工費は、ふるさと融資制度（地域振興に資する民間投資を支援するため融資制度）による貸付金が皆減となったことなどから、前年度と比べて住民一人当たり</a:t>
          </a:r>
          <a:r>
            <a:rPr kumimoji="1" lang="en-US" altLang="ja-JP" sz="1300">
              <a:latin typeface="ＭＳ Ｐゴシック" panose="020B0600070205080204" pitchFamily="50" charset="-128"/>
              <a:ea typeface="ＭＳ Ｐゴシック" panose="020B0600070205080204" pitchFamily="50" charset="-128"/>
            </a:rPr>
            <a:t>14,025</a:t>
          </a:r>
          <a:r>
            <a:rPr kumimoji="1" lang="ja-JP" altLang="en-US" sz="1300">
              <a:latin typeface="ＭＳ Ｐゴシック" panose="020B0600070205080204" pitchFamily="50" charset="-128"/>
              <a:ea typeface="ＭＳ Ｐゴシック" panose="020B0600070205080204" pitchFamily="50" charset="-128"/>
            </a:rPr>
            <a:t>円減（△</a:t>
          </a:r>
          <a:r>
            <a:rPr kumimoji="1" lang="en-US" altLang="ja-JP" sz="1300">
              <a:latin typeface="ＭＳ Ｐゴシック" panose="020B0600070205080204" pitchFamily="50" charset="-128"/>
              <a:ea typeface="ＭＳ Ｐゴシック" panose="020B0600070205080204" pitchFamily="50" charset="-128"/>
            </a:rPr>
            <a:t>39.8</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21,251</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土木費は、美作インター周辺整備事業に係る事業費の増などにより、前年度と比べて住民一人当たり</a:t>
          </a:r>
          <a:r>
            <a:rPr kumimoji="1" lang="en-US" altLang="ja-JP" sz="1300">
              <a:latin typeface="ＭＳ Ｐゴシック" panose="020B0600070205080204" pitchFamily="50" charset="-128"/>
              <a:ea typeface="ＭＳ Ｐゴシック" panose="020B0600070205080204" pitchFamily="50" charset="-128"/>
            </a:rPr>
            <a:t>5,302</a:t>
          </a:r>
          <a:r>
            <a:rPr kumimoji="1" lang="ja-JP" altLang="en-US" sz="1300">
              <a:latin typeface="ＭＳ Ｐゴシック" panose="020B0600070205080204" pitchFamily="50" charset="-128"/>
              <a:ea typeface="ＭＳ Ｐゴシック" panose="020B0600070205080204" pitchFamily="50" charset="-128"/>
            </a:rPr>
            <a:t>円増（</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135,426</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消防費は、防災公園整備事業に係る事業費の減などの影響により、前年度と比べて住民一人当たり</a:t>
          </a:r>
          <a:r>
            <a:rPr kumimoji="1" lang="en-US" altLang="ja-JP" sz="1300">
              <a:latin typeface="ＭＳ Ｐゴシック" panose="020B0600070205080204" pitchFamily="50" charset="-128"/>
              <a:ea typeface="ＭＳ Ｐゴシック" panose="020B0600070205080204" pitchFamily="50" charset="-128"/>
            </a:rPr>
            <a:t>9,593</a:t>
          </a:r>
          <a:r>
            <a:rPr kumimoji="1" lang="ja-JP" altLang="en-US" sz="1300">
              <a:latin typeface="ＭＳ Ｐゴシック" panose="020B0600070205080204" pitchFamily="50" charset="-128"/>
              <a:ea typeface="ＭＳ Ｐゴシック" panose="020B0600070205080204" pitchFamily="50" charset="-128"/>
            </a:rPr>
            <a:t>円減（△</a:t>
          </a:r>
          <a:r>
            <a:rPr kumimoji="1" lang="en-US" altLang="ja-JP" sz="1300">
              <a:latin typeface="ＭＳ Ｐゴシック" panose="020B0600070205080204" pitchFamily="50" charset="-128"/>
              <a:ea typeface="ＭＳ Ｐゴシック" panose="020B0600070205080204" pitchFamily="50" charset="-128"/>
            </a:rPr>
            <a:t>22.0</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34,037</a:t>
          </a:r>
          <a:r>
            <a:rPr kumimoji="1" lang="ja-JP" altLang="en-US" sz="1300">
              <a:latin typeface="ＭＳ Ｐゴシック" panose="020B0600070205080204" pitchFamily="50" charset="-128"/>
              <a:ea typeface="ＭＳ Ｐゴシック" panose="020B0600070205080204" pitchFamily="50" charset="-128"/>
            </a:rPr>
            <a:t>円となった。なお、防災公園整備事業は令和７年度まで継続する大規模事業ため、事業進捗状況により、消防費が増減することが見込まれる。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実質収支は引続き黒字基調を維持しており、令和５年度においては、普通建設事業費や公債費の増に伴い、実質収支額が前年度に比べて</a:t>
          </a:r>
          <a:r>
            <a:rPr kumimoji="1" lang="en-US" altLang="ja-JP" sz="1400">
              <a:latin typeface="ＭＳ ゴシック" pitchFamily="49" charset="-128"/>
              <a:ea typeface="ＭＳ ゴシック" pitchFamily="49" charset="-128"/>
            </a:rPr>
            <a:t>6,952</a:t>
          </a:r>
          <a:r>
            <a:rPr kumimoji="1" lang="ja-JP" altLang="en-US" sz="1400">
              <a:latin typeface="ＭＳ ゴシック" pitchFamily="49" charset="-128"/>
              <a:ea typeface="ＭＳ ゴシック" pitchFamily="49" charset="-128"/>
            </a:rPr>
            <a:t>万円減少した結果、標準財政規模に占める実質収支額の割合は</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ポイント低下した。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全ての会計において黒字であるが、一般会計からの補助により成り立っている会計もある。独立採算の原則のもと、経費削減や収入確保に努めるなど、歳入・歳出の適正化を図る必要がある。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元利償還金については、毎年度、繰上償還を実施してきたことにより、全体としては減少傾向にあったものの、合併特例債を活用した大型建設事業の実施に伴い令和５年度から増加に転じ、令和</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年度頃をピークに増加するものと予想されている。</a:t>
          </a:r>
        </a:p>
        <a:p>
          <a:r>
            <a:rPr kumimoji="1" lang="ja-JP" altLang="en-US" sz="1200">
              <a:latin typeface="ＭＳ ゴシック" pitchFamily="49" charset="-128"/>
              <a:ea typeface="ＭＳ ゴシック" pitchFamily="49" charset="-128"/>
            </a:rPr>
            <a:t> 公営企業債の元利償還金に対する繰入金については、大半が下水道事業会計のものであるが、基幹部分の整備が終了していることから、減少傾向にある。</a:t>
          </a:r>
        </a:p>
        <a:p>
          <a:r>
            <a:rPr kumimoji="1" lang="ja-JP" altLang="en-US" sz="1200">
              <a:latin typeface="ＭＳ ゴシック" pitchFamily="49" charset="-128"/>
              <a:ea typeface="ＭＳ ゴシック" pitchFamily="49" charset="-128"/>
            </a:rPr>
            <a:t>　これらの状況から、実質公債費比率（分子）は今後上昇し、比率についても上昇する見込みとなっている。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将来負担比率を算定する上で分子となる将来負担額のうち、普通会計の地方債現在高は減少傾向にあり、直近の</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年間で</a:t>
          </a:r>
          <a:r>
            <a:rPr kumimoji="1" lang="en-US" altLang="ja-JP" sz="1200">
              <a:latin typeface="ＭＳ ゴシック" pitchFamily="49" charset="-128"/>
              <a:ea typeface="ＭＳ ゴシック" pitchFamily="49" charset="-128"/>
            </a:rPr>
            <a:t>45.8</a:t>
          </a:r>
          <a:r>
            <a:rPr kumimoji="1" lang="ja-JP" altLang="en-US" sz="1200">
              <a:latin typeface="ＭＳ ゴシック" pitchFamily="49" charset="-128"/>
              <a:ea typeface="ＭＳ ゴシック" pitchFamily="49" charset="-128"/>
            </a:rPr>
            <a:t>億円減少し、公営企業債等繰入見込額（公営企業の地方債現在高のうち、料金収入などで賄えず普通会計が負担する額）は、</a:t>
          </a:r>
          <a:r>
            <a:rPr kumimoji="1" lang="en-US" altLang="ja-JP" sz="1200">
              <a:latin typeface="ＭＳ ゴシック" pitchFamily="49" charset="-128"/>
              <a:ea typeface="ＭＳ ゴシック" pitchFamily="49" charset="-128"/>
            </a:rPr>
            <a:t>134.7</a:t>
          </a:r>
          <a:r>
            <a:rPr kumimoji="1" lang="ja-JP" altLang="en-US" sz="1200">
              <a:latin typeface="ＭＳ ゴシック" pitchFamily="49" charset="-128"/>
              <a:ea typeface="ＭＳ ゴシック" pitchFamily="49" charset="-128"/>
            </a:rPr>
            <a:t>億円減少している。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この様な状況から、令和元年度決算分以降は将来負担額が「０」となっており、将来負担比率は暫く「算定なし」が続くと考えられ、現時点の負債状況について、将来の財政を圧迫する可能性の度合いは低いものと考えられるものの、今後、普通会計における大規模な公共事業の実施による地方債残高の増加、水道、下水道などの公営企業では大規模な更新計画が予定さてれいることなどから、しっかりとした財政見通しを立て、計画的な運用を図ることが求めら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岡山県美作市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地方債繰上償還の財源として減債基金を１億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万円取崩したほか、大型建設事業の財源として公共施設整備基金を１億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万円取り崩すなど、合計４億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万円を取り崩した一方、運用益等を積立てたことにより、前年度に比べ３億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％）し、令和５年度末基金残高は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今後想定される大規模事業に要する経費に対する取り崩しと、安定的な財政運営を行う上で欠かせない基金の積み立てを、財政全体のバランスを考慮しながら計画的に行っていく必要がある。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６年度に合併特例事業債の発行期限を迎え、令和７年度以降の建設事業に合併特例債を活用することができなくなることから、その代替財源として公共施設整備基金を取崩して活用するため、今後、積み立てを積極的に行う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基金の運用について、債券運用の方法を見直し、高い利率での運用を図ることで有効的な活用に努めてていくこととしている。令和５年度においては、平均利率（利子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令和４年度末残高）は定期預金、債券をあわせて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％であり、債券については、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％の利率で運用を行っており、安全性、流動性を確保したうえで、効率的な運用を行っていくこととしている。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美作市地域振興基金：地域の振興と活力のあるまちづくりを目的とする基金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美作市公共施設整備基金：公共施設等の施設整備に要する経費に充てるための基金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美作市ふるさと創生基金：豊かで活力のある独創的、個性的な地域づくり活動を行うことを目的とする基金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ふるさと美作応援基金：ふるさと納税として収入した寄付金を積立て、寄附者の美作市に対する思いを実現化することを目的とする基金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美作市誰一人取り残さない教育推進基金：誰一人取り残さない教育の推進に係る経費に充てるための資金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特定目的の事業実施に伴い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万円を取崩した一方、運用益等を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万円積立てた結果、年度末残高は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安全性、流動性を確保したうえで、効率的な運用を行っていくこととする。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６年度に合併特例事業債の発行期限を迎え、令和７年度以降の建設事業に合併特例債を活用することができなくなることから、その代替財源として公共施設整備基金を取崩して活用するため、今後、積み立てを積極的に行う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令和５年度において、運用益を１億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万円積立てた一方、決算により取崩しを行う必要が生じなかったため、年度末残高は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近年頻発している自然災害等の突発的な事態に備えるため、安全性、流動性を確保したうえで、効率的な運用を行っていくこととしている。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地方債繰上償還の財源として減債基金を１億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万円取崩した一方、運用益を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万円を積立てたため、年度末残高は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的な負担軽減を図るため、毎年度、後年度の公債費抑制効果の高い地方債について繰上償還を行うこととしており、その財源として取崩しを行う見込みであるほか、財政推計上増加する公債費に対応す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年度以降、減債基金を毎年度１億円程度取崩す見込みとしている。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25962127</v>
      </c>
      <c r="BO4" s="449"/>
      <c r="BP4" s="449"/>
      <c r="BQ4" s="449"/>
      <c r="BR4" s="449"/>
      <c r="BS4" s="449"/>
      <c r="BT4" s="449"/>
      <c r="BU4" s="450"/>
      <c r="BV4" s="448">
        <v>24258298</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10.9</v>
      </c>
      <c r="CU4" s="589"/>
      <c r="CV4" s="589"/>
      <c r="CW4" s="589"/>
      <c r="CX4" s="589"/>
      <c r="CY4" s="589"/>
      <c r="CZ4" s="589"/>
      <c r="DA4" s="590"/>
      <c r="DB4" s="588">
        <v>11.4</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24416497</v>
      </c>
      <c r="BO5" s="420"/>
      <c r="BP5" s="420"/>
      <c r="BQ5" s="420"/>
      <c r="BR5" s="420"/>
      <c r="BS5" s="420"/>
      <c r="BT5" s="420"/>
      <c r="BU5" s="421"/>
      <c r="BV5" s="419">
        <v>22652676</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89.8</v>
      </c>
      <c r="CU5" s="417"/>
      <c r="CV5" s="417"/>
      <c r="CW5" s="417"/>
      <c r="CX5" s="417"/>
      <c r="CY5" s="417"/>
      <c r="CZ5" s="417"/>
      <c r="DA5" s="418"/>
      <c r="DB5" s="416">
        <v>90.8</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1545630</v>
      </c>
      <c r="BO6" s="420"/>
      <c r="BP6" s="420"/>
      <c r="BQ6" s="420"/>
      <c r="BR6" s="420"/>
      <c r="BS6" s="420"/>
      <c r="BT6" s="420"/>
      <c r="BU6" s="421"/>
      <c r="BV6" s="419">
        <v>1605622</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90.2</v>
      </c>
      <c r="CU6" s="563"/>
      <c r="CV6" s="563"/>
      <c r="CW6" s="563"/>
      <c r="CX6" s="563"/>
      <c r="CY6" s="563"/>
      <c r="CZ6" s="563"/>
      <c r="DA6" s="564"/>
      <c r="DB6" s="562">
        <v>91.7</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60139</v>
      </c>
      <c r="BO7" s="420"/>
      <c r="BP7" s="420"/>
      <c r="BQ7" s="420"/>
      <c r="BR7" s="420"/>
      <c r="BS7" s="420"/>
      <c r="BT7" s="420"/>
      <c r="BU7" s="421"/>
      <c r="BV7" s="419">
        <v>50615</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13645012</v>
      </c>
      <c r="CU7" s="420"/>
      <c r="CV7" s="420"/>
      <c r="CW7" s="420"/>
      <c r="CX7" s="420"/>
      <c r="CY7" s="420"/>
      <c r="CZ7" s="420"/>
      <c r="DA7" s="421"/>
      <c r="DB7" s="419">
        <v>13656174</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1485491</v>
      </c>
      <c r="BO8" s="420"/>
      <c r="BP8" s="420"/>
      <c r="BQ8" s="420"/>
      <c r="BR8" s="420"/>
      <c r="BS8" s="420"/>
      <c r="BT8" s="420"/>
      <c r="BU8" s="421"/>
      <c r="BV8" s="419">
        <v>1555007</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0.28000000000000003</v>
      </c>
      <c r="CU8" s="523"/>
      <c r="CV8" s="523"/>
      <c r="CW8" s="523"/>
      <c r="CX8" s="523"/>
      <c r="CY8" s="523"/>
      <c r="CZ8" s="523"/>
      <c r="DA8" s="524"/>
      <c r="DB8" s="522">
        <v>0.28000000000000003</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25939</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-69516</v>
      </c>
      <c r="BO9" s="420"/>
      <c r="BP9" s="420"/>
      <c r="BQ9" s="420"/>
      <c r="BR9" s="420"/>
      <c r="BS9" s="420"/>
      <c r="BT9" s="420"/>
      <c r="BU9" s="421"/>
      <c r="BV9" s="419">
        <v>-84991</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19.600000000000001</v>
      </c>
      <c r="CU9" s="417"/>
      <c r="CV9" s="417"/>
      <c r="CW9" s="417"/>
      <c r="CX9" s="417"/>
      <c r="CY9" s="417"/>
      <c r="CZ9" s="417"/>
      <c r="DA9" s="418"/>
      <c r="DB9" s="416">
        <v>16.2</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27977</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120810</v>
      </c>
      <c r="BO10" s="420"/>
      <c r="BP10" s="420"/>
      <c r="BQ10" s="420"/>
      <c r="BR10" s="420"/>
      <c r="BS10" s="420"/>
      <c r="BT10" s="420"/>
      <c r="BU10" s="421"/>
      <c r="BV10" s="419">
        <v>68231</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888927</v>
      </c>
      <c r="BO11" s="420"/>
      <c r="BP11" s="420"/>
      <c r="BQ11" s="420"/>
      <c r="BR11" s="420"/>
      <c r="BS11" s="420"/>
      <c r="BT11" s="420"/>
      <c r="BU11" s="421"/>
      <c r="BV11" s="419">
        <v>288438</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25524</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114</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24940</v>
      </c>
      <c r="S13" s="507"/>
      <c r="T13" s="507"/>
      <c r="U13" s="507"/>
      <c r="V13" s="508"/>
      <c r="W13" s="509" t="s">
        <v>131</v>
      </c>
      <c r="X13" s="405"/>
      <c r="Y13" s="405"/>
      <c r="Z13" s="405"/>
      <c r="AA13" s="405"/>
      <c r="AB13" s="406"/>
      <c r="AC13" s="372">
        <v>1374</v>
      </c>
      <c r="AD13" s="373"/>
      <c r="AE13" s="373"/>
      <c r="AF13" s="373"/>
      <c r="AG13" s="374"/>
      <c r="AH13" s="372">
        <v>1972</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940221</v>
      </c>
      <c r="BO13" s="420"/>
      <c r="BP13" s="420"/>
      <c r="BQ13" s="420"/>
      <c r="BR13" s="420"/>
      <c r="BS13" s="420"/>
      <c r="BT13" s="420"/>
      <c r="BU13" s="421"/>
      <c r="BV13" s="419">
        <v>271678</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10.8</v>
      </c>
      <c r="CU13" s="417"/>
      <c r="CV13" s="417"/>
      <c r="CW13" s="417"/>
      <c r="CX13" s="417"/>
      <c r="CY13" s="417"/>
      <c r="CZ13" s="417"/>
      <c r="DA13" s="418"/>
      <c r="DB13" s="416">
        <v>10.8</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26035</v>
      </c>
      <c r="S14" s="507"/>
      <c r="T14" s="507"/>
      <c r="U14" s="507"/>
      <c r="V14" s="508"/>
      <c r="W14" s="510"/>
      <c r="X14" s="408"/>
      <c r="Y14" s="408"/>
      <c r="Z14" s="408"/>
      <c r="AA14" s="408"/>
      <c r="AB14" s="409"/>
      <c r="AC14" s="499">
        <v>11.2</v>
      </c>
      <c r="AD14" s="500"/>
      <c r="AE14" s="500"/>
      <c r="AF14" s="500"/>
      <c r="AG14" s="501"/>
      <c r="AH14" s="499">
        <v>14.6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25567</v>
      </c>
      <c r="S15" s="507"/>
      <c r="T15" s="507"/>
      <c r="U15" s="507"/>
      <c r="V15" s="508"/>
      <c r="W15" s="509" t="s">
        <v>137</v>
      </c>
      <c r="X15" s="405"/>
      <c r="Y15" s="405"/>
      <c r="Z15" s="405"/>
      <c r="AA15" s="405"/>
      <c r="AB15" s="406"/>
      <c r="AC15" s="372">
        <v>3937</v>
      </c>
      <c r="AD15" s="373"/>
      <c r="AE15" s="373"/>
      <c r="AF15" s="373"/>
      <c r="AG15" s="374"/>
      <c r="AH15" s="372">
        <v>4078</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3649475</v>
      </c>
      <c r="BO15" s="449"/>
      <c r="BP15" s="449"/>
      <c r="BQ15" s="449"/>
      <c r="BR15" s="449"/>
      <c r="BS15" s="449"/>
      <c r="BT15" s="449"/>
      <c r="BU15" s="450"/>
      <c r="BV15" s="448">
        <v>3644486</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32</v>
      </c>
      <c r="AD16" s="500"/>
      <c r="AE16" s="500"/>
      <c r="AF16" s="500"/>
      <c r="AG16" s="501"/>
      <c r="AH16" s="499">
        <v>30.1</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12661909</v>
      </c>
      <c r="BO16" s="420"/>
      <c r="BP16" s="420"/>
      <c r="BQ16" s="420"/>
      <c r="BR16" s="420"/>
      <c r="BS16" s="420"/>
      <c r="BT16" s="420"/>
      <c r="BU16" s="421"/>
      <c r="BV16" s="419">
        <v>12597347</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6988</v>
      </c>
      <c r="AD17" s="373"/>
      <c r="AE17" s="373"/>
      <c r="AF17" s="373"/>
      <c r="AG17" s="374"/>
      <c r="AH17" s="372">
        <v>7493</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4570869</v>
      </c>
      <c r="BO17" s="420"/>
      <c r="BP17" s="420"/>
      <c r="BQ17" s="420"/>
      <c r="BR17" s="420"/>
      <c r="BS17" s="420"/>
      <c r="BT17" s="420"/>
      <c r="BU17" s="421"/>
      <c r="BV17" s="419">
        <v>4571889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429.29</v>
      </c>
      <c r="M18" s="472"/>
      <c r="N18" s="472"/>
      <c r="O18" s="472"/>
      <c r="P18" s="472"/>
      <c r="Q18" s="472"/>
      <c r="R18" s="473"/>
      <c r="S18" s="473"/>
      <c r="T18" s="473"/>
      <c r="U18" s="473"/>
      <c r="V18" s="474"/>
      <c r="W18" s="490"/>
      <c r="X18" s="491"/>
      <c r="Y18" s="491"/>
      <c r="Z18" s="491"/>
      <c r="AA18" s="491"/>
      <c r="AB18" s="515"/>
      <c r="AC18" s="389">
        <v>56.8</v>
      </c>
      <c r="AD18" s="390"/>
      <c r="AE18" s="390"/>
      <c r="AF18" s="390"/>
      <c r="AG18" s="475"/>
      <c r="AH18" s="389">
        <v>55.3</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12339055</v>
      </c>
      <c r="BO18" s="420"/>
      <c r="BP18" s="420"/>
      <c r="BQ18" s="420"/>
      <c r="BR18" s="420"/>
      <c r="BS18" s="420"/>
      <c r="BT18" s="420"/>
      <c r="BU18" s="421"/>
      <c r="BV18" s="419">
        <v>12500610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60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17318166</v>
      </c>
      <c r="BO19" s="420"/>
      <c r="BP19" s="420"/>
      <c r="BQ19" s="420"/>
      <c r="BR19" s="420"/>
      <c r="BS19" s="420"/>
      <c r="BT19" s="420"/>
      <c r="BU19" s="421"/>
      <c r="BV19" s="419">
        <v>17014568</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10793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23862263</v>
      </c>
      <c r="BO22" s="449"/>
      <c r="BP22" s="449"/>
      <c r="BQ22" s="449"/>
      <c r="BR22" s="449"/>
      <c r="BS22" s="449"/>
      <c r="BT22" s="449"/>
      <c r="BU22" s="450"/>
      <c r="BV22" s="448">
        <v>22947961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14393026</v>
      </c>
      <c r="BO23" s="420"/>
      <c r="BP23" s="420"/>
      <c r="BQ23" s="420"/>
      <c r="BR23" s="420"/>
      <c r="BS23" s="420"/>
      <c r="BT23" s="420"/>
      <c r="BU23" s="421"/>
      <c r="BV23" s="419">
        <v>14418624</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8100</v>
      </c>
      <c r="R24" s="373"/>
      <c r="S24" s="373"/>
      <c r="T24" s="373"/>
      <c r="U24" s="373"/>
      <c r="V24" s="374"/>
      <c r="W24" s="462"/>
      <c r="X24" s="399"/>
      <c r="Y24" s="400"/>
      <c r="Z24" s="375" t="s">
        <v>162</v>
      </c>
      <c r="AA24" s="376"/>
      <c r="AB24" s="376"/>
      <c r="AC24" s="376"/>
      <c r="AD24" s="376"/>
      <c r="AE24" s="376"/>
      <c r="AF24" s="376"/>
      <c r="AG24" s="377"/>
      <c r="AH24" s="372">
        <v>386</v>
      </c>
      <c r="AI24" s="373"/>
      <c r="AJ24" s="373"/>
      <c r="AK24" s="373"/>
      <c r="AL24" s="374"/>
      <c r="AM24" s="372">
        <v>1196986</v>
      </c>
      <c r="AN24" s="373"/>
      <c r="AO24" s="373"/>
      <c r="AP24" s="373"/>
      <c r="AQ24" s="373"/>
      <c r="AR24" s="374"/>
      <c r="AS24" s="372">
        <v>3101</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18436687</v>
      </c>
      <c r="BO24" s="420"/>
      <c r="BP24" s="420"/>
      <c r="BQ24" s="420"/>
      <c r="BR24" s="420"/>
      <c r="BS24" s="420"/>
      <c r="BT24" s="420"/>
      <c r="BU24" s="421"/>
      <c r="BV24" s="419">
        <v>16526676</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6500</v>
      </c>
      <c r="R25" s="373"/>
      <c r="S25" s="373"/>
      <c r="T25" s="373"/>
      <c r="U25" s="373"/>
      <c r="V25" s="374"/>
      <c r="W25" s="462"/>
      <c r="X25" s="399"/>
      <c r="Y25" s="400"/>
      <c r="Z25" s="375" t="s">
        <v>165</v>
      </c>
      <c r="AA25" s="376"/>
      <c r="AB25" s="376"/>
      <c r="AC25" s="376"/>
      <c r="AD25" s="376"/>
      <c r="AE25" s="376"/>
      <c r="AF25" s="376"/>
      <c r="AG25" s="377"/>
      <c r="AH25" s="372">
        <v>64</v>
      </c>
      <c r="AI25" s="373"/>
      <c r="AJ25" s="373"/>
      <c r="AK25" s="373"/>
      <c r="AL25" s="374"/>
      <c r="AM25" s="372">
        <v>183360</v>
      </c>
      <c r="AN25" s="373"/>
      <c r="AO25" s="373"/>
      <c r="AP25" s="373"/>
      <c r="AQ25" s="373"/>
      <c r="AR25" s="374"/>
      <c r="AS25" s="372">
        <v>2865</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6736505</v>
      </c>
      <c r="BO25" s="449"/>
      <c r="BP25" s="449"/>
      <c r="BQ25" s="449"/>
      <c r="BR25" s="449"/>
      <c r="BS25" s="449"/>
      <c r="BT25" s="449"/>
      <c r="BU25" s="450"/>
      <c r="BV25" s="448">
        <v>4669189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5900</v>
      </c>
      <c r="R26" s="373"/>
      <c r="S26" s="373"/>
      <c r="T26" s="373"/>
      <c r="U26" s="373"/>
      <c r="V26" s="374"/>
      <c r="W26" s="462"/>
      <c r="X26" s="399"/>
      <c r="Y26" s="400"/>
      <c r="Z26" s="375" t="s">
        <v>168</v>
      </c>
      <c r="AA26" s="430"/>
      <c r="AB26" s="430"/>
      <c r="AC26" s="430"/>
      <c r="AD26" s="430"/>
      <c r="AE26" s="430"/>
      <c r="AF26" s="430"/>
      <c r="AG26" s="431"/>
      <c r="AH26" s="372">
        <v>20</v>
      </c>
      <c r="AI26" s="373"/>
      <c r="AJ26" s="373"/>
      <c r="AK26" s="373"/>
      <c r="AL26" s="374"/>
      <c r="AM26" s="372">
        <v>53620</v>
      </c>
      <c r="AN26" s="373"/>
      <c r="AO26" s="373"/>
      <c r="AP26" s="373"/>
      <c r="AQ26" s="373"/>
      <c r="AR26" s="374"/>
      <c r="AS26" s="372">
        <v>2681</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4100</v>
      </c>
      <c r="R27" s="373"/>
      <c r="S27" s="373"/>
      <c r="T27" s="373"/>
      <c r="U27" s="373"/>
      <c r="V27" s="374"/>
      <c r="W27" s="462"/>
      <c r="X27" s="399"/>
      <c r="Y27" s="400"/>
      <c r="Z27" s="375" t="s">
        <v>171</v>
      </c>
      <c r="AA27" s="376"/>
      <c r="AB27" s="376"/>
      <c r="AC27" s="376"/>
      <c r="AD27" s="376"/>
      <c r="AE27" s="376"/>
      <c r="AF27" s="376"/>
      <c r="AG27" s="377"/>
      <c r="AH27" s="372">
        <v>27</v>
      </c>
      <c r="AI27" s="373"/>
      <c r="AJ27" s="373"/>
      <c r="AK27" s="373"/>
      <c r="AL27" s="374"/>
      <c r="AM27" s="372">
        <v>73806</v>
      </c>
      <c r="AN27" s="373"/>
      <c r="AO27" s="373"/>
      <c r="AP27" s="373"/>
      <c r="AQ27" s="373"/>
      <c r="AR27" s="374"/>
      <c r="AS27" s="372">
        <v>2734</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378562</v>
      </c>
      <c r="BO27" s="454"/>
      <c r="BP27" s="454"/>
      <c r="BQ27" s="454"/>
      <c r="BR27" s="454"/>
      <c r="BS27" s="454"/>
      <c r="BT27" s="454"/>
      <c r="BU27" s="455"/>
      <c r="BV27" s="453">
        <v>377594</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3450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7025381</v>
      </c>
      <c r="BO28" s="449"/>
      <c r="BP28" s="449"/>
      <c r="BQ28" s="449"/>
      <c r="BR28" s="449"/>
      <c r="BS28" s="449"/>
      <c r="BT28" s="449"/>
      <c r="BU28" s="450"/>
      <c r="BV28" s="448">
        <v>6904571</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16</v>
      </c>
      <c r="M29" s="373"/>
      <c r="N29" s="373"/>
      <c r="O29" s="373"/>
      <c r="P29" s="374"/>
      <c r="Q29" s="372">
        <v>3200</v>
      </c>
      <c r="R29" s="373"/>
      <c r="S29" s="373"/>
      <c r="T29" s="373"/>
      <c r="U29" s="373"/>
      <c r="V29" s="374"/>
      <c r="W29" s="463"/>
      <c r="X29" s="464"/>
      <c r="Y29" s="465"/>
      <c r="Z29" s="375" t="s">
        <v>177</v>
      </c>
      <c r="AA29" s="376"/>
      <c r="AB29" s="376"/>
      <c r="AC29" s="376"/>
      <c r="AD29" s="376"/>
      <c r="AE29" s="376"/>
      <c r="AF29" s="376"/>
      <c r="AG29" s="377"/>
      <c r="AH29" s="372">
        <v>413</v>
      </c>
      <c r="AI29" s="373"/>
      <c r="AJ29" s="373"/>
      <c r="AK29" s="373"/>
      <c r="AL29" s="374"/>
      <c r="AM29" s="372">
        <v>1270792</v>
      </c>
      <c r="AN29" s="373"/>
      <c r="AO29" s="373"/>
      <c r="AP29" s="373"/>
      <c r="AQ29" s="373"/>
      <c r="AR29" s="374"/>
      <c r="AS29" s="372">
        <v>3077</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2593915</v>
      </c>
      <c r="BO29" s="420"/>
      <c r="BP29" s="420"/>
      <c r="BQ29" s="420"/>
      <c r="BR29" s="420"/>
      <c r="BS29" s="420"/>
      <c r="BT29" s="420"/>
      <c r="BU29" s="421"/>
      <c r="BV29" s="419">
        <v>2686731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97.1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8757956</v>
      </c>
      <c r="BO30" s="454"/>
      <c r="BP30" s="454"/>
      <c r="BQ30" s="454"/>
      <c r="BR30" s="454"/>
      <c r="BS30" s="454"/>
      <c r="BT30" s="454"/>
      <c r="BU30" s="455"/>
      <c r="BV30" s="453">
        <v>8387040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美作市国民健康保険特別会計</v>
      </c>
      <c r="X34" s="368"/>
      <c r="Y34" s="368"/>
      <c r="Z34" s="368"/>
      <c r="AA34" s="368"/>
      <c r="AB34" s="368"/>
      <c r="AC34" s="368"/>
      <c r="AD34" s="368"/>
      <c r="AE34" s="368"/>
      <c r="AF34" s="368"/>
      <c r="AG34" s="368"/>
      <c r="AH34" s="368"/>
      <c r="AI34" s="368"/>
      <c r="AJ34" s="368"/>
      <c r="AK34" s="368"/>
      <c r="AL34" s="181"/>
      <c r="AM34" s="367">
        <f>IF(AO34="","",MAX(C34:D43,U34:V43)+1)</f>
        <v>9</v>
      </c>
      <c r="AN34" s="367"/>
      <c r="AO34" s="368" t="str">
        <f>IF('各会計、関係団体の財政状況及び健全化判断比率'!B33="","",'各会計、関係団体の財政状況及び健全化判断比率'!B33)</f>
        <v>美作市水道事業会計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12</v>
      </c>
      <c r="BX34" s="367"/>
      <c r="BY34" s="368" t="str">
        <f>IF('各会計、関係団体の財政状況及び健全化判断比率'!B68="","",'各会計、関係団体の財政状況及び健全化判断比率'!B68)</f>
        <v>岡山県市町村税整理組合</v>
      </c>
      <c r="BZ34" s="368"/>
      <c r="CA34" s="368"/>
      <c r="CB34" s="368"/>
      <c r="CC34" s="368"/>
      <c r="CD34" s="368"/>
      <c r="CE34" s="368"/>
      <c r="CF34" s="368"/>
      <c r="CG34" s="368"/>
      <c r="CH34" s="368"/>
      <c r="CI34" s="368"/>
      <c r="CJ34" s="368"/>
      <c r="CK34" s="368"/>
      <c r="CL34" s="368"/>
      <c r="CM34" s="368"/>
      <c r="CN34" s="181"/>
      <c r="CO34" s="367">
        <f>IF(CQ34="","",MAX(C34:D43,U34:V43,AM34:AN43,BE34:BF43,BW34:BX43)+1)</f>
        <v>21</v>
      </c>
      <c r="CP34" s="367"/>
      <c r="CQ34" s="368" t="str">
        <f>IF('各会計、関係団体の財政状況及び健全化判断比率'!BS7="","",'各会計、関係団体の財政状況及び健全化判断比率'!BS7)</f>
        <v>美作市土地開発</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〇</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美作市公園墓地事業特別会計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美作市介護保険特別会計</v>
      </c>
      <c r="X35" s="368"/>
      <c r="Y35" s="368"/>
      <c r="Z35" s="368"/>
      <c r="AA35" s="368"/>
      <c r="AB35" s="368"/>
      <c r="AC35" s="368"/>
      <c r="AD35" s="368"/>
      <c r="AE35" s="368"/>
      <c r="AF35" s="368"/>
      <c r="AG35" s="368"/>
      <c r="AH35" s="368"/>
      <c r="AI35" s="368"/>
      <c r="AJ35" s="368"/>
      <c r="AK35" s="368"/>
      <c r="AL35" s="181"/>
      <c r="AM35" s="367">
        <f t="shared" ref="AM35:AM43" si="0">IF(AO35="","",AM34+1)</f>
        <v>10</v>
      </c>
      <c r="AN35" s="367"/>
      <c r="AO35" s="368" t="str">
        <f>IF('各会計、関係団体の財政状況及び健全化判断比率'!B34="","",'各会計、関係団体の財政状況及び健全化判断比率'!B34)</f>
        <v>美作市病院事業会計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13</v>
      </c>
      <c r="BX35" s="367"/>
      <c r="BY35" s="368" t="str">
        <f>IF('各会計、関係団体の財政状況及び健全化判断比率'!B69="","",'各会計、関係団体の財政状況及び健全化判断比率'!B69)</f>
        <v>岡山県後期高齢者医療広域連合（一般会計）</v>
      </c>
      <c r="BZ35" s="368"/>
      <c r="CA35" s="368"/>
      <c r="CB35" s="368"/>
      <c r="CC35" s="368"/>
      <c r="CD35" s="368"/>
      <c r="CE35" s="368"/>
      <c r="CF35" s="368"/>
      <c r="CG35" s="368"/>
      <c r="CH35" s="368"/>
      <c r="CI35" s="368"/>
      <c r="CJ35" s="368"/>
      <c r="CK35" s="368"/>
      <c r="CL35" s="368"/>
      <c r="CM35" s="368"/>
      <c r="CN35" s="181"/>
      <c r="CO35" s="367">
        <f t="shared" ref="CO35:CO43" si="3">IF(CQ35="","",CO34+1)</f>
        <v>22</v>
      </c>
      <c r="CP35" s="367"/>
      <c r="CQ35" s="368" t="str">
        <f>IF('各会計、関係団体の財政状況及び健全化判断比率'!BS8="","",'各会計、関係団体の財政状況及び健全化判断比率'!BS8)</f>
        <v>株式会社　作東バレンタインホテル</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矢田茂・原田政次郎・福田五男奨学基金特別会計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美作市後期高齢者医療特別会計</v>
      </c>
      <c r="X36" s="368"/>
      <c r="Y36" s="368"/>
      <c r="Z36" s="368"/>
      <c r="AA36" s="368"/>
      <c r="AB36" s="368"/>
      <c r="AC36" s="368"/>
      <c r="AD36" s="368"/>
      <c r="AE36" s="368"/>
      <c r="AF36" s="368"/>
      <c r="AG36" s="368"/>
      <c r="AH36" s="368"/>
      <c r="AI36" s="368"/>
      <c r="AJ36" s="368"/>
      <c r="AK36" s="368"/>
      <c r="AL36" s="181"/>
      <c r="AM36" s="367">
        <f t="shared" si="0"/>
        <v>11</v>
      </c>
      <c r="AN36" s="367"/>
      <c r="AO36" s="368" t="str">
        <f>IF('各会計、関係団体の財政状況及び健全化判断比率'!B35="","",'各会計、関係団体の財政状況及び健全化判断比率'!B35)</f>
        <v>美作市下水道事業会計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14</v>
      </c>
      <c r="BX36" s="367"/>
      <c r="BY36" s="368" t="str">
        <f>IF('各会計、関係団体の財政状況及び健全化判断比率'!B70="","",'各会計、関係団体の財政状況及び健全化判断比率'!B70)</f>
        <v>岡山県後期高齢者医療広域連合（特別会計）</v>
      </c>
      <c r="BZ36" s="368"/>
      <c r="CA36" s="368"/>
      <c r="CB36" s="368"/>
      <c r="CC36" s="368"/>
      <c r="CD36" s="368"/>
      <c r="CE36" s="368"/>
      <c r="CF36" s="368"/>
      <c r="CG36" s="368"/>
      <c r="CH36" s="368"/>
      <c r="CI36" s="368"/>
      <c r="CJ36" s="368"/>
      <c r="CK36" s="368"/>
      <c r="CL36" s="368"/>
      <c r="CM36" s="368"/>
      <c r="CN36" s="181"/>
      <c r="CO36" s="367">
        <f t="shared" si="3"/>
        <v>23</v>
      </c>
      <c r="CP36" s="367"/>
      <c r="CQ36" s="368" t="str">
        <f>IF('各会計、関係団体の財政状況及び健全化判断比率'!BS9="","",'各会計、関係団体の財政状況及び健全化判断比率'!BS9)</f>
        <v>株式会社　みまちゃんネル</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7</v>
      </c>
      <c r="V37" s="367"/>
      <c r="W37" s="368" t="str">
        <f>IF('各会計、関係団体の財政状況及び健全化判断比率'!B31="","",'各会計、関係団体の財政状況及び健全化判断比率'!B31)</f>
        <v>美作市老人保健施設事業特別会計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15</v>
      </c>
      <c r="BX37" s="367"/>
      <c r="BY37" s="368" t="str">
        <f>IF('各会計、関係団体の財政状況及び健全化判断比率'!B71="","",'各会計、関係団体の財政状況及び健全化判断比率'!B71)</f>
        <v>岡山県市町村総合事務組合（一般会計）</v>
      </c>
      <c r="BZ37" s="368"/>
      <c r="CA37" s="368"/>
      <c r="CB37" s="368"/>
      <c r="CC37" s="368"/>
      <c r="CD37" s="368"/>
      <c r="CE37" s="368"/>
      <c r="CF37" s="368"/>
      <c r="CG37" s="368"/>
      <c r="CH37" s="368"/>
      <c r="CI37" s="368"/>
      <c r="CJ37" s="368"/>
      <c r="CK37" s="368"/>
      <c r="CL37" s="368"/>
      <c r="CM37" s="368"/>
      <c r="CN37" s="181"/>
      <c r="CO37" s="367">
        <f t="shared" si="3"/>
        <v>24</v>
      </c>
      <c r="CP37" s="367"/>
      <c r="CQ37" s="368" t="str">
        <f>IF('各会計、関係団体の財政状況及び健全化判断比率'!BS10="","",'各会計、関係団体の財政状況及び健全化判断比率'!BS10)</f>
        <v>株式会社　特産館みまさか</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f t="shared" si="4"/>
        <v>8</v>
      </c>
      <c r="V38" s="367"/>
      <c r="W38" s="368" t="str">
        <f>IF('各会計、関係団体の財政状況及び健全化判断比率'!B32="","",'各会計、関係団体の財政状況及び健全化判断比率'!B32)</f>
        <v>美作市老人福祉施設事業特別会計</v>
      </c>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16</v>
      </c>
      <c r="BX38" s="367"/>
      <c r="BY38" s="368" t="str">
        <f>IF('各会計、関係団体の財政状況及び健全化判断比率'!B72="","",'各会計、関係団体の財政状況及び健全化判断比率'!B72)</f>
        <v>岡山県市町村総合事務組合（貸付金特別会計）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17</v>
      </c>
      <c r="BX39" s="367"/>
      <c r="BY39" s="368" t="str">
        <f>IF('各会計、関係団体の財政状況及び健全化判断比率'!B73="","",'各会計、関係団体の財政状況及び健全化判断比率'!B73)</f>
        <v>岡山県市町村総合事務組合（拠出金事業特別会計）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18</v>
      </c>
      <c r="BX40" s="367"/>
      <c r="BY40" s="368" t="str">
        <f>IF('各会計、関係団体の財政状況及び健全化判断比率'!B74="","",'各会計、関係団体の財政状況及び健全化判断比率'!B74)</f>
        <v>勝英衛生施設組合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19</v>
      </c>
      <c r="BX41" s="367"/>
      <c r="BY41" s="368" t="str">
        <f>IF('各会計、関係団体の財政状況及び健全化判断比率'!B75="","",'各会計、関係団体の財政状況及び健全化判断比率'!B75)</f>
        <v>柵原・吉井・英田火葬場施設組合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20</v>
      </c>
      <c r="BX42" s="367"/>
      <c r="BY42" s="368" t="str">
        <f>IF('各会計、関係団体の財政状況及び健全化判断比率'!B76="","",'各会計、関係団体の財政状況及び健全化判断比率'!B76)</f>
        <v>勝田郡老人福祉施設組合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y/nWh1fHNtuUWK6UINExY8ULnm2gdCkkVDkAwfP6HNw0CSqYO5jx2i+PgKVWUMy7bBkhDvKgnOeU4sJ3rRJ7Yw==" saltValue="TcaN6/f6ZIG9wAysL1Ilu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3591952</v>
      </c>
      <c r="S5" s="677"/>
      <c r="T5" s="677"/>
      <c r="U5" s="677"/>
      <c r="V5" s="677"/>
      <c r="W5" s="677"/>
      <c r="X5" s="677"/>
      <c r="Y5" s="702"/>
      <c r="Z5" s="715">
        <v>13.8</v>
      </c>
      <c r="AA5" s="715"/>
      <c r="AB5" s="715"/>
      <c r="AC5" s="715"/>
      <c r="AD5" s="716">
        <v>3591952</v>
      </c>
      <c r="AE5" s="716"/>
      <c r="AF5" s="716"/>
      <c r="AG5" s="716"/>
      <c r="AH5" s="716"/>
      <c r="AI5" s="716"/>
      <c r="AJ5" s="716"/>
      <c r="AK5" s="716"/>
      <c r="AL5" s="703">
        <v>26.3</v>
      </c>
      <c r="AM5" s="685"/>
      <c r="AN5" s="685"/>
      <c r="AO5" s="704"/>
      <c r="AP5" s="679" t="s">
        <v>216</v>
      </c>
      <c r="AQ5" s="680"/>
      <c r="AR5" s="680"/>
      <c r="AS5" s="680"/>
      <c r="AT5" s="680"/>
      <c r="AU5" s="680"/>
      <c r="AV5" s="680"/>
      <c r="AW5" s="680"/>
      <c r="AX5" s="680"/>
      <c r="AY5" s="680"/>
      <c r="AZ5" s="680"/>
      <c r="BA5" s="680"/>
      <c r="BB5" s="680"/>
      <c r="BC5" s="680"/>
      <c r="BD5" s="680"/>
      <c r="BE5" s="680"/>
      <c r="BF5" s="681"/>
      <c r="BG5" s="621">
        <v>3562699</v>
      </c>
      <c r="BH5" s="622"/>
      <c r="BI5" s="622"/>
      <c r="BJ5" s="622"/>
      <c r="BK5" s="622"/>
      <c r="BL5" s="622"/>
      <c r="BM5" s="622"/>
      <c r="BN5" s="623"/>
      <c r="BO5" s="659">
        <v>99.2</v>
      </c>
      <c r="BP5" s="659"/>
      <c r="BQ5" s="659"/>
      <c r="BR5" s="659"/>
      <c r="BS5" s="660">
        <v>30193</v>
      </c>
      <c r="BT5" s="660"/>
      <c r="BU5" s="660"/>
      <c r="BV5" s="660"/>
      <c r="BW5" s="660"/>
      <c r="BX5" s="660"/>
      <c r="BY5" s="660"/>
      <c r="BZ5" s="660"/>
      <c r="CA5" s="660"/>
      <c r="CB5" s="695"/>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291789</v>
      </c>
      <c r="S6" s="622"/>
      <c r="T6" s="622"/>
      <c r="U6" s="622"/>
      <c r="V6" s="622"/>
      <c r="W6" s="622"/>
      <c r="X6" s="622"/>
      <c r="Y6" s="623"/>
      <c r="Z6" s="659">
        <v>1.1000000000000001</v>
      </c>
      <c r="AA6" s="659"/>
      <c r="AB6" s="659"/>
      <c r="AC6" s="659"/>
      <c r="AD6" s="660">
        <v>291789</v>
      </c>
      <c r="AE6" s="660"/>
      <c r="AF6" s="660"/>
      <c r="AG6" s="660"/>
      <c r="AH6" s="660"/>
      <c r="AI6" s="660"/>
      <c r="AJ6" s="660"/>
      <c r="AK6" s="660"/>
      <c r="AL6" s="624">
        <v>2.1</v>
      </c>
      <c r="AM6" s="625"/>
      <c r="AN6" s="625"/>
      <c r="AO6" s="661"/>
      <c r="AP6" s="618" t="s">
        <v>221</v>
      </c>
      <c r="AQ6" s="619"/>
      <c r="AR6" s="619"/>
      <c r="AS6" s="619"/>
      <c r="AT6" s="619"/>
      <c r="AU6" s="619"/>
      <c r="AV6" s="619"/>
      <c r="AW6" s="619"/>
      <c r="AX6" s="619"/>
      <c r="AY6" s="619"/>
      <c r="AZ6" s="619"/>
      <c r="BA6" s="619"/>
      <c r="BB6" s="619"/>
      <c r="BC6" s="619"/>
      <c r="BD6" s="619"/>
      <c r="BE6" s="619"/>
      <c r="BF6" s="620"/>
      <c r="BG6" s="621">
        <v>3562699</v>
      </c>
      <c r="BH6" s="622"/>
      <c r="BI6" s="622"/>
      <c r="BJ6" s="622"/>
      <c r="BK6" s="622"/>
      <c r="BL6" s="622"/>
      <c r="BM6" s="622"/>
      <c r="BN6" s="623"/>
      <c r="BO6" s="659">
        <v>99.2</v>
      </c>
      <c r="BP6" s="659"/>
      <c r="BQ6" s="659"/>
      <c r="BR6" s="659"/>
      <c r="BS6" s="660">
        <v>30193</v>
      </c>
      <c r="BT6" s="660"/>
      <c r="BU6" s="660"/>
      <c r="BV6" s="660"/>
      <c r="BW6" s="660"/>
      <c r="BX6" s="660"/>
      <c r="BY6" s="660"/>
      <c r="BZ6" s="660"/>
      <c r="CA6" s="660"/>
      <c r="CB6" s="695"/>
      <c r="CD6" s="679" t="s">
        <v>222</v>
      </c>
      <c r="CE6" s="680"/>
      <c r="CF6" s="680"/>
      <c r="CG6" s="680"/>
      <c r="CH6" s="680"/>
      <c r="CI6" s="680"/>
      <c r="CJ6" s="680"/>
      <c r="CK6" s="680"/>
      <c r="CL6" s="680"/>
      <c r="CM6" s="680"/>
      <c r="CN6" s="680"/>
      <c r="CO6" s="680"/>
      <c r="CP6" s="680"/>
      <c r="CQ6" s="681"/>
      <c r="CR6" s="621">
        <v>164636</v>
      </c>
      <c r="CS6" s="622"/>
      <c r="CT6" s="622"/>
      <c r="CU6" s="622"/>
      <c r="CV6" s="622"/>
      <c r="CW6" s="622"/>
      <c r="CX6" s="622"/>
      <c r="CY6" s="623"/>
      <c r="CZ6" s="703">
        <v>0.7</v>
      </c>
      <c r="DA6" s="685"/>
      <c r="DB6" s="685"/>
      <c r="DC6" s="705"/>
      <c r="DD6" s="627" t="s">
        <v>122</v>
      </c>
      <c r="DE6" s="622"/>
      <c r="DF6" s="622"/>
      <c r="DG6" s="622"/>
      <c r="DH6" s="622"/>
      <c r="DI6" s="622"/>
      <c r="DJ6" s="622"/>
      <c r="DK6" s="622"/>
      <c r="DL6" s="622"/>
      <c r="DM6" s="622"/>
      <c r="DN6" s="622"/>
      <c r="DO6" s="622"/>
      <c r="DP6" s="623"/>
      <c r="DQ6" s="627">
        <v>164636</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1026</v>
      </c>
      <c r="S7" s="622"/>
      <c r="T7" s="622"/>
      <c r="U7" s="622"/>
      <c r="V7" s="622"/>
      <c r="W7" s="622"/>
      <c r="X7" s="622"/>
      <c r="Y7" s="623"/>
      <c r="Z7" s="659">
        <v>0</v>
      </c>
      <c r="AA7" s="659"/>
      <c r="AB7" s="659"/>
      <c r="AC7" s="659"/>
      <c r="AD7" s="660">
        <v>1026</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1109424</v>
      </c>
      <c r="BH7" s="622"/>
      <c r="BI7" s="622"/>
      <c r="BJ7" s="622"/>
      <c r="BK7" s="622"/>
      <c r="BL7" s="622"/>
      <c r="BM7" s="622"/>
      <c r="BN7" s="623"/>
      <c r="BO7" s="659">
        <v>30.9</v>
      </c>
      <c r="BP7" s="659"/>
      <c r="BQ7" s="659"/>
      <c r="BR7" s="659"/>
      <c r="BS7" s="660">
        <v>30193</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4582227</v>
      </c>
      <c r="CS7" s="622"/>
      <c r="CT7" s="622"/>
      <c r="CU7" s="622"/>
      <c r="CV7" s="622"/>
      <c r="CW7" s="622"/>
      <c r="CX7" s="622"/>
      <c r="CY7" s="623"/>
      <c r="CZ7" s="659">
        <v>18.8</v>
      </c>
      <c r="DA7" s="659"/>
      <c r="DB7" s="659"/>
      <c r="DC7" s="659"/>
      <c r="DD7" s="627">
        <v>1851113</v>
      </c>
      <c r="DE7" s="622"/>
      <c r="DF7" s="622"/>
      <c r="DG7" s="622"/>
      <c r="DH7" s="622"/>
      <c r="DI7" s="622"/>
      <c r="DJ7" s="622"/>
      <c r="DK7" s="622"/>
      <c r="DL7" s="622"/>
      <c r="DM7" s="622"/>
      <c r="DN7" s="622"/>
      <c r="DO7" s="622"/>
      <c r="DP7" s="623"/>
      <c r="DQ7" s="627">
        <v>1940765</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16889</v>
      </c>
      <c r="S8" s="622"/>
      <c r="T8" s="622"/>
      <c r="U8" s="622"/>
      <c r="V8" s="622"/>
      <c r="W8" s="622"/>
      <c r="X8" s="622"/>
      <c r="Y8" s="623"/>
      <c r="Z8" s="659">
        <v>0.1</v>
      </c>
      <c r="AA8" s="659"/>
      <c r="AB8" s="659"/>
      <c r="AC8" s="659"/>
      <c r="AD8" s="660">
        <v>16889</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43483</v>
      </c>
      <c r="BH8" s="622"/>
      <c r="BI8" s="622"/>
      <c r="BJ8" s="622"/>
      <c r="BK8" s="622"/>
      <c r="BL8" s="622"/>
      <c r="BM8" s="622"/>
      <c r="BN8" s="623"/>
      <c r="BO8" s="659">
        <v>1.2</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5841371</v>
      </c>
      <c r="CS8" s="622"/>
      <c r="CT8" s="622"/>
      <c r="CU8" s="622"/>
      <c r="CV8" s="622"/>
      <c r="CW8" s="622"/>
      <c r="CX8" s="622"/>
      <c r="CY8" s="623"/>
      <c r="CZ8" s="659">
        <v>23.9</v>
      </c>
      <c r="DA8" s="659"/>
      <c r="DB8" s="659"/>
      <c r="DC8" s="659"/>
      <c r="DD8" s="627">
        <v>360356</v>
      </c>
      <c r="DE8" s="622"/>
      <c r="DF8" s="622"/>
      <c r="DG8" s="622"/>
      <c r="DH8" s="622"/>
      <c r="DI8" s="622"/>
      <c r="DJ8" s="622"/>
      <c r="DK8" s="622"/>
      <c r="DL8" s="622"/>
      <c r="DM8" s="622"/>
      <c r="DN8" s="622"/>
      <c r="DO8" s="622"/>
      <c r="DP8" s="623"/>
      <c r="DQ8" s="627">
        <v>3414795</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18481</v>
      </c>
      <c r="S9" s="622"/>
      <c r="T9" s="622"/>
      <c r="U9" s="622"/>
      <c r="V9" s="622"/>
      <c r="W9" s="622"/>
      <c r="X9" s="622"/>
      <c r="Y9" s="623"/>
      <c r="Z9" s="659">
        <v>0.1</v>
      </c>
      <c r="AA9" s="659"/>
      <c r="AB9" s="659"/>
      <c r="AC9" s="659"/>
      <c r="AD9" s="660">
        <v>18481</v>
      </c>
      <c r="AE9" s="660"/>
      <c r="AF9" s="660"/>
      <c r="AG9" s="660"/>
      <c r="AH9" s="660"/>
      <c r="AI9" s="660"/>
      <c r="AJ9" s="660"/>
      <c r="AK9" s="660"/>
      <c r="AL9" s="624">
        <v>0.1</v>
      </c>
      <c r="AM9" s="625"/>
      <c r="AN9" s="625"/>
      <c r="AO9" s="661"/>
      <c r="AP9" s="618" t="s">
        <v>230</v>
      </c>
      <c r="AQ9" s="619"/>
      <c r="AR9" s="619"/>
      <c r="AS9" s="619"/>
      <c r="AT9" s="619"/>
      <c r="AU9" s="619"/>
      <c r="AV9" s="619"/>
      <c r="AW9" s="619"/>
      <c r="AX9" s="619"/>
      <c r="AY9" s="619"/>
      <c r="AZ9" s="619"/>
      <c r="BA9" s="619"/>
      <c r="BB9" s="619"/>
      <c r="BC9" s="619"/>
      <c r="BD9" s="619"/>
      <c r="BE9" s="619"/>
      <c r="BF9" s="620"/>
      <c r="BG9" s="621">
        <v>880809</v>
      </c>
      <c r="BH9" s="622"/>
      <c r="BI9" s="622"/>
      <c r="BJ9" s="622"/>
      <c r="BK9" s="622"/>
      <c r="BL9" s="622"/>
      <c r="BM9" s="622"/>
      <c r="BN9" s="623"/>
      <c r="BO9" s="659">
        <v>24.5</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2022081</v>
      </c>
      <c r="CS9" s="622"/>
      <c r="CT9" s="622"/>
      <c r="CU9" s="622"/>
      <c r="CV9" s="622"/>
      <c r="CW9" s="622"/>
      <c r="CX9" s="622"/>
      <c r="CY9" s="623"/>
      <c r="CZ9" s="659">
        <v>8.3000000000000007</v>
      </c>
      <c r="DA9" s="659"/>
      <c r="DB9" s="659"/>
      <c r="DC9" s="659"/>
      <c r="DD9" s="627">
        <v>22205</v>
      </c>
      <c r="DE9" s="622"/>
      <c r="DF9" s="622"/>
      <c r="DG9" s="622"/>
      <c r="DH9" s="622"/>
      <c r="DI9" s="622"/>
      <c r="DJ9" s="622"/>
      <c r="DK9" s="622"/>
      <c r="DL9" s="622"/>
      <c r="DM9" s="622"/>
      <c r="DN9" s="622"/>
      <c r="DO9" s="622"/>
      <c r="DP9" s="623"/>
      <c r="DQ9" s="627">
        <v>1656020</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78700</v>
      </c>
      <c r="BH10" s="622"/>
      <c r="BI10" s="622"/>
      <c r="BJ10" s="622"/>
      <c r="BK10" s="622"/>
      <c r="BL10" s="622"/>
      <c r="BM10" s="622"/>
      <c r="BN10" s="623"/>
      <c r="BO10" s="659">
        <v>2.2000000000000002</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49</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49</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622679</v>
      </c>
      <c r="S11" s="622"/>
      <c r="T11" s="622"/>
      <c r="U11" s="622"/>
      <c r="V11" s="622"/>
      <c r="W11" s="622"/>
      <c r="X11" s="622"/>
      <c r="Y11" s="623"/>
      <c r="Z11" s="624">
        <v>2.4</v>
      </c>
      <c r="AA11" s="625"/>
      <c r="AB11" s="625"/>
      <c r="AC11" s="626"/>
      <c r="AD11" s="627">
        <v>622679</v>
      </c>
      <c r="AE11" s="622"/>
      <c r="AF11" s="622"/>
      <c r="AG11" s="622"/>
      <c r="AH11" s="622"/>
      <c r="AI11" s="622"/>
      <c r="AJ11" s="622"/>
      <c r="AK11" s="623"/>
      <c r="AL11" s="624">
        <v>4.5999999999999996</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106432</v>
      </c>
      <c r="BH11" s="622"/>
      <c r="BI11" s="622"/>
      <c r="BJ11" s="622"/>
      <c r="BK11" s="622"/>
      <c r="BL11" s="622"/>
      <c r="BM11" s="622"/>
      <c r="BN11" s="623"/>
      <c r="BO11" s="659">
        <v>3</v>
      </c>
      <c r="BP11" s="659"/>
      <c r="BQ11" s="659"/>
      <c r="BR11" s="659"/>
      <c r="BS11" s="660">
        <v>30193</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1456989</v>
      </c>
      <c r="CS11" s="622"/>
      <c r="CT11" s="622"/>
      <c r="CU11" s="622"/>
      <c r="CV11" s="622"/>
      <c r="CW11" s="622"/>
      <c r="CX11" s="622"/>
      <c r="CY11" s="623"/>
      <c r="CZ11" s="659">
        <v>6</v>
      </c>
      <c r="DA11" s="659"/>
      <c r="DB11" s="659"/>
      <c r="DC11" s="659"/>
      <c r="DD11" s="627">
        <v>211809</v>
      </c>
      <c r="DE11" s="622"/>
      <c r="DF11" s="622"/>
      <c r="DG11" s="622"/>
      <c r="DH11" s="622"/>
      <c r="DI11" s="622"/>
      <c r="DJ11" s="622"/>
      <c r="DK11" s="622"/>
      <c r="DL11" s="622"/>
      <c r="DM11" s="622"/>
      <c r="DN11" s="622"/>
      <c r="DO11" s="622"/>
      <c r="DP11" s="623"/>
      <c r="DQ11" s="627">
        <v>836644</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19999</v>
      </c>
      <c r="S12" s="622"/>
      <c r="T12" s="622"/>
      <c r="U12" s="622"/>
      <c r="V12" s="622"/>
      <c r="W12" s="622"/>
      <c r="X12" s="622"/>
      <c r="Y12" s="623"/>
      <c r="Z12" s="659">
        <v>0.1</v>
      </c>
      <c r="AA12" s="659"/>
      <c r="AB12" s="659"/>
      <c r="AC12" s="659"/>
      <c r="AD12" s="660">
        <v>19999</v>
      </c>
      <c r="AE12" s="660"/>
      <c r="AF12" s="660"/>
      <c r="AG12" s="660"/>
      <c r="AH12" s="660"/>
      <c r="AI12" s="660"/>
      <c r="AJ12" s="660"/>
      <c r="AK12" s="660"/>
      <c r="AL12" s="624">
        <v>0.1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2129662</v>
      </c>
      <c r="BH12" s="622"/>
      <c r="BI12" s="622"/>
      <c r="BJ12" s="622"/>
      <c r="BK12" s="622"/>
      <c r="BL12" s="622"/>
      <c r="BM12" s="622"/>
      <c r="BN12" s="623"/>
      <c r="BO12" s="659">
        <v>59.3</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542420</v>
      </c>
      <c r="CS12" s="622"/>
      <c r="CT12" s="622"/>
      <c r="CU12" s="622"/>
      <c r="CV12" s="622"/>
      <c r="CW12" s="622"/>
      <c r="CX12" s="622"/>
      <c r="CY12" s="623"/>
      <c r="CZ12" s="659">
        <v>2.2000000000000002</v>
      </c>
      <c r="DA12" s="659"/>
      <c r="DB12" s="659"/>
      <c r="DC12" s="659"/>
      <c r="DD12" s="627">
        <v>140437</v>
      </c>
      <c r="DE12" s="622"/>
      <c r="DF12" s="622"/>
      <c r="DG12" s="622"/>
      <c r="DH12" s="622"/>
      <c r="DI12" s="622"/>
      <c r="DJ12" s="622"/>
      <c r="DK12" s="622"/>
      <c r="DL12" s="622"/>
      <c r="DM12" s="622"/>
      <c r="DN12" s="622"/>
      <c r="DO12" s="622"/>
      <c r="DP12" s="623"/>
      <c r="DQ12" s="627">
        <v>289370</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2123456</v>
      </c>
      <c r="BH13" s="622"/>
      <c r="BI13" s="622"/>
      <c r="BJ13" s="622"/>
      <c r="BK13" s="622"/>
      <c r="BL13" s="622"/>
      <c r="BM13" s="622"/>
      <c r="BN13" s="623"/>
      <c r="BO13" s="659">
        <v>59.1</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3456601</v>
      </c>
      <c r="CS13" s="622"/>
      <c r="CT13" s="622"/>
      <c r="CU13" s="622"/>
      <c r="CV13" s="622"/>
      <c r="CW13" s="622"/>
      <c r="CX13" s="622"/>
      <c r="CY13" s="623"/>
      <c r="CZ13" s="659">
        <v>14.2</v>
      </c>
      <c r="DA13" s="659"/>
      <c r="DB13" s="659"/>
      <c r="DC13" s="659"/>
      <c r="DD13" s="627">
        <v>1122894</v>
      </c>
      <c r="DE13" s="622"/>
      <c r="DF13" s="622"/>
      <c r="DG13" s="622"/>
      <c r="DH13" s="622"/>
      <c r="DI13" s="622"/>
      <c r="DJ13" s="622"/>
      <c r="DK13" s="622"/>
      <c r="DL13" s="622"/>
      <c r="DM13" s="622"/>
      <c r="DN13" s="622"/>
      <c r="DO13" s="622"/>
      <c r="DP13" s="623"/>
      <c r="DQ13" s="627">
        <v>2142069</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2094</v>
      </c>
      <c r="S14" s="622"/>
      <c r="T14" s="622"/>
      <c r="U14" s="622"/>
      <c r="V14" s="622"/>
      <c r="W14" s="622"/>
      <c r="X14" s="622"/>
      <c r="Y14" s="623"/>
      <c r="Z14" s="659">
        <v>0</v>
      </c>
      <c r="AA14" s="659"/>
      <c r="AB14" s="659"/>
      <c r="AC14" s="659"/>
      <c r="AD14" s="660">
        <v>2094</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132306</v>
      </c>
      <c r="BH14" s="622"/>
      <c r="BI14" s="622"/>
      <c r="BJ14" s="622"/>
      <c r="BK14" s="622"/>
      <c r="BL14" s="622"/>
      <c r="BM14" s="622"/>
      <c r="BN14" s="623"/>
      <c r="BO14" s="659">
        <v>3.7</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868769</v>
      </c>
      <c r="CS14" s="622"/>
      <c r="CT14" s="622"/>
      <c r="CU14" s="622"/>
      <c r="CV14" s="622"/>
      <c r="CW14" s="622"/>
      <c r="CX14" s="622"/>
      <c r="CY14" s="623"/>
      <c r="CZ14" s="659">
        <v>3.6</v>
      </c>
      <c r="DA14" s="659"/>
      <c r="DB14" s="659"/>
      <c r="DC14" s="659"/>
      <c r="DD14" s="627">
        <v>171880</v>
      </c>
      <c r="DE14" s="622"/>
      <c r="DF14" s="622"/>
      <c r="DG14" s="622"/>
      <c r="DH14" s="622"/>
      <c r="DI14" s="622"/>
      <c r="DJ14" s="622"/>
      <c r="DK14" s="622"/>
      <c r="DL14" s="622"/>
      <c r="DM14" s="622"/>
      <c r="DN14" s="622"/>
      <c r="DO14" s="622"/>
      <c r="DP14" s="623"/>
      <c r="DQ14" s="627">
        <v>639976</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191307</v>
      </c>
      <c r="BH15" s="622"/>
      <c r="BI15" s="622"/>
      <c r="BJ15" s="622"/>
      <c r="BK15" s="622"/>
      <c r="BL15" s="622"/>
      <c r="BM15" s="622"/>
      <c r="BN15" s="623"/>
      <c r="BO15" s="659">
        <v>5.3</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1966698</v>
      </c>
      <c r="CS15" s="622"/>
      <c r="CT15" s="622"/>
      <c r="CU15" s="622"/>
      <c r="CV15" s="622"/>
      <c r="CW15" s="622"/>
      <c r="CX15" s="622"/>
      <c r="CY15" s="623"/>
      <c r="CZ15" s="659">
        <v>8.1</v>
      </c>
      <c r="DA15" s="659"/>
      <c r="DB15" s="659"/>
      <c r="DC15" s="659"/>
      <c r="DD15" s="627">
        <v>548450</v>
      </c>
      <c r="DE15" s="622"/>
      <c r="DF15" s="622"/>
      <c r="DG15" s="622"/>
      <c r="DH15" s="622"/>
      <c r="DI15" s="622"/>
      <c r="DJ15" s="622"/>
      <c r="DK15" s="622"/>
      <c r="DL15" s="622"/>
      <c r="DM15" s="622"/>
      <c r="DN15" s="622"/>
      <c r="DO15" s="622"/>
      <c r="DP15" s="623"/>
      <c r="DQ15" s="627">
        <v>1294092</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25737</v>
      </c>
      <c r="S16" s="622"/>
      <c r="T16" s="622"/>
      <c r="U16" s="622"/>
      <c r="V16" s="622"/>
      <c r="W16" s="622"/>
      <c r="X16" s="622"/>
      <c r="Y16" s="623"/>
      <c r="Z16" s="659">
        <v>0.1</v>
      </c>
      <c r="AA16" s="659"/>
      <c r="AB16" s="659"/>
      <c r="AC16" s="659"/>
      <c r="AD16" s="660">
        <v>25737</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v>9920</v>
      </c>
      <c r="CS16" s="622"/>
      <c r="CT16" s="622"/>
      <c r="CU16" s="622"/>
      <c r="CV16" s="622"/>
      <c r="CW16" s="622"/>
      <c r="CX16" s="622"/>
      <c r="CY16" s="623"/>
      <c r="CZ16" s="659">
        <v>0</v>
      </c>
      <c r="DA16" s="659"/>
      <c r="DB16" s="659"/>
      <c r="DC16" s="659"/>
      <c r="DD16" s="627" t="s">
        <v>122</v>
      </c>
      <c r="DE16" s="622"/>
      <c r="DF16" s="622"/>
      <c r="DG16" s="622"/>
      <c r="DH16" s="622"/>
      <c r="DI16" s="622"/>
      <c r="DJ16" s="622"/>
      <c r="DK16" s="622"/>
      <c r="DL16" s="622"/>
      <c r="DM16" s="622"/>
      <c r="DN16" s="622"/>
      <c r="DO16" s="622"/>
      <c r="DP16" s="623"/>
      <c r="DQ16" s="627">
        <v>2082</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54242</v>
      </c>
      <c r="S17" s="622"/>
      <c r="T17" s="622"/>
      <c r="U17" s="622"/>
      <c r="V17" s="622"/>
      <c r="W17" s="622"/>
      <c r="X17" s="622"/>
      <c r="Y17" s="623"/>
      <c r="Z17" s="659">
        <v>0.2</v>
      </c>
      <c r="AA17" s="659"/>
      <c r="AB17" s="659"/>
      <c r="AC17" s="659"/>
      <c r="AD17" s="660">
        <v>54242</v>
      </c>
      <c r="AE17" s="660"/>
      <c r="AF17" s="660"/>
      <c r="AG17" s="660"/>
      <c r="AH17" s="660"/>
      <c r="AI17" s="660"/>
      <c r="AJ17" s="660"/>
      <c r="AK17" s="660"/>
      <c r="AL17" s="624">
        <v>0.4</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3504736</v>
      </c>
      <c r="CS17" s="622"/>
      <c r="CT17" s="622"/>
      <c r="CU17" s="622"/>
      <c r="CV17" s="622"/>
      <c r="CW17" s="622"/>
      <c r="CX17" s="622"/>
      <c r="CY17" s="623"/>
      <c r="CZ17" s="659">
        <v>14.4</v>
      </c>
      <c r="DA17" s="659"/>
      <c r="DB17" s="659"/>
      <c r="DC17" s="659"/>
      <c r="DD17" s="627" t="s">
        <v>122</v>
      </c>
      <c r="DE17" s="622"/>
      <c r="DF17" s="622"/>
      <c r="DG17" s="622"/>
      <c r="DH17" s="622"/>
      <c r="DI17" s="622"/>
      <c r="DJ17" s="622"/>
      <c r="DK17" s="622"/>
      <c r="DL17" s="622"/>
      <c r="DM17" s="622"/>
      <c r="DN17" s="622"/>
      <c r="DO17" s="622"/>
      <c r="DP17" s="623"/>
      <c r="DQ17" s="627">
        <v>3392038</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19919</v>
      </c>
      <c r="S18" s="622"/>
      <c r="T18" s="622"/>
      <c r="U18" s="622"/>
      <c r="V18" s="622"/>
      <c r="W18" s="622"/>
      <c r="X18" s="622"/>
      <c r="Y18" s="623"/>
      <c r="Z18" s="659">
        <v>0.1</v>
      </c>
      <c r="AA18" s="659"/>
      <c r="AB18" s="659"/>
      <c r="AC18" s="659"/>
      <c r="AD18" s="660">
        <v>19919</v>
      </c>
      <c r="AE18" s="660"/>
      <c r="AF18" s="660"/>
      <c r="AG18" s="660"/>
      <c r="AH18" s="660"/>
      <c r="AI18" s="660"/>
      <c r="AJ18" s="660"/>
      <c r="AK18" s="660"/>
      <c r="AL18" s="624">
        <v>0.1</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14552</v>
      </c>
      <c r="S19" s="622"/>
      <c r="T19" s="622"/>
      <c r="U19" s="622"/>
      <c r="V19" s="622"/>
      <c r="W19" s="622"/>
      <c r="X19" s="622"/>
      <c r="Y19" s="623"/>
      <c r="Z19" s="659">
        <v>0.1</v>
      </c>
      <c r="AA19" s="659"/>
      <c r="AB19" s="659"/>
      <c r="AC19" s="659"/>
      <c r="AD19" s="660">
        <v>14552</v>
      </c>
      <c r="AE19" s="660"/>
      <c r="AF19" s="660"/>
      <c r="AG19" s="660"/>
      <c r="AH19" s="660"/>
      <c r="AI19" s="660"/>
      <c r="AJ19" s="660"/>
      <c r="AK19" s="660"/>
      <c r="AL19" s="624">
        <v>0.1</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29253</v>
      </c>
      <c r="BH19" s="622"/>
      <c r="BI19" s="622"/>
      <c r="BJ19" s="622"/>
      <c r="BK19" s="622"/>
      <c r="BL19" s="622"/>
      <c r="BM19" s="622"/>
      <c r="BN19" s="623"/>
      <c r="BO19" s="659">
        <v>0.8</v>
      </c>
      <c r="BP19" s="659"/>
      <c r="BQ19" s="659"/>
      <c r="BR19" s="659"/>
      <c r="BS19" s="660">
        <v>7248</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262</v>
      </c>
      <c r="C20" s="697"/>
      <c r="D20" s="697"/>
      <c r="E20" s="697"/>
      <c r="F20" s="697"/>
      <c r="G20" s="697"/>
      <c r="H20" s="697"/>
      <c r="I20" s="697"/>
      <c r="J20" s="697"/>
      <c r="K20" s="697"/>
      <c r="L20" s="697"/>
      <c r="M20" s="697"/>
      <c r="N20" s="697"/>
      <c r="O20" s="697"/>
      <c r="P20" s="697"/>
      <c r="Q20" s="698"/>
      <c r="R20" s="621">
        <v>5367</v>
      </c>
      <c r="S20" s="622"/>
      <c r="T20" s="622"/>
      <c r="U20" s="622"/>
      <c r="V20" s="622"/>
      <c r="W20" s="622"/>
      <c r="X20" s="622"/>
      <c r="Y20" s="623"/>
      <c r="Z20" s="659">
        <v>0</v>
      </c>
      <c r="AA20" s="659"/>
      <c r="AB20" s="659"/>
      <c r="AC20" s="659"/>
      <c r="AD20" s="660">
        <v>5367</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29253</v>
      </c>
      <c r="BH20" s="622"/>
      <c r="BI20" s="622"/>
      <c r="BJ20" s="622"/>
      <c r="BK20" s="622"/>
      <c r="BL20" s="622"/>
      <c r="BM20" s="622"/>
      <c r="BN20" s="623"/>
      <c r="BO20" s="659">
        <v>0.8</v>
      </c>
      <c r="BP20" s="659"/>
      <c r="BQ20" s="659"/>
      <c r="BR20" s="659"/>
      <c r="BS20" s="660">
        <v>7248</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24416497</v>
      </c>
      <c r="CS20" s="622"/>
      <c r="CT20" s="622"/>
      <c r="CU20" s="622"/>
      <c r="CV20" s="622"/>
      <c r="CW20" s="622"/>
      <c r="CX20" s="622"/>
      <c r="CY20" s="623"/>
      <c r="CZ20" s="659">
        <v>100</v>
      </c>
      <c r="DA20" s="659"/>
      <c r="DB20" s="659"/>
      <c r="DC20" s="659"/>
      <c r="DD20" s="627">
        <v>4429144</v>
      </c>
      <c r="DE20" s="622"/>
      <c r="DF20" s="622"/>
      <c r="DG20" s="622"/>
      <c r="DH20" s="622"/>
      <c r="DI20" s="622"/>
      <c r="DJ20" s="622"/>
      <c r="DK20" s="622"/>
      <c r="DL20" s="622"/>
      <c r="DM20" s="622"/>
      <c r="DN20" s="622"/>
      <c r="DO20" s="622"/>
      <c r="DP20" s="623"/>
      <c r="DQ20" s="627">
        <v>15772536</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9963248</v>
      </c>
      <c r="S21" s="622"/>
      <c r="T21" s="622"/>
      <c r="U21" s="622"/>
      <c r="V21" s="622"/>
      <c r="W21" s="622"/>
      <c r="X21" s="622"/>
      <c r="Y21" s="623"/>
      <c r="Z21" s="659">
        <v>38.4</v>
      </c>
      <c r="AA21" s="659"/>
      <c r="AB21" s="659"/>
      <c r="AC21" s="659"/>
      <c r="AD21" s="660">
        <v>9012434</v>
      </c>
      <c r="AE21" s="660"/>
      <c r="AF21" s="660"/>
      <c r="AG21" s="660"/>
      <c r="AH21" s="660"/>
      <c r="AI21" s="660"/>
      <c r="AJ21" s="660"/>
      <c r="AK21" s="660"/>
      <c r="AL21" s="624">
        <v>65.900000000000006</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29253</v>
      </c>
      <c r="BH21" s="622"/>
      <c r="BI21" s="622"/>
      <c r="BJ21" s="622"/>
      <c r="BK21" s="622"/>
      <c r="BL21" s="622"/>
      <c r="BM21" s="622"/>
      <c r="BN21" s="623"/>
      <c r="BO21" s="659">
        <v>0.8</v>
      </c>
      <c r="BP21" s="659"/>
      <c r="BQ21" s="659"/>
      <c r="BR21" s="659"/>
      <c r="BS21" s="660">
        <v>7248</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9012434</v>
      </c>
      <c r="S22" s="622"/>
      <c r="T22" s="622"/>
      <c r="U22" s="622"/>
      <c r="V22" s="622"/>
      <c r="W22" s="622"/>
      <c r="X22" s="622"/>
      <c r="Y22" s="623"/>
      <c r="Z22" s="659">
        <v>34.700000000000003</v>
      </c>
      <c r="AA22" s="659"/>
      <c r="AB22" s="659"/>
      <c r="AC22" s="659"/>
      <c r="AD22" s="660">
        <v>9012434</v>
      </c>
      <c r="AE22" s="660"/>
      <c r="AF22" s="660"/>
      <c r="AG22" s="660"/>
      <c r="AH22" s="660"/>
      <c r="AI22" s="660"/>
      <c r="AJ22" s="660"/>
      <c r="AK22" s="660"/>
      <c r="AL22" s="624">
        <v>65.900000000000006</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950814</v>
      </c>
      <c r="S23" s="622"/>
      <c r="T23" s="622"/>
      <c r="U23" s="622"/>
      <c r="V23" s="622"/>
      <c r="W23" s="622"/>
      <c r="X23" s="622"/>
      <c r="Y23" s="623"/>
      <c r="Z23" s="659">
        <v>3.7</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9" t="s">
        <v>279</v>
      </c>
      <c r="CE24" s="680"/>
      <c r="CF24" s="680"/>
      <c r="CG24" s="680"/>
      <c r="CH24" s="680"/>
      <c r="CI24" s="680"/>
      <c r="CJ24" s="680"/>
      <c r="CK24" s="680"/>
      <c r="CL24" s="680"/>
      <c r="CM24" s="680"/>
      <c r="CN24" s="680"/>
      <c r="CO24" s="680"/>
      <c r="CP24" s="680"/>
      <c r="CQ24" s="681"/>
      <c r="CR24" s="676">
        <v>10019446</v>
      </c>
      <c r="CS24" s="677"/>
      <c r="CT24" s="677"/>
      <c r="CU24" s="677"/>
      <c r="CV24" s="677"/>
      <c r="CW24" s="677"/>
      <c r="CX24" s="677"/>
      <c r="CY24" s="702"/>
      <c r="CZ24" s="703">
        <v>41</v>
      </c>
      <c r="DA24" s="685"/>
      <c r="DB24" s="685"/>
      <c r="DC24" s="705"/>
      <c r="DD24" s="701">
        <v>7984219</v>
      </c>
      <c r="DE24" s="677"/>
      <c r="DF24" s="677"/>
      <c r="DG24" s="677"/>
      <c r="DH24" s="677"/>
      <c r="DI24" s="677"/>
      <c r="DJ24" s="677"/>
      <c r="DK24" s="702"/>
      <c r="DL24" s="701">
        <v>6502816</v>
      </c>
      <c r="DM24" s="677"/>
      <c r="DN24" s="677"/>
      <c r="DO24" s="677"/>
      <c r="DP24" s="677"/>
      <c r="DQ24" s="677"/>
      <c r="DR24" s="677"/>
      <c r="DS24" s="677"/>
      <c r="DT24" s="677"/>
      <c r="DU24" s="677"/>
      <c r="DV24" s="702"/>
      <c r="DW24" s="703">
        <v>47.3</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14628055</v>
      </c>
      <c r="S25" s="622"/>
      <c r="T25" s="622"/>
      <c r="U25" s="622"/>
      <c r="V25" s="622"/>
      <c r="W25" s="622"/>
      <c r="X25" s="622"/>
      <c r="Y25" s="623"/>
      <c r="Z25" s="659">
        <v>56.3</v>
      </c>
      <c r="AA25" s="659"/>
      <c r="AB25" s="659"/>
      <c r="AC25" s="659"/>
      <c r="AD25" s="660">
        <v>13677241</v>
      </c>
      <c r="AE25" s="660"/>
      <c r="AF25" s="660"/>
      <c r="AG25" s="660"/>
      <c r="AH25" s="660"/>
      <c r="AI25" s="660"/>
      <c r="AJ25" s="660"/>
      <c r="AK25" s="660"/>
      <c r="AL25" s="624">
        <v>100</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3933155</v>
      </c>
      <c r="CS25" s="634"/>
      <c r="CT25" s="634"/>
      <c r="CU25" s="634"/>
      <c r="CV25" s="634"/>
      <c r="CW25" s="634"/>
      <c r="CX25" s="634"/>
      <c r="CY25" s="635"/>
      <c r="CZ25" s="624">
        <v>16.100000000000001</v>
      </c>
      <c r="DA25" s="636"/>
      <c r="DB25" s="636"/>
      <c r="DC25" s="637"/>
      <c r="DD25" s="627">
        <v>3505657</v>
      </c>
      <c r="DE25" s="634"/>
      <c r="DF25" s="634"/>
      <c r="DG25" s="634"/>
      <c r="DH25" s="634"/>
      <c r="DI25" s="634"/>
      <c r="DJ25" s="634"/>
      <c r="DK25" s="635"/>
      <c r="DL25" s="627">
        <v>3386242</v>
      </c>
      <c r="DM25" s="634"/>
      <c r="DN25" s="634"/>
      <c r="DO25" s="634"/>
      <c r="DP25" s="634"/>
      <c r="DQ25" s="634"/>
      <c r="DR25" s="634"/>
      <c r="DS25" s="634"/>
      <c r="DT25" s="634"/>
      <c r="DU25" s="634"/>
      <c r="DV25" s="635"/>
      <c r="DW25" s="624">
        <v>24.6</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2457</v>
      </c>
      <c r="S26" s="622"/>
      <c r="T26" s="622"/>
      <c r="U26" s="622"/>
      <c r="V26" s="622"/>
      <c r="W26" s="622"/>
      <c r="X26" s="622"/>
      <c r="Y26" s="623"/>
      <c r="Z26" s="659">
        <v>0</v>
      </c>
      <c r="AA26" s="659"/>
      <c r="AB26" s="659"/>
      <c r="AC26" s="659"/>
      <c r="AD26" s="660">
        <v>2457</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2328658</v>
      </c>
      <c r="CS26" s="622"/>
      <c r="CT26" s="622"/>
      <c r="CU26" s="622"/>
      <c r="CV26" s="622"/>
      <c r="CW26" s="622"/>
      <c r="CX26" s="622"/>
      <c r="CY26" s="623"/>
      <c r="CZ26" s="624">
        <v>9.5</v>
      </c>
      <c r="DA26" s="636"/>
      <c r="DB26" s="636"/>
      <c r="DC26" s="637"/>
      <c r="DD26" s="627">
        <v>2210100</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144904</v>
      </c>
      <c r="S27" s="622"/>
      <c r="T27" s="622"/>
      <c r="U27" s="622"/>
      <c r="V27" s="622"/>
      <c r="W27" s="622"/>
      <c r="X27" s="622"/>
      <c r="Y27" s="623"/>
      <c r="Z27" s="659">
        <v>0.6</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3591952</v>
      </c>
      <c r="BH27" s="622"/>
      <c r="BI27" s="622"/>
      <c r="BJ27" s="622"/>
      <c r="BK27" s="622"/>
      <c r="BL27" s="622"/>
      <c r="BM27" s="622"/>
      <c r="BN27" s="623"/>
      <c r="BO27" s="659">
        <v>100</v>
      </c>
      <c r="BP27" s="659"/>
      <c r="BQ27" s="659"/>
      <c r="BR27" s="659"/>
      <c r="BS27" s="660">
        <v>37441</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2581555</v>
      </c>
      <c r="CS27" s="634"/>
      <c r="CT27" s="634"/>
      <c r="CU27" s="634"/>
      <c r="CV27" s="634"/>
      <c r="CW27" s="634"/>
      <c r="CX27" s="634"/>
      <c r="CY27" s="635"/>
      <c r="CZ27" s="624">
        <v>10.6</v>
      </c>
      <c r="DA27" s="636"/>
      <c r="DB27" s="636"/>
      <c r="DC27" s="637"/>
      <c r="DD27" s="627">
        <v>1086524</v>
      </c>
      <c r="DE27" s="634"/>
      <c r="DF27" s="634"/>
      <c r="DG27" s="634"/>
      <c r="DH27" s="634"/>
      <c r="DI27" s="634"/>
      <c r="DJ27" s="634"/>
      <c r="DK27" s="635"/>
      <c r="DL27" s="627">
        <v>613463</v>
      </c>
      <c r="DM27" s="634"/>
      <c r="DN27" s="634"/>
      <c r="DO27" s="634"/>
      <c r="DP27" s="634"/>
      <c r="DQ27" s="634"/>
      <c r="DR27" s="634"/>
      <c r="DS27" s="634"/>
      <c r="DT27" s="634"/>
      <c r="DU27" s="634"/>
      <c r="DV27" s="635"/>
      <c r="DW27" s="624">
        <v>4.5</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374668</v>
      </c>
      <c r="S28" s="622"/>
      <c r="T28" s="622"/>
      <c r="U28" s="622"/>
      <c r="V28" s="622"/>
      <c r="W28" s="622"/>
      <c r="X28" s="622"/>
      <c r="Y28" s="623"/>
      <c r="Z28" s="659">
        <v>1.4</v>
      </c>
      <c r="AA28" s="659"/>
      <c r="AB28" s="659"/>
      <c r="AC28" s="659"/>
      <c r="AD28" s="660" t="s">
        <v>122</v>
      </c>
      <c r="AE28" s="660"/>
      <c r="AF28" s="660"/>
      <c r="AG28" s="660"/>
      <c r="AH28" s="660"/>
      <c r="AI28" s="660"/>
      <c r="AJ28" s="660"/>
      <c r="AK28" s="660"/>
      <c r="AL28" s="624" t="s">
        <v>122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3504736</v>
      </c>
      <c r="CS28" s="622"/>
      <c r="CT28" s="622"/>
      <c r="CU28" s="622"/>
      <c r="CV28" s="622"/>
      <c r="CW28" s="622"/>
      <c r="CX28" s="622"/>
      <c r="CY28" s="623"/>
      <c r="CZ28" s="624">
        <v>14.4</v>
      </c>
      <c r="DA28" s="636"/>
      <c r="DB28" s="636"/>
      <c r="DC28" s="637"/>
      <c r="DD28" s="627">
        <v>3392038</v>
      </c>
      <c r="DE28" s="622"/>
      <c r="DF28" s="622"/>
      <c r="DG28" s="622"/>
      <c r="DH28" s="622"/>
      <c r="DI28" s="622"/>
      <c r="DJ28" s="622"/>
      <c r="DK28" s="623"/>
      <c r="DL28" s="627">
        <v>2503111</v>
      </c>
      <c r="DM28" s="622"/>
      <c r="DN28" s="622"/>
      <c r="DO28" s="622"/>
      <c r="DP28" s="622"/>
      <c r="DQ28" s="622"/>
      <c r="DR28" s="622"/>
      <c r="DS28" s="622"/>
      <c r="DT28" s="622"/>
      <c r="DU28" s="622"/>
      <c r="DV28" s="623"/>
      <c r="DW28" s="624">
        <v>18.2</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88674</v>
      </c>
      <c r="S29" s="622"/>
      <c r="T29" s="622"/>
      <c r="U29" s="622"/>
      <c r="V29" s="622"/>
      <c r="W29" s="622"/>
      <c r="X29" s="622"/>
      <c r="Y29" s="623"/>
      <c r="Z29" s="659">
        <v>0.3</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3504729</v>
      </c>
      <c r="CS29" s="634"/>
      <c r="CT29" s="634"/>
      <c r="CU29" s="634"/>
      <c r="CV29" s="634"/>
      <c r="CW29" s="634"/>
      <c r="CX29" s="634"/>
      <c r="CY29" s="635"/>
      <c r="CZ29" s="624">
        <v>14.4</v>
      </c>
      <c r="DA29" s="636"/>
      <c r="DB29" s="636"/>
      <c r="DC29" s="637"/>
      <c r="DD29" s="627">
        <v>3392031</v>
      </c>
      <c r="DE29" s="634"/>
      <c r="DF29" s="634"/>
      <c r="DG29" s="634"/>
      <c r="DH29" s="634"/>
      <c r="DI29" s="634"/>
      <c r="DJ29" s="634"/>
      <c r="DK29" s="635"/>
      <c r="DL29" s="627">
        <v>2503104</v>
      </c>
      <c r="DM29" s="634"/>
      <c r="DN29" s="634"/>
      <c r="DO29" s="634"/>
      <c r="DP29" s="634"/>
      <c r="DQ29" s="634"/>
      <c r="DR29" s="634"/>
      <c r="DS29" s="634"/>
      <c r="DT29" s="634"/>
      <c r="DU29" s="634"/>
      <c r="DV29" s="635"/>
      <c r="DW29" s="624">
        <v>18.2</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2125701</v>
      </c>
      <c r="S30" s="622"/>
      <c r="T30" s="622"/>
      <c r="U30" s="622"/>
      <c r="V30" s="622"/>
      <c r="W30" s="622"/>
      <c r="X30" s="622"/>
      <c r="Y30" s="623"/>
      <c r="Z30" s="659">
        <v>8.1999999999999993</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3"/>
      <c r="BI30" s="693"/>
      <c r="BJ30" s="693"/>
      <c r="BK30" s="693"/>
      <c r="BL30" s="693"/>
      <c r="BM30" s="693"/>
      <c r="BN30" s="693"/>
      <c r="BO30" s="693"/>
      <c r="BP30" s="693"/>
      <c r="BQ30" s="694"/>
      <c r="BR30" s="673"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3459707</v>
      </c>
      <c r="CS30" s="622"/>
      <c r="CT30" s="622"/>
      <c r="CU30" s="622"/>
      <c r="CV30" s="622"/>
      <c r="CW30" s="622"/>
      <c r="CX30" s="622"/>
      <c r="CY30" s="623"/>
      <c r="CZ30" s="624">
        <v>14.2</v>
      </c>
      <c r="DA30" s="636"/>
      <c r="DB30" s="636"/>
      <c r="DC30" s="637"/>
      <c r="DD30" s="627">
        <v>3347200</v>
      </c>
      <c r="DE30" s="622"/>
      <c r="DF30" s="622"/>
      <c r="DG30" s="622"/>
      <c r="DH30" s="622"/>
      <c r="DI30" s="622"/>
      <c r="DJ30" s="622"/>
      <c r="DK30" s="623"/>
      <c r="DL30" s="627">
        <v>2458273</v>
      </c>
      <c r="DM30" s="622"/>
      <c r="DN30" s="622"/>
      <c r="DO30" s="622"/>
      <c r="DP30" s="622"/>
      <c r="DQ30" s="622"/>
      <c r="DR30" s="622"/>
      <c r="DS30" s="622"/>
      <c r="DT30" s="622"/>
      <c r="DU30" s="622"/>
      <c r="DV30" s="623"/>
      <c r="DW30" s="624">
        <v>17.899999999999999</v>
      </c>
      <c r="DX30" s="636"/>
      <c r="DY30" s="636"/>
      <c r="DZ30" s="636"/>
      <c r="EA30" s="636"/>
      <c r="EB30" s="636"/>
      <c r="EC30" s="648"/>
    </row>
    <row r="31" spans="2:133" ht="11.25" customHeight="1" x14ac:dyDescent="0.15">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9" t="s">
        <v>177</v>
      </c>
      <c r="AY31" s="680"/>
      <c r="AZ31" s="680"/>
      <c r="BA31" s="680"/>
      <c r="BB31" s="680"/>
      <c r="BC31" s="680"/>
      <c r="BD31" s="680"/>
      <c r="BE31" s="680"/>
      <c r="BF31" s="681"/>
      <c r="BG31" s="683">
        <v>98.5</v>
      </c>
      <c r="BH31" s="684"/>
      <c r="BI31" s="684"/>
      <c r="BJ31" s="684"/>
      <c r="BK31" s="684"/>
      <c r="BL31" s="684"/>
      <c r="BM31" s="685">
        <v>92.2</v>
      </c>
      <c r="BN31" s="684"/>
      <c r="BO31" s="684"/>
      <c r="BP31" s="684"/>
      <c r="BQ31" s="686"/>
      <c r="BR31" s="683">
        <v>98.5</v>
      </c>
      <c r="BS31" s="684"/>
      <c r="BT31" s="684"/>
      <c r="BU31" s="684"/>
      <c r="BV31" s="684"/>
      <c r="BW31" s="684"/>
      <c r="BX31" s="685">
        <v>92.5</v>
      </c>
      <c r="BY31" s="684"/>
      <c r="BZ31" s="684"/>
      <c r="CA31" s="684"/>
      <c r="CB31" s="686"/>
      <c r="CD31" s="642"/>
      <c r="CE31" s="643"/>
      <c r="CF31" s="618" t="s">
        <v>300</v>
      </c>
      <c r="CG31" s="619"/>
      <c r="CH31" s="619"/>
      <c r="CI31" s="619"/>
      <c r="CJ31" s="619"/>
      <c r="CK31" s="619"/>
      <c r="CL31" s="619"/>
      <c r="CM31" s="619"/>
      <c r="CN31" s="619"/>
      <c r="CO31" s="619"/>
      <c r="CP31" s="619"/>
      <c r="CQ31" s="620"/>
      <c r="CR31" s="621">
        <v>45022</v>
      </c>
      <c r="CS31" s="634"/>
      <c r="CT31" s="634"/>
      <c r="CU31" s="634"/>
      <c r="CV31" s="634"/>
      <c r="CW31" s="634"/>
      <c r="CX31" s="634"/>
      <c r="CY31" s="635"/>
      <c r="CZ31" s="624">
        <v>0.2</v>
      </c>
      <c r="DA31" s="636"/>
      <c r="DB31" s="636"/>
      <c r="DC31" s="637"/>
      <c r="DD31" s="627">
        <v>44831</v>
      </c>
      <c r="DE31" s="634"/>
      <c r="DF31" s="634"/>
      <c r="DG31" s="634"/>
      <c r="DH31" s="634"/>
      <c r="DI31" s="634"/>
      <c r="DJ31" s="634"/>
      <c r="DK31" s="635"/>
      <c r="DL31" s="627">
        <v>44831</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1284604</v>
      </c>
      <c r="S32" s="622"/>
      <c r="T32" s="622"/>
      <c r="U32" s="622"/>
      <c r="V32" s="622"/>
      <c r="W32" s="622"/>
      <c r="X32" s="622"/>
      <c r="Y32" s="623"/>
      <c r="Z32" s="659">
        <v>4.9000000000000004</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98.9</v>
      </c>
      <c r="BH32" s="634"/>
      <c r="BI32" s="634"/>
      <c r="BJ32" s="634"/>
      <c r="BK32" s="634"/>
      <c r="BL32" s="634"/>
      <c r="BM32" s="625">
        <v>96</v>
      </c>
      <c r="BN32" s="634"/>
      <c r="BO32" s="634"/>
      <c r="BP32" s="634"/>
      <c r="BQ32" s="657"/>
      <c r="BR32" s="692">
        <v>98.5</v>
      </c>
      <c r="BS32" s="634"/>
      <c r="BT32" s="634"/>
      <c r="BU32" s="634"/>
      <c r="BV32" s="634"/>
      <c r="BW32" s="634"/>
      <c r="BX32" s="625">
        <v>95.7</v>
      </c>
      <c r="BY32" s="634"/>
      <c r="BZ32" s="634"/>
      <c r="CA32" s="634"/>
      <c r="CB32" s="657"/>
      <c r="CD32" s="644"/>
      <c r="CE32" s="645"/>
      <c r="CF32" s="618" t="s">
        <v>304</v>
      </c>
      <c r="CG32" s="619"/>
      <c r="CH32" s="619"/>
      <c r="CI32" s="619"/>
      <c r="CJ32" s="619"/>
      <c r="CK32" s="619"/>
      <c r="CL32" s="619"/>
      <c r="CM32" s="619"/>
      <c r="CN32" s="619"/>
      <c r="CO32" s="619"/>
      <c r="CP32" s="619"/>
      <c r="CQ32" s="620"/>
      <c r="CR32" s="621">
        <v>7</v>
      </c>
      <c r="CS32" s="622"/>
      <c r="CT32" s="622"/>
      <c r="CU32" s="622"/>
      <c r="CV32" s="622"/>
      <c r="CW32" s="622"/>
      <c r="CX32" s="622"/>
      <c r="CY32" s="623"/>
      <c r="CZ32" s="624">
        <v>0</v>
      </c>
      <c r="DA32" s="636"/>
      <c r="DB32" s="636"/>
      <c r="DC32" s="637"/>
      <c r="DD32" s="627">
        <v>7</v>
      </c>
      <c r="DE32" s="622"/>
      <c r="DF32" s="622"/>
      <c r="DG32" s="622"/>
      <c r="DH32" s="622"/>
      <c r="DI32" s="622"/>
      <c r="DJ32" s="622"/>
      <c r="DK32" s="623"/>
      <c r="DL32" s="627">
        <v>7</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238773</v>
      </c>
      <c r="S33" s="622"/>
      <c r="T33" s="622"/>
      <c r="U33" s="622"/>
      <c r="V33" s="622"/>
      <c r="W33" s="622"/>
      <c r="X33" s="622"/>
      <c r="Y33" s="623"/>
      <c r="Z33" s="659">
        <v>0.9</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98.2</v>
      </c>
      <c r="BH33" s="606"/>
      <c r="BI33" s="606"/>
      <c r="BJ33" s="606"/>
      <c r="BK33" s="606"/>
      <c r="BL33" s="606"/>
      <c r="BM33" s="652">
        <v>89.6</v>
      </c>
      <c r="BN33" s="606"/>
      <c r="BO33" s="606"/>
      <c r="BP33" s="606"/>
      <c r="BQ33" s="669"/>
      <c r="BR33" s="682">
        <v>98.3</v>
      </c>
      <c r="BS33" s="606"/>
      <c r="BT33" s="606"/>
      <c r="BU33" s="606"/>
      <c r="BV33" s="606"/>
      <c r="BW33" s="606"/>
      <c r="BX33" s="652">
        <v>90.4</v>
      </c>
      <c r="BY33" s="606"/>
      <c r="BZ33" s="606"/>
      <c r="CA33" s="606"/>
      <c r="CB33" s="669"/>
      <c r="CD33" s="618" t="s">
        <v>307</v>
      </c>
      <c r="CE33" s="619"/>
      <c r="CF33" s="619"/>
      <c r="CG33" s="619"/>
      <c r="CH33" s="619"/>
      <c r="CI33" s="619"/>
      <c r="CJ33" s="619"/>
      <c r="CK33" s="619"/>
      <c r="CL33" s="619"/>
      <c r="CM33" s="619"/>
      <c r="CN33" s="619"/>
      <c r="CO33" s="619"/>
      <c r="CP33" s="619"/>
      <c r="CQ33" s="620"/>
      <c r="CR33" s="621">
        <v>9957987</v>
      </c>
      <c r="CS33" s="634"/>
      <c r="CT33" s="634"/>
      <c r="CU33" s="634"/>
      <c r="CV33" s="634"/>
      <c r="CW33" s="634"/>
      <c r="CX33" s="634"/>
      <c r="CY33" s="635"/>
      <c r="CZ33" s="624">
        <v>40.799999999999997</v>
      </c>
      <c r="DA33" s="636"/>
      <c r="DB33" s="636"/>
      <c r="DC33" s="637"/>
      <c r="DD33" s="627">
        <v>7634334</v>
      </c>
      <c r="DE33" s="634"/>
      <c r="DF33" s="634"/>
      <c r="DG33" s="634"/>
      <c r="DH33" s="634"/>
      <c r="DI33" s="634"/>
      <c r="DJ33" s="634"/>
      <c r="DK33" s="635"/>
      <c r="DL33" s="627">
        <v>5836239</v>
      </c>
      <c r="DM33" s="634"/>
      <c r="DN33" s="634"/>
      <c r="DO33" s="634"/>
      <c r="DP33" s="634"/>
      <c r="DQ33" s="634"/>
      <c r="DR33" s="634"/>
      <c r="DS33" s="634"/>
      <c r="DT33" s="634"/>
      <c r="DU33" s="634"/>
      <c r="DV33" s="635"/>
      <c r="DW33" s="624">
        <v>42.5</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178988</v>
      </c>
      <c r="S34" s="622"/>
      <c r="T34" s="622"/>
      <c r="U34" s="622"/>
      <c r="V34" s="622"/>
      <c r="W34" s="622"/>
      <c r="X34" s="622"/>
      <c r="Y34" s="623"/>
      <c r="Z34" s="659">
        <v>0.7</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2777534</v>
      </c>
      <c r="CS34" s="622"/>
      <c r="CT34" s="622"/>
      <c r="CU34" s="622"/>
      <c r="CV34" s="622"/>
      <c r="CW34" s="622"/>
      <c r="CX34" s="622"/>
      <c r="CY34" s="623"/>
      <c r="CZ34" s="624">
        <v>11.4</v>
      </c>
      <c r="DA34" s="636"/>
      <c r="DB34" s="636"/>
      <c r="DC34" s="637"/>
      <c r="DD34" s="627">
        <v>1874623</v>
      </c>
      <c r="DE34" s="622"/>
      <c r="DF34" s="622"/>
      <c r="DG34" s="622"/>
      <c r="DH34" s="622"/>
      <c r="DI34" s="622"/>
      <c r="DJ34" s="622"/>
      <c r="DK34" s="623"/>
      <c r="DL34" s="627">
        <v>1693397</v>
      </c>
      <c r="DM34" s="622"/>
      <c r="DN34" s="622"/>
      <c r="DO34" s="622"/>
      <c r="DP34" s="622"/>
      <c r="DQ34" s="622"/>
      <c r="DR34" s="622"/>
      <c r="DS34" s="622"/>
      <c r="DT34" s="622"/>
      <c r="DU34" s="622"/>
      <c r="DV34" s="623"/>
      <c r="DW34" s="624">
        <v>12.3</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527346</v>
      </c>
      <c r="S35" s="622"/>
      <c r="T35" s="622"/>
      <c r="U35" s="622"/>
      <c r="V35" s="622"/>
      <c r="W35" s="622"/>
      <c r="X35" s="622"/>
      <c r="Y35" s="623"/>
      <c r="Z35" s="659">
        <v>2</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265393</v>
      </c>
      <c r="CS35" s="634"/>
      <c r="CT35" s="634"/>
      <c r="CU35" s="634"/>
      <c r="CV35" s="634"/>
      <c r="CW35" s="634"/>
      <c r="CX35" s="634"/>
      <c r="CY35" s="635"/>
      <c r="CZ35" s="624">
        <v>1.1000000000000001</v>
      </c>
      <c r="DA35" s="636"/>
      <c r="DB35" s="636"/>
      <c r="DC35" s="637"/>
      <c r="DD35" s="627">
        <v>208620</v>
      </c>
      <c r="DE35" s="634"/>
      <c r="DF35" s="634"/>
      <c r="DG35" s="634"/>
      <c r="DH35" s="634"/>
      <c r="DI35" s="634"/>
      <c r="DJ35" s="634"/>
      <c r="DK35" s="635"/>
      <c r="DL35" s="627">
        <v>208620</v>
      </c>
      <c r="DM35" s="634"/>
      <c r="DN35" s="634"/>
      <c r="DO35" s="634"/>
      <c r="DP35" s="634"/>
      <c r="DQ35" s="634"/>
      <c r="DR35" s="634"/>
      <c r="DS35" s="634"/>
      <c r="DT35" s="634"/>
      <c r="DU35" s="634"/>
      <c r="DV35" s="635"/>
      <c r="DW35" s="624">
        <v>1.5</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1605622</v>
      </c>
      <c r="S36" s="622"/>
      <c r="T36" s="622"/>
      <c r="U36" s="622"/>
      <c r="V36" s="622"/>
      <c r="W36" s="622"/>
      <c r="X36" s="622"/>
      <c r="Y36" s="623"/>
      <c r="Z36" s="659">
        <v>6.2</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4447219</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20352</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3264027</v>
      </c>
      <c r="CS36" s="622"/>
      <c r="CT36" s="622"/>
      <c r="CU36" s="622"/>
      <c r="CV36" s="622"/>
      <c r="CW36" s="622"/>
      <c r="CX36" s="622"/>
      <c r="CY36" s="623"/>
      <c r="CZ36" s="624">
        <v>13.4</v>
      </c>
      <c r="DA36" s="636"/>
      <c r="DB36" s="636"/>
      <c r="DC36" s="637"/>
      <c r="DD36" s="627">
        <v>2556934</v>
      </c>
      <c r="DE36" s="622"/>
      <c r="DF36" s="622"/>
      <c r="DG36" s="622"/>
      <c r="DH36" s="622"/>
      <c r="DI36" s="622"/>
      <c r="DJ36" s="622"/>
      <c r="DK36" s="623"/>
      <c r="DL36" s="627">
        <v>1883812</v>
      </c>
      <c r="DM36" s="622"/>
      <c r="DN36" s="622"/>
      <c r="DO36" s="622"/>
      <c r="DP36" s="622"/>
      <c r="DQ36" s="622"/>
      <c r="DR36" s="622"/>
      <c r="DS36" s="622"/>
      <c r="DT36" s="622"/>
      <c r="DU36" s="622"/>
      <c r="DV36" s="623"/>
      <c r="DW36" s="624">
        <v>13.7</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388326</v>
      </c>
      <c r="S37" s="622"/>
      <c r="T37" s="622"/>
      <c r="U37" s="622"/>
      <c r="V37" s="622"/>
      <c r="W37" s="622"/>
      <c r="X37" s="622"/>
      <c r="Y37" s="623"/>
      <c r="Z37" s="659">
        <v>1.5</v>
      </c>
      <c r="AA37" s="659"/>
      <c r="AB37" s="659"/>
      <c r="AC37" s="659"/>
      <c r="AD37" s="660">
        <v>41</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2115120</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-29642</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92137</v>
      </c>
      <c r="CS37" s="634"/>
      <c r="CT37" s="634"/>
      <c r="CU37" s="634"/>
      <c r="CV37" s="634"/>
      <c r="CW37" s="634"/>
      <c r="CX37" s="634"/>
      <c r="CY37" s="635"/>
      <c r="CZ37" s="624">
        <v>0.4</v>
      </c>
      <c r="DA37" s="636"/>
      <c r="DB37" s="636"/>
      <c r="DC37" s="637"/>
      <c r="DD37" s="627">
        <v>91937</v>
      </c>
      <c r="DE37" s="634"/>
      <c r="DF37" s="634"/>
      <c r="DG37" s="634"/>
      <c r="DH37" s="634"/>
      <c r="DI37" s="634"/>
      <c r="DJ37" s="634"/>
      <c r="DK37" s="635"/>
      <c r="DL37" s="627">
        <v>91937</v>
      </c>
      <c r="DM37" s="634"/>
      <c r="DN37" s="634"/>
      <c r="DO37" s="634"/>
      <c r="DP37" s="634"/>
      <c r="DQ37" s="634"/>
      <c r="DR37" s="634"/>
      <c r="DS37" s="634"/>
      <c r="DT37" s="634"/>
      <c r="DU37" s="634"/>
      <c r="DV37" s="635"/>
      <c r="DW37" s="624">
        <v>0.7</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4374009</v>
      </c>
      <c r="S38" s="622"/>
      <c r="T38" s="622"/>
      <c r="U38" s="622"/>
      <c r="V38" s="622"/>
      <c r="W38" s="622"/>
      <c r="X38" s="622"/>
      <c r="Y38" s="623"/>
      <c r="Z38" s="659">
        <v>16.8</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393541</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3697</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1630902</v>
      </c>
      <c r="CS38" s="622"/>
      <c r="CT38" s="622"/>
      <c r="CU38" s="622"/>
      <c r="CV38" s="622"/>
      <c r="CW38" s="622"/>
      <c r="CX38" s="622"/>
      <c r="CY38" s="623"/>
      <c r="CZ38" s="624">
        <v>6.7</v>
      </c>
      <c r="DA38" s="636"/>
      <c r="DB38" s="636"/>
      <c r="DC38" s="637"/>
      <c r="DD38" s="627">
        <v>1380168</v>
      </c>
      <c r="DE38" s="622"/>
      <c r="DF38" s="622"/>
      <c r="DG38" s="622"/>
      <c r="DH38" s="622"/>
      <c r="DI38" s="622"/>
      <c r="DJ38" s="622"/>
      <c r="DK38" s="623"/>
      <c r="DL38" s="627">
        <v>1304250</v>
      </c>
      <c r="DM38" s="622"/>
      <c r="DN38" s="622"/>
      <c r="DO38" s="622"/>
      <c r="DP38" s="622"/>
      <c r="DQ38" s="622"/>
      <c r="DR38" s="622"/>
      <c r="DS38" s="622"/>
      <c r="DT38" s="622"/>
      <c r="DU38" s="622"/>
      <c r="DV38" s="623"/>
      <c r="DW38" s="624">
        <v>9.5</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307656</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5370</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840885</v>
      </c>
      <c r="CS39" s="634"/>
      <c r="CT39" s="634"/>
      <c r="CU39" s="634"/>
      <c r="CV39" s="634"/>
      <c r="CW39" s="634"/>
      <c r="CX39" s="634"/>
      <c r="CY39" s="635"/>
      <c r="CZ39" s="624">
        <v>3.4</v>
      </c>
      <c r="DA39" s="636"/>
      <c r="DB39" s="636"/>
      <c r="DC39" s="637"/>
      <c r="DD39" s="627">
        <v>491563</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61709</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20726</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82</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1179246</v>
      </c>
      <c r="CS40" s="622"/>
      <c r="CT40" s="622"/>
      <c r="CU40" s="622"/>
      <c r="CV40" s="622"/>
      <c r="CW40" s="622"/>
      <c r="CX40" s="622"/>
      <c r="CY40" s="623"/>
      <c r="CZ40" s="624">
        <v>4.8</v>
      </c>
      <c r="DA40" s="636"/>
      <c r="DB40" s="636"/>
      <c r="DC40" s="637"/>
      <c r="DD40" s="627">
        <v>1122426</v>
      </c>
      <c r="DE40" s="622"/>
      <c r="DF40" s="622"/>
      <c r="DG40" s="622"/>
      <c r="DH40" s="622"/>
      <c r="DI40" s="622"/>
      <c r="DJ40" s="622"/>
      <c r="DK40" s="623"/>
      <c r="DL40" s="627">
        <v>746160</v>
      </c>
      <c r="DM40" s="622"/>
      <c r="DN40" s="622"/>
      <c r="DO40" s="622"/>
      <c r="DP40" s="622"/>
      <c r="DQ40" s="622"/>
      <c r="DR40" s="622"/>
      <c r="DS40" s="622"/>
      <c r="DT40" s="622"/>
      <c r="DU40" s="622"/>
      <c r="DV40" s="623"/>
      <c r="DW40" s="624">
        <v>5.4</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25962127</v>
      </c>
      <c r="S41" s="646"/>
      <c r="T41" s="646"/>
      <c r="U41" s="646"/>
      <c r="V41" s="646"/>
      <c r="W41" s="646"/>
      <c r="X41" s="646"/>
      <c r="Y41" s="649"/>
      <c r="Z41" s="650">
        <v>100</v>
      </c>
      <c r="AA41" s="650"/>
      <c r="AB41" s="650"/>
      <c r="AC41" s="650"/>
      <c r="AD41" s="651">
        <v>13679739</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308434</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1301742</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449</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4439064</v>
      </c>
      <c r="CS42" s="634"/>
      <c r="CT42" s="634"/>
      <c r="CU42" s="634"/>
      <c r="CV42" s="634"/>
      <c r="CW42" s="634"/>
      <c r="CX42" s="634"/>
      <c r="CY42" s="635"/>
      <c r="CZ42" s="624">
        <v>18.2</v>
      </c>
      <c r="DA42" s="636"/>
      <c r="DB42" s="636"/>
      <c r="DC42" s="637"/>
      <c r="DD42" s="627">
        <v>153983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62700</v>
      </c>
      <c r="CS43" s="634"/>
      <c r="CT43" s="634"/>
      <c r="CU43" s="634"/>
      <c r="CV43" s="634"/>
      <c r="CW43" s="634"/>
      <c r="CX43" s="634"/>
      <c r="CY43" s="635"/>
      <c r="CZ43" s="624">
        <v>0.3</v>
      </c>
      <c r="DA43" s="636"/>
      <c r="DB43" s="636"/>
      <c r="DC43" s="637"/>
      <c r="DD43" s="627" t="s">
        <v>122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4429144</v>
      </c>
      <c r="CS44" s="622"/>
      <c r="CT44" s="622"/>
      <c r="CU44" s="622"/>
      <c r="CV44" s="622"/>
      <c r="CW44" s="622"/>
      <c r="CX44" s="622"/>
      <c r="CY44" s="623"/>
      <c r="CZ44" s="624">
        <v>18.100000000000001</v>
      </c>
      <c r="DA44" s="625"/>
      <c r="DB44" s="625"/>
      <c r="DC44" s="626"/>
      <c r="DD44" s="627">
        <v>151901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236831</v>
      </c>
      <c r="CS45" s="634"/>
      <c r="CT45" s="634"/>
      <c r="CU45" s="634"/>
      <c r="CV45" s="634"/>
      <c r="CW45" s="634"/>
      <c r="CX45" s="634"/>
      <c r="CY45" s="635"/>
      <c r="CZ45" s="624">
        <v>1</v>
      </c>
      <c r="DA45" s="636"/>
      <c r="DB45" s="636"/>
      <c r="DC45" s="637"/>
      <c r="DD45" s="627">
        <v>18782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4072416</v>
      </c>
      <c r="CS46" s="622"/>
      <c r="CT46" s="622"/>
      <c r="CU46" s="622"/>
      <c r="CV46" s="622"/>
      <c r="CW46" s="622"/>
      <c r="CX46" s="622"/>
      <c r="CY46" s="623"/>
      <c r="CZ46" s="624">
        <v>16.7</v>
      </c>
      <c r="DA46" s="625"/>
      <c r="DB46" s="625"/>
      <c r="DC46" s="626"/>
      <c r="DD46" s="627">
        <v>121233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9920</v>
      </c>
      <c r="CS47" s="634"/>
      <c r="CT47" s="634"/>
      <c r="CU47" s="634"/>
      <c r="CV47" s="634"/>
      <c r="CW47" s="634"/>
      <c r="CX47" s="634"/>
      <c r="CY47" s="635"/>
      <c r="CZ47" s="624">
        <v>0</v>
      </c>
      <c r="DA47" s="636"/>
      <c r="DB47" s="636"/>
      <c r="DC47" s="637"/>
      <c r="DD47" s="627">
        <v>2082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24416497</v>
      </c>
      <c r="CS49" s="606"/>
      <c r="CT49" s="606"/>
      <c r="CU49" s="606"/>
      <c r="CV49" s="606"/>
      <c r="CW49" s="606"/>
      <c r="CX49" s="606"/>
      <c r="CY49" s="607"/>
      <c r="CZ49" s="608">
        <v>100</v>
      </c>
      <c r="DA49" s="609"/>
      <c r="DB49" s="609"/>
      <c r="DC49" s="610"/>
      <c r="DD49" s="611">
        <v>15772536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P6wCYI5urcb0pZNBr9703LqWa02g5f8ZuypAYjg7CC/BAPWJD01PjtSMMYlW3gRlTZF0ZaQQ8z2ehDJ5/UQpWQ==" saltValue="uqDVjYPv/OtZ8ECgczeLY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25937</v>
      </c>
      <c r="R7" s="1103"/>
      <c r="S7" s="1103"/>
      <c r="T7" s="1103"/>
      <c r="U7" s="1103"/>
      <c r="V7" s="1103">
        <v>24409</v>
      </c>
      <c r="W7" s="1103"/>
      <c r="X7" s="1103"/>
      <c r="Y7" s="1103"/>
      <c r="Z7" s="1103"/>
      <c r="AA7" s="1103">
        <v>1528</v>
      </c>
      <c r="AB7" s="1103"/>
      <c r="AC7" s="1103"/>
      <c r="AD7" s="1103"/>
      <c r="AE7" s="1104"/>
      <c r="AF7" s="1105">
        <v>1468</v>
      </c>
      <c r="AG7" s="1106"/>
      <c r="AH7" s="1106"/>
      <c r="AI7" s="1106"/>
      <c r="AJ7" s="1107"/>
      <c r="AK7" s="1108">
        <v>456</v>
      </c>
      <c r="AL7" s="1109"/>
      <c r="AM7" s="1109"/>
      <c r="AN7" s="1109"/>
      <c r="AO7" s="1109"/>
      <c r="AP7" s="1109">
        <v>23862</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t="s">
        <v>558</v>
      </c>
      <c r="BS7" s="1099" t="s">
        <v>559</v>
      </c>
      <c r="BT7" s="1100"/>
      <c r="BU7" s="1100"/>
      <c r="BV7" s="1100"/>
      <c r="BW7" s="1100"/>
      <c r="BX7" s="1100"/>
      <c r="BY7" s="1100"/>
      <c r="BZ7" s="1100"/>
      <c r="CA7" s="1100"/>
      <c r="CB7" s="1100"/>
      <c r="CC7" s="1100"/>
      <c r="CD7" s="1100"/>
      <c r="CE7" s="1100"/>
      <c r="CF7" s="1100"/>
      <c r="CG7" s="1112"/>
      <c r="CH7" s="1096">
        <v>0</v>
      </c>
      <c r="CI7" s="1097"/>
      <c r="CJ7" s="1097"/>
      <c r="CK7" s="1097"/>
      <c r="CL7" s="1098"/>
      <c r="CM7" s="1096">
        <v>117</v>
      </c>
      <c r="CN7" s="1097"/>
      <c r="CO7" s="1097"/>
      <c r="CP7" s="1097"/>
      <c r="CQ7" s="1098"/>
      <c r="CR7" s="1096">
        <v>810</v>
      </c>
      <c r="CS7" s="1097"/>
      <c r="CT7" s="1097"/>
      <c r="CU7" s="1097"/>
      <c r="CV7" s="1098"/>
      <c r="CW7" s="1096" t="s">
        <v>571</v>
      </c>
      <c r="CX7" s="1097"/>
      <c r="CY7" s="1097"/>
      <c r="CZ7" s="1097"/>
      <c r="DA7" s="1098"/>
      <c r="DB7" s="1096">
        <v>61</v>
      </c>
      <c r="DC7" s="1097"/>
      <c r="DD7" s="1097"/>
      <c r="DE7" s="1097"/>
      <c r="DF7" s="1098"/>
      <c r="DG7" s="1096" t="s">
        <v>563</v>
      </c>
      <c r="DH7" s="1097"/>
      <c r="DI7" s="1097"/>
      <c r="DJ7" s="1097"/>
      <c r="DK7" s="1098"/>
      <c r="DL7" s="1096" t="s">
        <v>563</v>
      </c>
      <c r="DM7" s="1097"/>
      <c r="DN7" s="1097"/>
      <c r="DO7" s="1097"/>
      <c r="DP7" s="1098"/>
      <c r="DQ7" s="1096" t="s">
        <v>563</v>
      </c>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3</v>
      </c>
      <c r="R8" s="1039"/>
      <c r="S8" s="1039"/>
      <c r="T8" s="1039"/>
      <c r="U8" s="1039"/>
      <c r="V8" s="1039">
        <v>3</v>
      </c>
      <c r="W8" s="1039"/>
      <c r="X8" s="1039"/>
      <c r="Y8" s="1039"/>
      <c r="Z8" s="1039"/>
      <c r="AA8" s="1039">
        <v>0</v>
      </c>
      <c r="AB8" s="1039"/>
      <c r="AC8" s="1039"/>
      <c r="AD8" s="1039"/>
      <c r="AE8" s="1040"/>
      <c r="AF8" s="1035">
        <v>0</v>
      </c>
      <c r="AG8" s="1036"/>
      <c r="AH8" s="1036"/>
      <c r="AI8" s="1036"/>
      <c r="AJ8" s="1037"/>
      <c r="AK8" s="1080">
        <v>0</v>
      </c>
      <c r="AL8" s="1081"/>
      <c r="AM8" s="1081"/>
      <c r="AN8" s="1081"/>
      <c r="AO8" s="1081"/>
      <c r="AP8" s="1081" t="s">
        <v>549</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560</v>
      </c>
      <c r="BT8" s="993"/>
      <c r="BU8" s="993"/>
      <c r="BV8" s="993"/>
      <c r="BW8" s="993"/>
      <c r="BX8" s="993"/>
      <c r="BY8" s="993"/>
      <c r="BZ8" s="993"/>
      <c r="CA8" s="993"/>
      <c r="CB8" s="993"/>
      <c r="CC8" s="993"/>
      <c r="CD8" s="993"/>
      <c r="CE8" s="993"/>
      <c r="CF8" s="993"/>
      <c r="CG8" s="1014"/>
      <c r="CH8" s="989">
        <v>-9</v>
      </c>
      <c r="CI8" s="990"/>
      <c r="CJ8" s="990"/>
      <c r="CK8" s="990"/>
      <c r="CL8" s="991"/>
      <c r="CM8" s="989">
        <v>-50</v>
      </c>
      <c r="CN8" s="990"/>
      <c r="CO8" s="990"/>
      <c r="CP8" s="990"/>
      <c r="CQ8" s="991"/>
      <c r="CR8" s="989">
        <v>46</v>
      </c>
      <c r="CS8" s="990"/>
      <c r="CT8" s="990"/>
      <c r="CU8" s="990"/>
      <c r="CV8" s="991"/>
      <c r="CW8" s="989">
        <v>0</v>
      </c>
      <c r="CX8" s="990"/>
      <c r="CY8" s="990"/>
      <c r="CZ8" s="990"/>
      <c r="DA8" s="991"/>
      <c r="DB8" s="989">
        <v>53</v>
      </c>
      <c r="DC8" s="990"/>
      <c r="DD8" s="990"/>
      <c r="DE8" s="990"/>
      <c r="DF8" s="991"/>
      <c r="DG8" s="989" t="s">
        <v>565</v>
      </c>
      <c r="DH8" s="990"/>
      <c r="DI8" s="990"/>
      <c r="DJ8" s="990"/>
      <c r="DK8" s="991"/>
      <c r="DL8" s="989" t="s">
        <v>565</v>
      </c>
      <c r="DM8" s="990"/>
      <c r="DN8" s="990"/>
      <c r="DO8" s="990"/>
      <c r="DP8" s="991"/>
      <c r="DQ8" s="989" t="s">
        <v>565</v>
      </c>
      <c r="DR8" s="990"/>
      <c r="DS8" s="990"/>
      <c r="DT8" s="990"/>
      <c r="DU8" s="991"/>
      <c r="DV8" s="992"/>
      <c r="DW8" s="993"/>
      <c r="DX8" s="993"/>
      <c r="DY8" s="993"/>
      <c r="DZ8" s="994"/>
      <c r="EA8" s="234"/>
    </row>
    <row r="9" spans="1:131" s="235" customFormat="1" ht="26.25" customHeight="1" x14ac:dyDescent="0.15">
      <c r="A9" s="238">
        <v>3</v>
      </c>
      <c r="B9" s="1030" t="s">
        <v>376</v>
      </c>
      <c r="C9" s="1031"/>
      <c r="D9" s="1031"/>
      <c r="E9" s="1031"/>
      <c r="F9" s="1031"/>
      <c r="G9" s="1031"/>
      <c r="H9" s="1031"/>
      <c r="I9" s="1031"/>
      <c r="J9" s="1031"/>
      <c r="K9" s="1031"/>
      <c r="L9" s="1031"/>
      <c r="M9" s="1031"/>
      <c r="N9" s="1031"/>
      <c r="O9" s="1031"/>
      <c r="P9" s="1032"/>
      <c r="Q9" s="1038">
        <v>22</v>
      </c>
      <c r="R9" s="1039"/>
      <c r="S9" s="1039"/>
      <c r="T9" s="1039"/>
      <c r="U9" s="1039"/>
      <c r="V9" s="1039">
        <v>4</v>
      </c>
      <c r="W9" s="1039"/>
      <c r="X9" s="1039"/>
      <c r="Y9" s="1039"/>
      <c r="Z9" s="1039"/>
      <c r="AA9" s="1039">
        <v>17</v>
      </c>
      <c r="AB9" s="1039"/>
      <c r="AC9" s="1039"/>
      <c r="AD9" s="1039"/>
      <c r="AE9" s="1040"/>
      <c r="AF9" s="1035">
        <v>17</v>
      </c>
      <c r="AG9" s="1036"/>
      <c r="AH9" s="1036"/>
      <c r="AI9" s="1036"/>
      <c r="AJ9" s="1037"/>
      <c r="AK9" s="1080" t="s">
        <v>549</v>
      </c>
      <c r="AL9" s="1081"/>
      <c r="AM9" s="1081"/>
      <c r="AN9" s="1081"/>
      <c r="AO9" s="1081"/>
      <c r="AP9" s="1081" t="s">
        <v>549</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561</v>
      </c>
      <c r="BT9" s="993"/>
      <c r="BU9" s="993"/>
      <c r="BV9" s="993"/>
      <c r="BW9" s="993"/>
      <c r="BX9" s="993"/>
      <c r="BY9" s="993"/>
      <c r="BZ9" s="993"/>
      <c r="CA9" s="993"/>
      <c r="CB9" s="993"/>
      <c r="CC9" s="993"/>
      <c r="CD9" s="993"/>
      <c r="CE9" s="993"/>
      <c r="CF9" s="993"/>
      <c r="CG9" s="1014"/>
      <c r="CH9" s="989">
        <v>0</v>
      </c>
      <c r="CI9" s="990"/>
      <c r="CJ9" s="990"/>
      <c r="CK9" s="990"/>
      <c r="CL9" s="991"/>
      <c r="CM9" s="989">
        <v>24</v>
      </c>
      <c r="CN9" s="990"/>
      <c r="CO9" s="990"/>
      <c r="CP9" s="990"/>
      <c r="CQ9" s="991"/>
      <c r="CR9" s="989">
        <v>8</v>
      </c>
      <c r="CS9" s="990"/>
      <c r="CT9" s="990"/>
      <c r="CU9" s="990"/>
      <c r="CV9" s="991"/>
      <c r="CW9" s="989" t="s">
        <v>571</v>
      </c>
      <c r="CX9" s="990"/>
      <c r="CY9" s="990"/>
      <c r="CZ9" s="990"/>
      <c r="DA9" s="991"/>
      <c r="DB9" s="989" t="s">
        <v>571</v>
      </c>
      <c r="DC9" s="990"/>
      <c r="DD9" s="990"/>
      <c r="DE9" s="990"/>
      <c r="DF9" s="991"/>
      <c r="DG9" s="989" t="s">
        <v>563</v>
      </c>
      <c r="DH9" s="990"/>
      <c r="DI9" s="990"/>
      <c r="DJ9" s="990"/>
      <c r="DK9" s="991"/>
      <c r="DL9" s="989" t="s">
        <v>563</v>
      </c>
      <c r="DM9" s="990"/>
      <c r="DN9" s="990"/>
      <c r="DO9" s="990"/>
      <c r="DP9" s="991"/>
      <c r="DQ9" s="989" t="s">
        <v>563</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562</v>
      </c>
      <c r="BT10" s="993"/>
      <c r="BU10" s="993"/>
      <c r="BV10" s="993"/>
      <c r="BW10" s="993"/>
      <c r="BX10" s="993"/>
      <c r="BY10" s="993"/>
      <c r="BZ10" s="993"/>
      <c r="CA10" s="993"/>
      <c r="CB10" s="993"/>
      <c r="CC10" s="993"/>
      <c r="CD10" s="993"/>
      <c r="CE10" s="993"/>
      <c r="CF10" s="993"/>
      <c r="CG10" s="1014"/>
      <c r="CH10" s="989">
        <v>22</v>
      </c>
      <c r="CI10" s="990"/>
      <c r="CJ10" s="990"/>
      <c r="CK10" s="990"/>
      <c r="CL10" s="991"/>
      <c r="CM10" s="989">
        <v>332</v>
      </c>
      <c r="CN10" s="990"/>
      <c r="CO10" s="990"/>
      <c r="CP10" s="990"/>
      <c r="CQ10" s="991"/>
      <c r="CR10" s="989">
        <v>93</v>
      </c>
      <c r="CS10" s="990"/>
      <c r="CT10" s="990"/>
      <c r="CU10" s="990"/>
      <c r="CV10" s="991"/>
      <c r="CW10" s="989" t="s">
        <v>571</v>
      </c>
      <c r="CX10" s="990"/>
      <c r="CY10" s="990"/>
      <c r="CZ10" s="990"/>
      <c r="DA10" s="991"/>
      <c r="DB10" s="989" t="s">
        <v>571</v>
      </c>
      <c r="DC10" s="990"/>
      <c r="DD10" s="990"/>
      <c r="DE10" s="990"/>
      <c r="DF10" s="991"/>
      <c r="DG10" s="989" t="s">
        <v>565</v>
      </c>
      <c r="DH10" s="990"/>
      <c r="DI10" s="990"/>
      <c r="DJ10" s="990"/>
      <c r="DK10" s="991"/>
      <c r="DL10" s="989" t="s">
        <v>565</v>
      </c>
      <c r="DM10" s="990"/>
      <c r="DN10" s="990"/>
      <c r="DO10" s="990"/>
      <c r="DP10" s="991"/>
      <c r="DQ10" s="989" t="s">
        <v>565</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378</v>
      </c>
      <c r="B23" s="937" t="s">
        <v>379</v>
      </c>
      <c r="C23" s="938"/>
      <c r="D23" s="938"/>
      <c r="E23" s="938"/>
      <c r="F23" s="938"/>
      <c r="G23" s="938"/>
      <c r="H23" s="938"/>
      <c r="I23" s="938"/>
      <c r="J23" s="938"/>
      <c r="K23" s="938"/>
      <c r="L23" s="938"/>
      <c r="M23" s="938"/>
      <c r="N23" s="938"/>
      <c r="O23" s="938"/>
      <c r="P23" s="948"/>
      <c r="Q23" s="1067">
        <v>25962</v>
      </c>
      <c r="R23" s="1061"/>
      <c r="S23" s="1061"/>
      <c r="T23" s="1061"/>
      <c r="U23" s="1061"/>
      <c r="V23" s="1061">
        <v>24416</v>
      </c>
      <c r="W23" s="1061"/>
      <c r="X23" s="1061"/>
      <c r="Y23" s="1061"/>
      <c r="Z23" s="1061"/>
      <c r="AA23" s="1061">
        <v>1546</v>
      </c>
      <c r="AB23" s="1061"/>
      <c r="AC23" s="1061"/>
      <c r="AD23" s="1061"/>
      <c r="AE23" s="1068"/>
      <c r="AF23" s="1069">
        <v>1485</v>
      </c>
      <c r="AG23" s="1061"/>
      <c r="AH23" s="1061"/>
      <c r="AI23" s="1061"/>
      <c r="AJ23" s="1070"/>
      <c r="AK23" s="1071"/>
      <c r="AL23" s="1072"/>
      <c r="AM23" s="1072"/>
      <c r="AN23" s="1072"/>
      <c r="AO23" s="1072"/>
      <c r="AP23" s="1061">
        <v>23862</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390</v>
      </c>
      <c r="C28" s="1048"/>
      <c r="D28" s="1048"/>
      <c r="E28" s="1048"/>
      <c r="F28" s="1048"/>
      <c r="G28" s="1048"/>
      <c r="H28" s="1048"/>
      <c r="I28" s="1048"/>
      <c r="J28" s="1048"/>
      <c r="K28" s="1048"/>
      <c r="L28" s="1048"/>
      <c r="M28" s="1048"/>
      <c r="N28" s="1048"/>
      <c r="O28" s="1048"/>
      <c r="P28" s="1049"/>
      <c r="Q28" s="1050">
        <v>3383</v>
      </c>
      <c r="R28" s="1051"/>
      <c r="S28" s="1051"/>
      <c r="T28" s="1051"/>
      <c r="U28" s="1051"/>
      <c r="V28" s="1051">
        <v>3358</v>
      </c>
      <c r="W28" s="1051"/>
      <c r="X28" s="1051"/>
      <c r="Y28" s="1051"/>
      <c r="Z28" s="1051"/>
      <c r="AA28" s="1051">
        <v>25</v>
      </c>
      <c r="AB28" s="1051"/>
      <c r="AC28" s="1051"/>
      <c r="AD28" s="1051"/>
      <c r="AE28" s="1052"/>
      <c r="AF28" s="1053">
        <v>25</v>
      </c>
      <c r="AG28" s="1051"/>
      <c r="AH28" s="1051"/>
      <c r="AI28" s="1051"/>
      <c r="AJ28" s="1054"/>
      <c r="AK28" s="1042">
        <v>333</v>
      </c>
      <c r="AL28" s="1043"/>
      <c r="AM28" s="1043"/>
      <c r="AN28" s="1043"/>
      <c r="AO28" s="1043"/>
      <c r="AP28" s="1043">
        <v>21</v>
      </c>
      <c r="AQ28" s="1043"/>
      <c r="AR28" s="1043"/>
      <c r="AS28" s="1043"/>
      <c r="AT28" s="1043"/>
      <c r="AU28" s="1043">
        <v>10</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391</v>
      </c>
      <c r="C29" s="1031"/>
      <c r="D29" s="1031"/>
      <c r="E29" s="1031"/>
      <c r="F29" s="1031"/>
      <c r="G29" s="1031"/>
      <c r="H29" s="1031"/>
      <c r="I29" s="1031"/>
      <c r="J29" s="1031"/>
      <c r="K29" s="1031"/>
      <c r="L29" s="1031"/>
      <c r="M29" s="1031"/>
      <c r="N29" s="1031"/>
      <c r="O29" s="1031"/>
      <c r="P29" s="1032"/>
      <c r="Q29" s="1038">
        <v>4469</v>
      </c>
      <c r="R29" s="1039"/>
      <c r="S29" s="1039"/>
      <c r="T29" s="1039"/>
      <c r="U29" s="1039"/>
      <c r="V29" s="1039">
        <v>4289</v>
      </c>
      <c r="W29" s="1039"/>
      <c r="X29" s="1039"/>
      <c r="Y29" s="1039"/>
      <c r="Z29" s="1039"/>
      <c r="AA29" s="1039">
        <v>181</v>
      </c>
      <c r="AB29" s="1039"/>
      <c r="AC29" s="1039"/>
      <c r="AD29" s="1039"/>
      <c r="AE29" s="1040"/>
      <c r="AF29" s="1035">
        <v>181</v>
      </c>
      <c r="AG29" s="1036"/>
      <c r="AH29" s="1036"/>
      <c r="AI29" s="1036"/>
      <c r="AJ29" s="1037"/>
      <c r="AK29" s="980">
        <v>651</v>
      </c>
      <c r="AL29" s="971"/>
      <c r="AM29" s="971"/>
      <c r="AN29" s="971"/>
      <c r="AO29" s="971"/>
      <c r="AP29" s="971" t="s">
        <v>549</v>
      </c>
      <c r="AQ29" s="971"/>
      <c r="AR29" s="971"/>
      <c r="AS29" s="971"/>
      <c r="AT29" s="971"/>
      <c r="AU29" s="971" t="s">
        <v>549</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392</v>
      </c>
      <c r="C30" s="1031"/>
      <c r="D30" s="1031"/>
      <c r="E30" s="1031"/>
      <c r="F30" s="1031"/>
      <c r="G30" s="1031"/>
      <c r="H30" s="1031"/>
      <c r="I30" s="1031"/>
      <c r="J30" s="1031"/>
      <c r="K30" s="1031"/>
      <c r="L30" s="1031"/>
      <c r="M30" s="1031"/>
      <c r="N30" s="1031"/>
      <c r="O30" s="1031"/>
      <c r="P30" s="1032"/>
      <c r="Q30" s="1038">
        <v>460</v>
      </c>
      <c r="R30" s="1039"/>
      <c r="S30" s="1039"/>
      <c r="T30" s="1039"/>
      <c r="U30" s="1039"/>
      <c r="V30" s="1039">
        <v>451</v>
      </c>
      <c r="W30" s="1039"/>
      <c r="X30" s="1039"/>
      <c r="Y30" s="1039"/>
      <c r="Z30" s="1039"/>
      <c r="AA30" s="1039">
        <v>9</v>
      </c>
      <c r="AB30" s="1039"/>
      <c r="AC30" s="1039"/>
      <c r="AD30" s="1039"/>
      <c r="AE30" s="1040"/>
      <c r="AF30" s="1035">
        <v>9</v>
      </c>
      <c r="AG30" s="1036"/>
      <c r="AH30" s="1036"/>
      <c r="AI30" s="1036"/>
      <c r="AJ30" s="1037"/>
      <c r="AK30" s="980">
        <v>144</v>
      </c>
      <c r="AL30" s="971"/>
      <c r="AM30" s="971"/>
      <c r="AN30" s="971"/>
      <c r="AO30" s="971"/>
      <c r="AP30" s="971" t="s">
        <v>549</v>
      </c>
      <c r="AQ30" s="971"/>
      <c r="AR30" s="971"/>
      <c r="AS30" s="971"/>
      <c r="AT30" s="971"/>
      <c r="AU30" s="971" t="s">
        <v>549</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393</v>
      </c>
      <c r="C31" s="1031"/>
      <c r="D31" s="1031"/>
      <c r="E31" s="1031"/>
      <c r="F31" s="1031"/>
      <c r="G31" s="1031"/>
      <c r="H31" s="1031"/>
      <c r="I31" s="1031"/>
      <c r="J31" s="1031"/>
      <c r="K31" s="1031"/>
      <c r="L31" s="1031"/>
      <c r="M31" s="1031"/>
      <c r="N31" s="1031"/>
      <c r="O31" s="1031"/>
      <c r="P31" s="1032"/>
      <c r="Q31" s="1038">
        <v>293</v>
      </c>
      <c r="R31" s="1039"/>
      <c r="S31" s="1039"/>
      <c r="T31" s="1039"/>
      <c r="U31" s="1039"/>
      <c r="V31" s="1039">
        <v>277</v>
      </c>
      <c r="W31" s="1039"/>
      <c r="X31" s="1039"/>
      <c r="Y31" s="1039"/>
      <c r="Z31" s="1039"/>
      <c r="AA31" s="1039">
        <v>16</v>
      </c>
      <c r="AB31" s="1039"/>
      <c r="AC31" s="1039"/>
      <c r="AD31" s="1039"/>
      <c r="AE31" s="1040"/>
      <c r="AF31" s="1035">
        <v>16</v>
      </c>
      <c r="AG31" s="1036"/>
      <c r="AH31" s="1036"/>
      <c r="AI31" s="1036"/>
      <c r="AJ31" s="1037"/>
      <c r="AK31" s="980">
        <v>22</v>
      </c>
      <c r="AL31" s="971"/>
      <c r="AM31" s="971"/>
      <c r="AN31" s="971"/>
      <c r="AO31" s="971"/>
      <c r="AP31" s="971">
        <v>34</v>
      </c>
      <c r="AQ31" s="971"/>
      <c r="AR31" s="971"/>
      <c r="AS31" s="971"/>
      <c r="AT31" s="971"/>
      <c r="AU31" s="971">
        <v>4</v>
      </c>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44</v>
      </c>
      <c r="R32" s="1039"/>
      <c r="S32" s="1039"/>
      <c r="T32" s="1039"/>
      <c r="U32" s="1039"/>
      <c r="V32" s="1039">
        <v>43</v>
      </c>
      <c r="W32" s="1039"/>
      <c r="X32" s="1039"/>
      <c r="Y32" s="1039"/>
      <c r="Z32" s="1039"/>
      <c r="AA32" s="1039">
        <v>1</v>
      </c>
      <c r="AB32" s="1039"/>
      <c r="AC32" s="1039"/>
      <c r="AD32" s="1039"/>
      <c r="AE32" s="1040"/>
      <c r="AF32" s="1035">
        <v>1</v>
      </c>
      <c r="AG32" s="1036"/>
      <c r="AH32" s="1036"/>
      <c r="AI32" s="1036"/>
      <c r="AJ32" s="1037"/>
      <c r="AK32" s="980">
        <v>5</v>
      </c>
      <c r="AL32" s="971"/>
      <c r="AM32" s="971"/>
      <c r="AN32" s="971"/>
      <c r="AO32" s="971"/>
      <c r="AP32" s="971">
        <v>317</v>
      </c>
      <c r="AQ32" s="971"/>
      <c r="AR32" s="971"/>
      <c r="AS32" s="971"/>
      <c r="AT32" s="971"/>
      <c r="AU32" s="971">
        <v>28</v>
      </c>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395</v>
      </c>
      <c r="C33" s="1031"/>
      <c r="D33" s="1031"/>
      <c r="E33" s="1031"/>
      <c r="F33" s="1031"/>
      <c r="G33" s="1031"/>
      <c r="H33" s="1031"/>
      <c r="I33" s="1031"/>
      <c r="J33" s="1031"/>
      <c r="K33" s="1031"/>
      <c r="L33" s="1031"/>
      <c r="M33" s="1031"/>
      <c r="N33" s="1031"/>
      <c r="O33" s="1031"/>
      <c r="P33" s="1032"/>
      <c r="Q33" s="1038">
        <v>738</v>
      </c>
      <c r="R33" s="1039"/>
      <c r="S33" s="1039"/>
      <c r="T33" s="1039"/>
      <c r="U33" s="1039"/>
      <c r="V33" s="1039">
        <v>879</v>
      </c>
      <c r="W33" s="1039"/>
      <c r="X33" s="1039"/>
      <c r="Y33" s="1039"/>
      <c r="Z33" s="1039"/>
      <c r="AA33" s="1039">
        <v>-141</v>
      </c>
      <c r="AB33" s="1039"/>
      <c r="AC33" s="1039"/>
      <c r="AD33" s="1039"/>
      <c r="AE33" s="1040"/>
      <c r="AF33" s="1035">
        <v>1036</v>
      </c>
      <c r="AG33" s="1036"/>
      <c r="AH33" s="1036"/>
      <c r="AI33" s="1036"/>
      <c r="AJ33" s="1037"/>
      <c r="AK33" s="980">
        <v>394</v>
      </c>
      <c r="AL33" s="971"/>
      <c r="AM33" s="971"/>
      <c r="AN33" s="971"/>
      <c r="AO33" s="971"/>
      <c r="AP33" s="971">
        <v>2495</v>
      </c>
      <c r="AQ33" s="971"/>
      <c r="AR33" s="971"/>
      <c r="AS33" s="971"/>
      <c r="AT33" s="971"/>
      <c r="AU33" s="971">
        <v>1831</v>
      </c>
      <c r="AV33" s="971"/>
      <c r="AW33" s="971"/>
      <c r="AX33" s="971"/>
      <c r="AY33" s="971"/>
      <c r="AZ33" s="1041" t="s">
        <v>549</v>
      </c>
      <c r="BA33" s="1041"/>
      <c r="BB33" s="1041"/>
      <c r="BC33" s="1041"/>
      <c r="BD33" s="1041"/>
      <c r="BE33" s="972" t="s">
        <v>396</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397</v>
      </c>
      <c r="C34" s="1031"/>
      <c r="D34" s="1031"/>
      <c r="E34" s="1031"/>
      <c r="F34" s="1031"/>
      <c r="G34" s="1031"/>
      <c r="H34" s="1031"/>
      <c r="I34" s="1031"/>
      <c r="J34" s="1031"/>
      <c r="K34" s="1031"/>
      <c r="L34" s="1031"/>
      <c r="M34" s="1031"/>
      <c r="N34" s="1031"/>
      <c r="O34" s="1031"/>
      <c r="P34" s="1032"/>
      <c r="Q34" s="1038">
        <v>1216</v>
      </c>
      <c r="R34" s="1039"/>
      <c r="S34" s="1039"/>
      <c r="T34" s="1039"/>
      <c r="U34" s="1039"/>
      <c r="V34" s="1039">
        <v>1047</v>
      </c>
      <c r="W34" s="1039"/>
      <c r="X34" s="1039"/>
      <c r="Y34" s="1039"/>
      <c r="Z34" s="1039"/>
      <c r="AA34" s="1039">
        <v>170</v>
      </c>
      <c r="AB34" s="1039"/>
      <c r="AC34" s="1039"/>
      <c r="AD34" s="1039"/>
      <c r="AE34" s="1040"/>
      <c r="AF34" s="1035">
        <v>2775</v>
      </c>
      <c r="AG34" s="1036"/>
      <c r="AH34" s="1036"/>
      <c r="AI34" s="1036"/>
      <c r="AJ34" s="1037"/>
      <c r="AK34" s="980">
        <v>308</v>
      </c>
      <c r="AL34" s="971"/>
      <c r="AM34" s="971"/>
      <c r="AN34" s="971"/>
      <c r="AO34" s="971"/>
      <c r="AP34" s="971">
        <v>542</v>
      </c>
      <c r="AQ34" s="971"/>
      <c r="AR34" s="971"/>
      <c r="AS34" s="971"/>
      <c r="AT34" s="971"/>
      <c r="AU34" s="971">
        <v>346</v>
      </c>
      <c r="AV34" s="971"/>
      <c r="AW34" s="971"/>
      <c r="AX34" s="971"/>
      <c r="AY34" s="971"/>
      <c r="AZ34" s="1041" t="s">
        <v>549</v>
      </c>
      <c r="BA34" s="1041"/>
      <c r="BB34" s="1041"/>
      <c r="BC34" s="1041"/>
      <c r="BD34" s="1041"/>
      <c r="BE34" s="972" t="s">
        <v>396</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398</v>
      </c>
      <c r="C35" s="1031"/>
      <c r="D35" s="1031"/>
      <c r="E35" s="1031"/>
      <c r="F35" s="1031"/>
      <c r="G35" s="1031"/>
      <c r="H35" s="1031"/>
      <c r="I35" s="1031"/>
      <c r="J35" s="1031"/>
      <c r="K35" s="1031"/>
      <c r="L35" s="1031"/>
      <c r="M35" s="1031"/>
      <c r="N35" s="1031"/>
      <c r="O35" s="1031"/>
      <c r="P35" s="1032"/>
      <c r="Q35" s="1038">
        <v>2178</v>
      </c>
      <c r="R35" s="1039"/>
      <c r="S35" s="1039"/>
      <c r="T35" s="1039"/>
      <c r="U35" s="1039"/>
      <c r="V35" s="1039">
        <v>2216</v>
      </c>
      <c r="W35" s="1039"/>
      <c r="X35" s="1039"/>
      <c r="Y35" s="1039"/>
      <c r="Z35" s="1039"/>
      <c r="AA35" s="1039">
        <v>-37</v>
      </c>
      <c r="AB35" s="1039"/>
      <c r="AC35" s="1039"/>
      <c r="AD35" s="1039"/>
      <c r="AE35" s="1040"/>
      <c r="AF35" s="1035">
        <v>599</v>
      </c>
      <c r="AG35" s="1036"/>
      <c r="AH35" s="1036"/>
      <c r="AI35" s="1036"/>
      <c r="AJ35" s="1037"/>
      <c r="AK35" s="980">
        <v>2115</v>
      </c>
      <c r="AL35" s="971"/>
      <c r="AM35" s="971"/>
      <c r="AN35" s="971"/>
      <c r="AO35" s="971"/>
      <c r="AP35" s="971">
        <v>10796</v>
      </c>
      <c r="AQ35" s="971"/>
      <c r="AR35" s="971"/>
      <c r="AS35" s="971"/>
      <c r="AT35" s="971"/>
      <c r="AU35" s="971">
        <v>9745</v>
      </c>
      <c r="AV35" s="971"/>
      <c r="AW35" s="971"/>
      <c r="AX35" s="971"/>
      <c r="AY35" s="971"/>
      <c r="AZ35" s="1041" t="s">
        <v>549</v>
      </c>
      <c r="BA35" s="1041"/>
      <c r="BB35" s="1041"/>
      <c r="BC35" s="1041"/>
      <c r="BD35" s="1041"/>
      <c r="BE35" s="972" t="s">
        <v>396</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399</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378</v>
      </c>
      <c r="B63" s="937" t="s">
        <v>400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4641</v>
      </c>
      <c r="AG63" s="959"/>
      <c r="AH63" s="959"/>
      <c r="AI63" s="959"/>
      <c r="AJ63" s="1022"/>
      <c r="AK63" s="1023"/>
      <c r="AL63" s="963"/>
      <c r="AM63" s="963"/>
      <c r="AN63" s="963"/>
      <c r="AO63" s="963"/>
      <c r="AP63" s="959">
        <v>14205</v>
      </c>
      <c r="AQ63" s="959"/>
      <c r="AR63" s="959"/>
      <c r="AS63" s="959"/>
      <c r="AT63" s="959"/>
      <c r="AU63" s="959">
        <v>11963</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402</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403</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550</v>
      </c>
      <c r="C68" s="986"/>
      <c r="D68" s="986"/>
      <c r="E68" s="986"/>
      <c r="F68" s="986"/>
      <c r="G68" s="986"/>
      <c r="H68" s="986"/>
      <c r="I68" s="986"/>
      <c r="J68" s="986"/>
      <c r="K68" s="986"/>
      <c r="L68" s="986"/>
      <c r="M68" s="986"/>
      <c r="N68" s="986"/>
      <c r="O68" s="986"/>
      <c r="P68" s="987"/>
      <c r="Q68" s="988">
        <v>85</v>
      </c>
      <c r="R68" s="982"/>
      <c r="S68" s="982"/>
      <c r="T68" s="982"/>
      <c r="U68" s="982"/>
      <c r="V68" s="982">
        <v>72</v>
      </c>
      <c r="W68" s="982"/>
      <c r="X68" s="982"/>
      <c r="Y68" s="982"/>
      <c r="Z68" s="982"/>
      <c r="AA68" s="982">
        <v>13</v>
      </c>
      <c r="AB68" s="982"/>
      <c r="AC68" s="982"/>
      <c r="AD68" s="982"/>
      <c r="AE68" s="982"/>
      <c r="AF68" s="982">
        <v>13</v>
      </c>
      <c r="AG68" s="982"/>
      <c r="AH68" s="982"/>
      <c r="AI68" s="982"/>
      <c r="AJ68" s="982"/>
      <c r="AK68" s="982">
        <v>15</v>
      </c>
      <c r="AL68" s="982"/>
      <c r="AM68" s="982"/>
      <c r="AN68" s="982"/>
      <c r="AO68" s="982"/>
      <c r="AP68" s="982" t="s">
        <v>565</v>
      </c>
      <c r="AQ68" s="982"/>
      <c r="AR68" s="982"/>
      <c r="AS68" s="982"/>
      <c r="AT68" s="982"/>
      <c r="AU68" s="982" t="s">
        <v>565</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553</v>
      </c>
      <c r="C69" s="975"/>
      <c r="D69" s="975"/>
      <c r="E69" s="975"/>
      <c r="F69" s="975"/>
      <c r="G69" s="975"/>
      <c r="H69" s="975"/>
      <c r="I69" s="975"/>
      <c r="J69" s="975"/>
      <c r="K69" s="975"/>
      <c r="L69" s="975"/>
      <c r="M69" s="975"/>
      <c r="N69" s="975"/>
      <c r="O69" s="975"/>
      <c r="P69" s="976"/>
      <c r="Q69" s="977">
        <v>911</v>
      </c>
      <c r="R69" s="971"/>
      <c r="S69" s="971"/>
      <c r="T69" s="971"/>
      <c r="U69" s="971"/>
      <c r="V69" s="971">
        <v>909</v>
      </c>
      <c r="W69" s="971"/>
      <c r="X69" s="971"/>
      <c r="Y69" s="971"/>
      <c r="Z69" s="971"/>
      <c r="AA69" s="971">
        <v>2</v>
      </c>
      <c r="AB69" s="971"/>
      <c r="AC69" s="971"/>
      <c r="AD69" s="971"/>
      <c r="AE69" s="971"/>
      <c r="AF69" s="971">
        <v>2</v>
      </c>
      <c r="AG69" s="971"/>
      <c r="AH69" s="971"/>
      <c r="AI69" s="971"/>
      <c r="AJ69" s="971"/>
      <c r="AK69" s="971" t="s">
        <v>565</v>
      </c>
      <c r="AL69" s="971"/>
      <c r="AM69" s="971"/>
      <c r="AN69" s="971"/>
      <c r="AO69" s="971"/>
      <c r="AP69" s="971" t="s">
        <v>565</v>
      </c>
      <c r="AQ69" s="971"/>
      <c r="AR69" s="971"/>
      <c r="AS69" s="971"/>
      <c r="AT69" s="971"/>
      <c r="AU69" s="971" t="s">
        <v>565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554</v>
      </c>
      <c r="C70" s="975"/>
      <c r="D70" s="975"/>
      <c r="E70" s="975"/>
      <c r="F70" s="975"/>
      <c r="G70" s="975"/>
      <c r="H70" s="975"/>
      <c r="I70" s="975"/>
      <c r="J70" s="975"/>
      <c r="K70" s="975"/>
      <c r="L70" s="975"/>
      <c r="M70" s="975"/>
      <c r="N70" s="975"/>
      <c r="O70" s="975"/>
      <c r="P70" s="976"/>
      <c r="Q70" s="977">
        <v>303798</v>
      </c>
      <c r="R70" s="971"/>
      <c r="S70" s="971"/>
      <c r="T70" s="971"/>
      <c r="U70" s="971"/>
      <c r="V70" s="971">
        <v>300652</v>
      </c>
      <c r="W70" s="971"/>
      <c r="X70" s="971"/>
      <c r="Y70" s="971"/>
      <c r="Z70" s="971"/>
      <c r="AA70" s="971">
        <v>3146</v>
      </c>
      <c r="AB70" s="971"/>
      <c r="AC70" s="971"/>
      <c r="AD70" s="971"/>
      <c r="AE70" s="971"/>
      <c r="AF70" s="971">
        <v>3146</v>
      </c>
      <c r="AG70" s="971"/>
      <c r="AH70" s="971"/>
      <c r="AI70" s="971"/>
      <c r="AJ70" s="971"/>
      <c r="AK70" s="971">
        <v>5678</v>
      </c>
      <c r="AL70" s="971"/>
      <c r="AM70" s="971"/>
      <c r="AN70" s="971"/>
      <c r="AO70" s="971"/>
      <c r="AP70" s="971" t="s">
        <v>565</v>
      </c>
      <c r="AQ70" s="971"/>
      <c r="AR70" s="971"/>
      <c r="AS70" s="971"/>
      <c r="AT70" s="971"/>
      <c r="AU70" s="971" t="s">
        <v>565</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555</v>
      </c>
      <c r="C71" s="975"/>
      <c r="D71" s="975"/>
      <c r="E71" s="975"/>
      <c r="F71" s="975"/>
      <c r="G71" s="975"/>
      <c r="H71" s="975"/>
      <c r="I71" s="975"/>
      <c r="J71" s="975"/>
      <c r="K71" s="975"/>
      <c r="L71" s="975"/>
      <c r="M71" s="975"/>
      <c r="N71" s="975"/>
      <c r="O71" s="975"/>
      <c r="P71" s="976"/>
      <c r="Q71" s="977">
        <v>5106</v>
      </c>
      <c r="R71" s="971"/>
      <c r="S71" s="971"/>
      <c r="T71" s="971"/>
      <c r="U71" s="971"/>
      <c r="V71" s="971">
        <v>4768</v>
      </c>
      <c r="W71" s="971"/>
      <c r="X71" s="971"/>
      <c r="Y71" s="971"/>
      <c r="Z71" s="971"/>
      <c r="AA71" s="971">
        <v>338</v>
      </c>
      <c r="AB71" s="971"/>
      <c r="AC71" s="971"/>
      <c r="AD71" s="971"/>
      <c r="AE71" s="971"/>
      <c r="AF71" s="971">
        <v>338</v>
      </c>
      <c r="AG71" s="971"/>
      <c r="AH71" s="971"/>
      <c r="AI71" s="971"/>
      <c r="AJ71" s="971"/>
      <c r="AK71" s="971">
        <v>240</v>
      </c>
      <c r="AL71" s="971"/>
      <c r="AM71" s="971"/>
      <c r="AN71" s="971"/>
      <c r="AO71" s="971"/>
      <c r="AP71" s="971" t="s">
        <v>565</v>
      </c>
      <c r="AQ71" s="971"/>
      <c r="AR71" s="971"/>
      <c r="AS71" s="971"/>
      <c r="AT71" s="971"/>
      <c r="AU71" s="971" t="s">
        <v>565</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556</v>
      </c>
      <c r="C72" s="975"/>
      <c r="D72" s="975"/>
      <c r="E72" s="975"/>
      <c r="F72" s="975"/>
      <c r="G72" s="975"/>
      <c r="H72" s="975"/>
      <c r="I72" s="975"/>
      <c r="J72" s="975"/>
      <c r="K72" s="975"/>
      <c r="L72" s="975"/>
      <c r="M72" s="975"/>
      <c r="N72" s="975"/>
      <c r="O72" s="975"/>
      <c r="P72" s="976"/>
      <c r="Q72" s="977">
        <v>940</v>
      </c>
      <c r="R72" s="971"/>
      <c r="S72" s="971"/>
      <c r="T72" s="971"/>
      <c r="U72" s="971"/>
      <c r="V72" s="971">
        <v>691</v>
      </c>
      <c r="W72" s="971"/>
      <c r="X72" s="971"/>
      <c r="Y72" s="971"/>
      <c r="Z72" s="971"/>
      <c r="AA72" s="971">
        <v>249</v>
      </c>
      <c r="AB72" s="971"/>
      <c r="AC72" s="971"/>
      <c r="AD72" s="971"/>
      <c r="AE72" s="971"/>
      <c r="AF72" s="971">
        <v>249</v>
      </c>
      <c r="AG72" s="971"/>
      <c r="AH72" s="971"/>
      <c r="AI72" s="971"/>
      <c r="AJ72" s="971"/>
      <c r="AK72" s="971" t="s">
        <v>565</v>
      </c>
      <c r="AL72" s="971"/>
      <c r="AM72" s="971"/>
      <c r="AN72" s="971"/>
      <c r="AO72" s="971"/>
      <c r="AP72" s="971" t="s">
        <v>565</v>
      </c>
      <c r="AQ72" s="971"/>
      <c r="AR72" s="971"/>
      <c r="AS72" s="971"/>
      <c r="AT72" s="971"/>
      <c r="AU72" s="971" t="s">
        <v>565</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557</v>
      </c>
      <c r="C73" s="975"/>
      <c r="D73" s="975"/>
      <c r="E73" s="975"/>
      <c r="F73" s="975"/>
      <c r="G73" s="975"/>
      <c r="H73" s="975"/>
      <c r="I73" s="975"/>
      <c r="J73" s="975"/>
      <c r="K73" s="975"/>
      <c r="L73" s="975"/>
      <c r="M73" s="975"/>
      <c r="N73" s="975"/>
      <c r="O73" s="975"/>
      <c r="P73" s="976"/>
      <c r="Q73" s="977">
        <v>245</v>
      </c>
      <c r="R73" s="971"/>
      <c r="S73" s="971"/>
      <c r="T73" s="971"/>
      <c r="U73" s="971"/>
      <c r="V73" s="971">
        <v>236</v>
      </c>
      <c r="W73" s="971"/>
      <c r="X73" s="971"/>
      <c r="Y73" s="971"/>
      <c r="Z73" s="971"/>
      <c r="AA73" s="971">
        <v>9</v>
      </c>
      <c r="AB73" s="971"/>
      <c r="AC73" s="971"/>
      <c r="AD73" s="971"/>
      <c r="AE73" s="971"/>
      <c r="AF73" s="971">
        <v>9</v>
      </c>
      <c r="AG73" s="971"/>
      <c r="AH73" s="971"/>
      <c r="AI73" s="971"/>
      <c r="AJ73" s="971"/>
      <c r="AK73" s="971">
        <v>238</v>
      </c>
      <c r="AL73" s="971"/>
      <c r="AM73" s="971"/>
      <c r="AN73" s="971"/>
      <c r="AO73" s="971"/>
      <c r="AP73" s="971" t="s">
        <v>565</v>
      </c>
      <c r="AQ73" s="971"/>
      <c r="AR73" s="971"/>
      <c r="AS73" s="971"/>
      <c r="AT73" s="971"/>
      <c r="AU73" s="971" t="s">
        <v>565</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551</v>
      </c>
      <c r="C74" s="975"/>
      <c r="D74" s="975"/>
      <c r="E74" s="975"/>
      <c r="F74" s="975"/>
      <c r="G74" s="975"/>
      <c r="H74" s="975"/>
      <c r="I74" s="975"/>
      <c r="J74" s="975"/>
      <c r="K74" s="975"/>
      <c r="L74" s="975"/>
      <c r="M74" s="975"/>
      <c r="N74" s="975"/>
      <c r="O74" s="975"/>
      <c r="P74" s="976"/>
      <c r="Q74" s="977">
        <v>112</v>
      </c>
      <c r="R74" s="971"/>
      <c r="S74" s="971"/>
      <c r="T74" s="971"/>
      <c r="U74" s="971"/>
      <c r="V74" s="971">
        <v>94</v>
      </c>
      <c r="W74" s="971"/>
      <c r="X74" s="971"/>
      <c r="Y74" s="971"/>
      <c r="Z74" s="971"/>
      <c r="AA74" s="971">
        <v>18</v>
      </c>
      <c r="AB74" s="971"/>
      <c r="AC74" s="971"/>
      <c r="AD74" s="971"/>
      <c r="AE74" s="971"/>
      <c r="AF74" s="971">
        <v>18</v>
      </c>
      <c r="AG74" s="971"/>
      <c r="AH74" s="971"/>
      <c r="AI74" s="971"/>
      <c r="AJ74" s="971"/>
      <c r="AK74" s="971" t="s">
        <v>571</v>
      </c>
      <c r="AL74" s="971"/>
      <c r="AM74" s="971"/>
      <c r="AN74" s="971"/>
      <c r="AO74" s="971"/>
      <c r="AP74" s="971" t="s">
        <v>571</v>
      </c>
      <c r="AQ74" s="971"/>
      <c r="AR74" s="971"/>
      <c r="AS74" s="971"/>
      <c r="AT74" s="971"/>
      <c r="AU74" s="971" t="s">
        <v>571</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564</v>
      </c>
      <c r="C75" s="975"/>
      <c r="D75" s="975"/>
      <c r="E75" s="975"/>
      <c r="F75" s="975"/>
      <c r="G75" s="975"/>
      <c r="H75" s="975"/>
      <c r="I75" s="975"/>
      <c r="J75" s="975"/>
      <c r="K75" s="975"/>
      <c r="L75" s="975"/>
      <c r="M75" s="975"/>
      <c r="N75" s="975"/>
      <c r="O75" s="975"/>
      <c r="P75" s="976"/>
      <c r="Q75" s="978">
        <v>409</v>
      </c>
      <c r="R75" s="979"/>
      <c r="S75" s="979"/>
      <c r="T75" s="979"/>
      <c r="U75" s="980"/>
      <c r="V75" s="981">
        <v>368</v>
      </c>
      <c r="W75" s="979"/>
      <c r="X75" s="979"/>
      <c r="Y75" s="979"/>
      <c r="Z75" s="980"/>
      <c r="AA75" s="981">
        <v>40</v>
      </c>
      <c r="AB75" s="979"/>
      <c r="AC75" s="979"/>
      <c r="AD75" s="979"/>
      <c r="AE75" s="980"/>
      <c r="AF75" s="981">
        <v>40</v>
      </c>
      <c r="AG75" s="979"/>
      <c r="AH75" s="979"/>
      <c r="AI75" s="979"/>
      <c r="AJ75" s="980"/>
      <c r="AK75" s="981" t="s">
        <v>565</v>
      </c>
      <c r="AL75" s="979"/>
      <c r="AM75" s="979"/>
      <c r="AN75" s="979"/>
      <c r="AO75" s="980"/>
      <c r="AP75" s="981" t="s">
        <v>565</v>
      </c>
      <c r="AQ75" s="979"/>
      <c r="AR75" s="979"/>
      <c r="AS75" s="979"/>
      <c r="AT75" s="980"/>
      <c r="AU75" s="981" t="s">
        <v>565</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552</v>
      </c>
      <c r="C76" s="975"/>
      <c r="D76" s="975"/>
      <c r="E76" s="975"/>
      <c r="F76" s="975"/>
      <c r="G76" s="975"/>
      <c r="H76" s="975"/>
      <c r="I76" s="975"/>
      <c r="J76" s="975"/>
      <c r="K76" s="975"/>
      <c r="L76" s="975"/>
      <c r="M76" s="975"/>
      <c r="N76" s="975"/>
      <c r="O76" s="975"/>
      <c r="P76" s="976"/>
      <c r="Q76" s="978">
        <v>34</v>
      </c>
      <c r="R76" s="979"/>
      <c r="S76" s="979"/>
      <c r="T76" s="979"/>
      <c r="U76" s="980"/>
      <c r="V76" s="981">
        <v>29</v>
      </c>
      <c r="W76" s="979"/>
      <c r="X76" s="979"/>
      <c r="Y76" s="979"/>
      <c r="Z76" s="980"/>
      <c r="AA76" s="981">
        <v>5</v>
      </c>
      <c r="AB76" s="979"/>
      <c r="AC76" s="979"/>
      <c r="AD76" s="979"/>
      <c r="AE76" s="980"/>
      <c r="AF76" s="981">
        <v>5</v>
      </c>
      <c r="AG76" s="979"/>
      <c r="AH76" s="979"/>
      <c r="AI76" s="979"/>
      <c r="AJ76" s="980"/>
      <c r="AK76" s="981" t="s">
        <v>571</v>
      </c>
      <c r="AL76" s="979"/>
      <c r="AM76" s="979"/>
      <c r="AN76" s="979"/>
      <c r="AO76" s="980"/>
      <c r="AP76" s="981" t="s">
        <v>571</v>
      </c>
      <c r="AQ76" s="979"/>
      <c r="AR76" s="979"/>
      <c r="AS76" s="979"/>
      <c r="AT76" s="980"/>
      <c r="AU76" s="981" t="s">
        <v>571</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378</v>
      </c>
      <c r="B88" s="937" t="s">
        <v>404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3820</v>
      </c>
      <c r="AG88" s="959"/>
      <c r="AH88" s="959"/>
      <c r="AI88" s="959"/>
      <c r="AJ88" s="959"/>
      <c r="AK88" s="963"/>
      <c r="AL88" s="963"/>
      <c r="AM88" s="963"/>
      <c r="AN88" s="963"/>
      <c r="AO88" s="963"/>
      <c r="AP88" s="959" t="s">
        <v>571</v>
      </c>
      <c r="AQ88" s="959"/>
      <c r="AR88" s="959"/>
      <c r="AS88" s="959"/>
      <c r="AT88" s="959"/>
      <c r="AU88" s="959" t="s">
        <v>571</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957</v>
      </c>
      <c r="CS102" s="953"/>
      <c r="CT102" s="953"/>
      <c r="CU102" s="953"/>
      <c r="CV102" s="954"/>
      <c r="CW102" s="952">
        <v>0</v>
      </c>
      <c r="CX102" s="953"/>
      <c r="CY102" s="953"/>
      <c r="CZ102" s="953"/>
      <c r="DA102" s="954"/>
      <c r="DB102" s="952">
        <v>114</v>
      </c>
      <c r="DC102" s="953"/>
      <c r="DD102" s="953"/>
      <c r="DE102" s="953"/>
      <c r="DF102" s="954"/>
      <c r="DG102" s="952" t="s">
        <v>571</v>
      </c>
      <c r="DH102" s="953"/>
      <c r="DI102" s="953"/>
      <c r="DJ102" s="953"/>
      <c r="DK102" s="954"/>
      <c r="DL102" s="952" t="s">
        <v>571</v>
      </c>
      <c r="DM102" s="953"/>
      <c r="DN102" s="953"/>
      <c r="DO102" s="953"/>
      <c r="DP102" s="954"/>
      <c r="DQ102" s="952" t="s">
        <v>571</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413</v>
      </c>
      <c r="AB109" s="896"/>
      <c r="AC109" s="896"/>
      <c r="AD109" s="896"/>
      <c r="AE109" s="897"/>
      <c r="AF109" s="898" t="s">
        <v>414</v>
      </c>
      <c r="AG109" s="896"/>
      <c r="AH109" s="896"/>
      <c r="AI109" s="896"/>
      <c r="AJ109" s="897"/>
      <c r="AK109" s="898" t="s">
        <v>294</v>
      </c>
      <c r="AL109" s="896"/>
      <c r="AM109" s="896"/>
      <c r="AN109" s="896"/>
      <c r="AO109" s="897"/>
      <c r="AP109" s="898" t="s">
        <v>415</v>
      </c>
      <c r="AQ109" s="896"/>
      <c r="AR109" s="896"/>
      <c r="AS109" s="896"/>
      <c r="AT109" s="929"/>
      <c r="AU109" s="895" t="s">
        <v>412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413</v>
      </c>
      <c r="BR109" s="896"/>
      <c r="BS109" s="896"/>
      <c r="BT109" s="896"/>
      <c r="BU109" s="897"/>
      <c r="BV109" s="898" t="s">
        <v>414</v>
      </c>
      <c r="BW109" s="896"/>
      <c r="BX109" s="896"/>
      <c r="BY109" s="896"/>
      <c r="BZ109" s="897"/>
      <c r="CA109" s="898" t="s">
        <v>294</v>
      </c>
      <c r="CB109" s="896"/>
      <c r="CC109" s="896"/>
      <c r="CD109" s="896"/>
      <c r="CE109" s="897"/>
      <c r="CF109" s="936" t="s">
        <v>415</v>
      </c>
      <c r="CG109" s="936"/>
      <c r="CH109" s="936"/>
      <c r="CI109" s="936"/>
      <c r="CJ109" s="936"/>
      <c r="CK109" s="898" t="s">
        <v>416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413</v>
      </c>
      <c r="DH109" s="896"/>
      <c r="DI109" s="896"/>
      <c r="DJ109" s="896"/>
      <c r="DK109" s="897"/>
      <c r="DL109" s="898" t="s">
        <v>414</v>
      </c>
      <c r="DM109" s="896"/>
      <c r="DN109" s="896"/>
      <c r="DO109" s="896"/>
      <c r="DP109" s="897"/>
      <c r="DQ109" s="898" t="s">
        <v>294</v>
      </c>
      <c r="DR109" s="896"/>
      <c r="DS109" s="896"/>
      <c r="DT109" s="896"/>
      <c r="DU109" s="897"/>
      <c r="DV109" s="898" t="s">
        <v>415</v>
      </c>
      <c r="DW109" s="896"/>
      <c r="DX109" s="896"/>
      <c r="DY109" s="896"/>
      <c r="DZ109" s="929"/>
    </row>
    <row r="110" spans="1:131" s="230" customFormat="1" ht="26.25" customHeight="1" x14ac:dyDescent="0.15">
      <c r="A110" s="807" t="s">
        <v>417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2745433</v>
      </c>
      <c r="AB110" s="889"/>
      <c r="AC110" s="889"/>
      <c r="AD110" s="889"/>
      <c r="AE110" s="890"/>
      <c r="AF110" s="891">
        <v>2606386</v>
      </c>
      <c r="AG110" s="889"/>
      <c r="AH110" s="889"/>
      <c r="AI110" s="889"/>
      <c r="AJ110" s="890"/>
      <c r="AK110" s="891">
        <v>2615802</v>
      </c>
      <c r="AL110" s="889"/>
      <c r="AM110" s="889"/>
      <c r="AN110" s="889"/>
      <c r="AO110" s="890"/>
      <c r="AP110" s="892">
        <v>25.2</v>
      </c>
      <c r="AQ110" s="893"/>
      <c r="AR110" s="893"/>
      <c r="AS110" s="893"/>
      <c r="AT110" s="894"/>
      <c r="AU110" s="930" t="s">
        <v>69</v>
      </c>
      <c r="AV110" s="931"/>
      <c r="AW110" s="931"/>
      <c r="AX110" s="931"/>
      <c r="AY110" s="931"/>
      <c r="AZ110" s="860" t="s">
        <v>418</v>
      </c>
      <c r="BA110" s="808"/>
      <c r="BB110" s="808"/>
      <c r="BC110" s="808"/>
      <c r="BD110" s="808"/>
      <c r="BE110" s="808"/>
      <c r="BF110" s="808"/>
      <c r="BG110" s="808"/>
      <c r="BH110" s="808"/>
      <c r="BI110" s="808"/>
      <c r="BJ110" s="808"/>
      <c r="BK110" s="808"/>
      <c r="BL110" s="808"/>
      <c r="BM110" s="808"/>
      <c r="BN110" s="808"/>
      <c r="BO110" s="808"/>
      <c r="BP110" s="809"/>
      <c r="BQ110" s="861">
        <v>23151109</v>
      </c>
      <c r="BR110" s="842"/>
      <c r="BS110" s="842"/>
      <c r="BT110" s="842"/>
      <c r="BU110" s="842"/>
      <c r="BV110" s="842">
        <v>22947961</v>
      </c>
      <c r="BW110" s="842"/>
      <c r="BX110" s="842"/>
      <c r="BY110" s="842"/>
      <c r="BZ110" s="842"/>
      <c r="CA110" s="842">
        <v>23862263</v>
      </c>
      <c r="CB110" s="842"/>
      <c r="CC110" s="842"/>
      <c r="CD110" s="842"/>
      <c r="CE110" s="842"/>
      <c r="CF110" s="866">
        <v>230.3</v>
      </c>
      <c r="CG110" s="867"/>
      <c r="CH110" s="867"/>
      <c r="CI110" s="867"/>
      <c r="CJ110" s="867"/>
      <c r="CK110" s="926" t="s">
        <v>419</v>
      </c>
      <c r="CL110" s="819"/>
      <c r="CM110" s="860" t="s">
        <v>420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422</v>
      </c>
      <c r="BA111" s="752"/>
      <c r="BB111" s="752"/>
      <c r="BC111" s="752"/>
      <c r="BD111" s="752"/>
      <c r="BE111" s="752"/>
      <c r="BF111" s="752"/>
      <c r="BG111" s="752"/>
      <c r="BH111" s="752"/>
      <c r="BI111" s="752"/>
      <c r="BJ111" s="752"/>
      <c r="BK111" s="752"/>
      <c r="BL111" s="752"/>
      <c r="BM111" s="752"/>
      <c r="BN111" s="752"/>
      <c r="BO111" s="752"/>
      <c r="BP111" s="753"/>
      <c r="BQ111" s="816">
        <v>29840</v>
      </c>
      <c r="BR111" s="817"/>
      <c r="BS111" s="817"/>
      <c r="BT111" s="817"/>
      <c r="BU111" s="817"/>
      <c r="BV111" s="817">
        <v>24967</v>
      </c>
      <c r="BW111" s="817"/>
      <c r="BX111" s="817"/>
      <c r="BY111" s="817"/>
      <c r="BZ111" s="817"/>
      <c r="CA111" s="817">
        <v>20247</v>
      </c>
      <c r="CB111" s="817"/>
      <c r="CC111" s="817"/>
      <c r="CD111" s="817"/>
      <c r="CE111" s="817"/>
      <c r="CF111" s="875">
        <v>0.2</v>
      </c>
      <c r="CG111" s="876"/>
      <c r="CH111" s="876"/>
      <c r="CI111" s="876"/>
      <c r="CJ111" s="876"/>
      <c r="CK111" s="927"/>
      <c r="CL111" s="821"/>
      <c r="CM111" s="815" t="s">
        <v>423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424</v>
      </c>
      <c r="B112" s="913"/>
      <c r="C112" s="752" t="s">
        <v>425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426</v>
      </c>
      <c r="BA112" s="752"/>
      <c r="BB112" s="752"/>
      <c r="BC112" s="752"/>
      <c r="BD112" s="752"/>
      <c r="BE112" s="752"/>
      <c r="BF112" s="752"/>
      <c r="BG112" s="752"/>
      <c r="BH112" s="752"/>
      <c r="BI112" s="752"/>
      <c r="BJ112" s="752"/>
      <c r="BK112" s="752"/>
      <c r="BL112" s="752"/>
      <c r="BM112" s="752"/>
      <c r="BN112" s="752"/>
      <c r="BO112" s="752"/>
      <c r="BP112" s="753"/>
      <c r="BQ112" s="816">
        <v>14317151</v>
      </c>
      <c r="BR112" s="817"/>
      <c r="BS112" s="817"/>
      <c r="BT112" s="817"/>
      <c r="BU112" s="817"/>
      <c r="BV112" s="817">
        <v>13399907</v>
      </c>
      <c r="BW112" s="817"/>
      <c r="BX112" s="817"/>
      <c r="BY112" s="817"/>
      <c r="BZ112" s="817"/>
      <c r="CA112" s="817">
        <v>11963100</v>
      </c>
      <c r="CB112" s="817"/>
      <c r="CC112" s="817"/>
      <c r="CD112" s="817"/>
      <c r="CE112" s="817"/>
      <c r="CF112" s="875">
        <v>115.5</v>
      </c>
      <c r="CG112" s="876"/>
      <c r="CH112" s="876"/>
      <c r="CI112" s="876"/>
      <c r="CJ112" s="876"/>
      <c r="CK112" s="927"/>
      <c r="CL112" s="821"/>
      <c r="CM112" s="815" t="s">
        <v>427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2012487</v>
      </c>
      <c r="AB113" s="919"/>
      <c r="AC113" s="919"/>
      <c r="AD113" s="919"/>
      <c r="AE113" s="920"/>
      <c r="AF113" s="921">
        <v>1988327</v>
      </c>
      <c r="AG113" s="919"/>
      <c r="AH113" s="919"/>
      <c r="AI113" s="919"/>
      <c r="AJ113" s="920"/>
      <c r="AK113" s="921">
        <v>1941983</v>
      </c>
      <c r="AL113" s="919"/>
      <c r="AM113" s="919"/>
      <c r="AN113" s="919"/>
      <c r="AO113" s="920"/>
      <c r="AP113" s="922">
        <v>18.7</v>
      </c>
      <c r="AQ113" s="923"/>
      <c r="AR113" s="923"/>
      <c r="AS113" s="923"/>
      <c r="AT113" s="924"/>
      <c r="AU113" s="932"/>
      <c r="AV113" s="933"/>
      <c r="AW113" s="933"/>
      <c r="AX113" s="933"/>
      <c r="AY113" s="933"/>
      <c r="AZ113" s="815" t="s">
        <v>429</v>
      </c>
      <c r="BA113" s="752"/>
      <c r="BB113" s="752"/>
      <c r="BC113" s="752"/>
      <c r="BD113" s="752"/>
      <c r="BE113" s="752"/>
      <c r="BF113" s="752"/>
      <c r="BG113" s="752"/>
      <c r="BH113" s="752"/>
      <c r="BI113" s="752"/>
      <c r="BJ113" s="752"/>
      <c r="BK113" s="752"/>
      <c r="BL113" s="752"/>
      <c r="BM113" s="752"/>
      <c r="BN113" s="752"/>
      <c r="BO113" s="752"/>
      <c r="BP113" s="753"/>
      <c r="BQ113" s="816" t="s">
        <v>122</v>
      </c>
      <c r="BR113" s="817"/>
      <c r="BS113" s="817"/>
      <c r="BT113" s="817"/>
      <c r="BU113" s="817"/>
      <c r="BV113" s="817" t="s">
        <v>122</v>
      </c>
      <c r="BW113" s="817"/>
      <c r="BX113" s="817"/>
      <c r="BY113" s="817"/>
      <c r="BZ113" s="817"/>
      <c r="CA113" s="817" t="s">
        <v>122</v>
      </c>
      <c r="CB113" s="817"/>
      <c r="CC113" s="817"/>
      <c r="CD113" s="817"/>
      <c r="CE113" s="817"/>
      <c r="CF113" s="875" t="s">
        <v>122</v>
      </c>
      <c r="CG113" s="876"/>
      <c r="CH113" s="876"/>
      <c r="CI113" s="876"/>
      <c r="CJ113" s="876"/>
      <c r="CK113" s="927"/>
      <c r="CL113" s="821"/>
      <c r="CM113" s="815" t="s">
        <v>430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122</v>
      </c>
      <c r="AB114" s="780"/>
      <c r="AC114" s="780"/>
      <c r="AD114" s="780"/>
      <c r="AE114" s="781"/>
      <c r="AF114" s="782" t="s">
        <v>122</v>
      </c>
      <c r="AG114" s="780"/>
      <c r="AH114" s="780"/>
      <c r="AI114" s="780"/>
      <c r="AJ114" s="781"/>
      <c r="AK114" s="782" t="s">
        <v>122</v>
      </c>
      <c r="AL114" s="780"/>
      <c r="AM114" s="780"/>
      <c r="AN114" s="780"/>
      <c r="AO114" s="781"/>
      <c r="AP114" s="824" t="s">
        <v>122</v>
      </c>
      <c r="AQ114" s="825"/>
      <c r="AR114" s="825"/>
      <c r="AS114" s="825"/>
      <c r="AT114" s="826"/>
      <c r="AU114" s="932"/>
      <c r="AV114" s="933"/>
      <c r="AW114" s="933"/>
      <c r="AX114" s="933"/>
      <c r="AY114" s="933"/>
      <c r="AZ114" s="815" t="s">
        <v>432</v>
      </c>
      <c r="BA114" s="752"/>
      <c r="BB114" s="752"/>
      <c r="BC114" s="752"/>
      <c r="BD114" s="752"/>
      <c r="BE114" s="752"/>
      <c r="BF114" s="752"/>
      <c r="BG114" s="752"/>
      <c r="BH114" s="752"/>
      <c r="BI114" s="752"/>
      <c r="BJ114" s="752"/>
      <c r="BK114" s="752"/>
      <c r="BL114" s="752"/>
      <c r="BM114" s="752"/>
      <c r="BN114" s="752"/>
      <c r="BO114" s="752"/>
      <c r="BP114" s="753"/>
      <c r="BQ114" s="816">
        <v>2285234</v>
      </c>
      <c r="BR114" s="817"/>
      <c r="BS114" s="817"/>
      <c r="BT114" s="817"/>
      <c r="BU114" s="817"/>
      <c r="BV114" s="817">
        <v>2212785</v>
      </c>
      <c r="BW114" s="817"/>
      <c r="BX114" s="817"/>
      <c r="BY114" s="817"/>
      <c r="BZ114" s="817"/>
      <c r="CA114" s="817">
        <v>2348904</v>
      </c>
      <c r="CB114" s="817"/>
      <c r="CC114" s="817"/>
      <c r="CD114" s="817"/>
      <c r="CE114" s="817"/>
      <c r="CF114" s="875">
        <v>22.7</v>
      </c>
      <c r="CG114" s="876"/>
      <c r="CH114" s="876"/>
      <c r="CI114" s="876"/>
      <c r="CJ114" s="876"/>
      <c r="CK114" s="927"/>
      <c r="CL114" s="821"/>
      <c r="CM114" s="815" t="s">
        <v>433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435</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438</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440</v>
      </c>
      <c r="Z117" s="897"/>
      <c r="AA117" s="902">
        <v>4757920</v>
      </c>
      <c r="AB117" s="903"/>
      <c r="AC117" s="903"/>
      <c r="AD117" s="903"/>
      <c r="AE117" s="904"/>
      <c r="AF117" s="905">
        <v>4594713</v>
      </c>
      <c r="AG117" s="903"/>
      <c r="AH117" s="903"/>
      <c r="AI117" s="903"/>
      <c r="AJ117" s="904"/>
      <c r="AK117" s="905">
        <v>4557785</v>
      </c>
      <c r="AL117" s="903"/>
      <c r="AM117" s="903"/>
      <c r="AN117" s="903"/>
      <c r="AO117" s="904"/>
      <c r="AP117" s="906"/>
      <c r="AQ117" s="907"/>
      <c r="AR117" s="907"/>
      <c r="AS117" s="907"/>
      <c r="AT117" s="908"/>
      <c r="AU117" s="932"/>
      <c r="AV117" s="933"/>
      <c r="AW117" s="933"/>
      <c r="AX117" s="933"/>
      <c r="AY117" s="933"/>
      <c r="AZ117" s="863" t="s">
        <v>441</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413</v>
      </c>
      <c r="AB118" s="896"/>
      <c r="AC118" s="896"/>
      <c r="AD118" s="896"/>
      <c r="AE118" s="897"/>
      <c r="AF118" s="898" t="s">
        <v>414</v>
      </c>
      <c r="AG118" s="896"/>
      <c r="AH118" s="896"/>
      <c r="AI118" s="896"/>
      <c r="AJ118" s="897"/>
      <c r="AK118" s="898" t="s">
        <v>294</v>
      </c>
      <c r="AL118" s="896"/>
      <c r="AM118" s="896"/>
      <c r="AN118" s="896"/>
      <c r="AO118" s="897"/>
      <c r="AP118" s="899" t="s">
        <v>415</v>
      </c>
      <c r="AQ118" s="900"/>
      <c r="AR118" s="900"/>
      <c r="AS118" s="900"/>
      <c r="AT118" s="901"/>
      <c r="AU118" s="932"/>
      <c r="AV118" s="933"/>
      <c r="AW118" s="933"/>
      <c r="AX118" s="933"/>
      <c r="AY118" s="933"/>
      <c r="AZ118" s="838" t="s">
        <v>443</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419</v>
      </c>
      <c r="B119" s="819"/>
      <c r="C119" s="860" t="s">
        <v>420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445</v>
      </c>
      <c r="BP119" s="878"/>
      <c r="BQ119" s="879">
        <v>39783334</v>
      </c>
      <c r="BR119" s="845"/>
      <c r="BS119" s="845"/>
      <c r="BT119" s="845"/>
      <c r="BU119" s="845"/>
      <c r="BV119" s="845">
        <v>38585620</v>
      </c>
      <c r="BW119" s="845"/>
      <c r="BX119" s="845"/>
      <c r="BY119" s="845"/>
      <c r="BZ119" s="845"/>
      <c r="CA119" s="845">
        <v>38194514</v>
      </c>
      <c r="CB119" s="845"/>
      <c r="CC119" s="845"/>
      <c r="CD119" s="845"/>
      <c r="CE119" s="845"/>
      <c r="CF119" s="748"/>
      <c r="CG119" s="749"/>
      <c r="CH119" s="749"/>
      <c r="CI119" s="749"/>
      <c r="CJ119" s="834"/>
      <c r="CK119" s="928"/>
      <c r="CL119" s="823"/>
      <c r="CM119" s="838" t="s">
        <v>446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29840</v>
      </c>
      <c r="DH119" s="764"/>
      <c r="DI119" s="764"/>
      <c r="DJ119" s="764"/>
      <c r="DK119" s="765"/>
      <c r="DL119" s="766">
        <v>24967</v>
      </c>
      <c r="DM119" s="764"/>
      <c r="DN119" s="764"/>
      <c r="DO119" s="764"/>
      <c r="DP119" s="765"/>
      <c r="DQ119" s="766">
        <v>20247</v>
      </c>
      <c r="DR119" s="764"/>
      <c r="DS119" s="764"/>
      <c r="DT119" s="764"/>
      <c r="DU119" s="765"/>
      <c r="DV119" s="848">
        <v>0.2</v>
      </c>
      <c r="DW119" s="849"/>
      <c r="DX119" s="849"/>
      <c r="DY119" s="849"/>
      <c r="DZ119" s="850"/>
    </row>
    <row r="120" spans="1:130" s="230" customFormat="1" ht="26.25" customHeight="1" x14ac:dyDescent="0.15">
      <c r="A120" s="820"/>
      <c r="B120" s="821"/>
      <c r="C120" s="815" t="s">
        <v>423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447</v>
      </c>
      <c r="AV120" s="881"/>
      <c r="AW120" s="881"/>
      <c r="AX120" s="881"/>
      <c r="AY120" s="882"/>
      <c r="AZ120" s="860" t="s">
        <v>448</v>
      </c>
      <c r="BA120" s="808"/>
      <c r="BB120" s="808"/>
      <c r="BC120" s="808"/>
      <c r="BD120" s="808"/>
      <c r="BE120" s="808"/>
      <c r="BF120" s="808"/>
      <c r="BG120" s="808"/>
      <c r="BH120" s="808"/>
      <c r="BI120" s="808"/>
      <c r="BJ120" s="808"/>
      <c r="BK120" s="808"/>
      <c r="BL120" s="808"/>
      <c r="BM120" s="808"/>
      <c r="BN120" s="808"/>
      <c r="BO120" s="808"/>
      <c r="BP120" s="809"/>
      <c r="BQ120" s="861">
        <v>15214079</v>
      </c>
      <c r="BR120" s="842"/>
      <c r="BS120" s="842"/>
      <c r="BT120" s="842"/>
      <c r="BU120" s="842"/>
      <c r="BV120" s="842">
        <v>16171884</v>
      </c>
      <c r="BW120" s="842"/>
      <c r="BX120" s="842"/>
      <c r="BY120" s="842"/>
      <c r="BZ120" s="842"/>
      <c r="CA120" s="842">
        <v>16729102</v>
      </c>
      <c r="CB120" s="842"/>
      <c r="CC120" s="842"/>
      <c r="CD120" s="842"/>
      <c r="CE120" s="842"/>
      <c r="CF120" s="866">
        <v>161.5</v>
      </c>
      <c r="CG120" s="867"/>
      <c r="CH120" s="867"/>
      <c r="CI120" s="867"/>
      <c r="CJ120" s="867"/>
      <c r="CK120" s="868" t="s">
        <v>449</v>
      </c>
      <c r="CL120" s="852"/>
      <c r="CM120" s="852"/>
      <c r="CN120" s="852"/>
      <c r="CO120" s="853"/>
      <c r="CP120" s="872" t="s">
        <v>398</v>
      </c>
      <c r="CQ120" s="873"/>
      <c r="CR120" s="873"/>
      <c r="CS120" s="873"/>
      <c r="CT120" s="873"/>
      <c r="CU120" s="873"/>
      <c r="CV120" s="873"/>
      <c r="CW120" s="873"/>
      <c r="CX120" s="873"/>
      <c r="CY120" s="873"/>
      <c r="CZ120" s="873"/>
      <c r="DA120" s="873"/>
      <c r="DB120" s="873"/>
      <c r="DC120" s="873"/>
      <c r="DD120" s="873"/>
      <c r="DE120" s="873"/>
      <c r="DF120" s="874"/>
      <c r="DG120" s="861">
        <v>12502158</v>
      </c>
      <c r="DH120" s="842"/>
      <c r="DI120" s="842"/>
      <c r="DJ120" s="842"/>
      <c r="DK120" s="842"/>
      <c r="DL120" s="842">
        <v>11080306</v>
      </c>
      <c r="DM120" s="842"/>
      <c r="DN120" s="842"/>
      <c r="DO120" s="842"/>
      <c r="DP120" s="842"/>
      <c r="DQ120" s="842">
        <v>9745445</v>
      </c>
      <c r="DR120" s="842"/>
      <c r="DS120" s="842"/>
      <c r="DT120" s="842"/>
      <c r="DU120" s="842"/>
      <c r="DV120" s="843">
        <v>94.1</v>
      </c>
      <c r="DW120" s="843"/>
      <c r="DX120" s="843"/>
      <c r="DY120" s="843"/>
      <c r="DZ120" s="844"/>
    </row>
    <row r="121" spans="1:130" s="230" customFormat="1" ht="26.25" customHeight="1" x14ac:dyDescent="0.15">
      <c r="A121" s="820"/>
      <c r="B121" s="821"/>
      <c r="C121" s="863" t="s">
        <v>450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451</v>
      </c>
      <c r="BA121" s="752"/>
      <c r="BB121" s="752"/>
      <c r="BC121" s="752"/>
      <c r="BD121" s="752"/>
      <c r="BE121" s="752"/>
      <c r="BF121" s="752"/>
      <c r="BG121" s="752"/>
      <c r="BH121" s="752"/>
      <c r="BI121" s="752"/>
      <c r="BJ121" s="752"/>
      <c r="BK121" s="752"/>
      <c r="BL121" s="752"/>
      <c r="BM121" s="752"/>
      <c r="BN121" s="752"/>
      <c r="BO121" s="752"/>
      <c r="BP121" s="753"/>
      <c r="BQ121" s="816">
        <v>744914</v>
      </c>
      <c r="BR121" s="817"/>
      <c r="BS121" s="817"/>
      <c r="BT121" s="817"/>
      <c r="BU121" s="817"/>
      <c r="BV121" s="817">
        <v>856601</v>
      </c>
      <c r="BW121" s="817"/>
      <c r="BX121" s="817"/>
      <c r="BY121" s="817"/>
      <c r="BZ121" s="817"/>
      <c r="CA121" s="817">
        <v>765026</v>
      </c>
      <c r="CB121" s="817"/>
      <c r="CC121" s="817"/>
      <c r="CD121" s="817"/>
      <c r="CE121" s="817"/>
      <c r="CF121" s="875">
        <v>7.4</v>
      </c>
      <c r="CG121" s="876"/>
      <c r="CH121" s="876"/>
      <c r="CI121" s="876"/>
      <c r="CJ121" s="876"/>
      <c r="CK121" s="869"/>
      <c r="CL121" s="855"/>
      <c r="CM121" s="855"/>
      <c r="CN121" s="855"/>
      <c r="CO121" s="856"/>
      <c r="CP121" s="835" t="s">
        <v>395</v>
      </c>
      <c r="CQ121" s="836"/>
      <c r="CR121" s="836"/>
      <c r="CS121" s="836"/>
      <c r="CT121" s="836"/>
      <c r="CU121" s="836"/>
      <c r="CV121" s="836"/>
      <c r="CW121" s="836"/>
      <c r="CX121" s="836"/>
      <c r="CY121" s="836"/>
      <c r="CZ121" s="836"/>
      <c r="DA121" s="836"/>
      <c r="DB121" s="836"/>
      <c r="DC121" s="836"/>
      <c r="DD121" s="836"/>
      <c r="DE121" s="836"/>
      <c r="DF121" s="837"/>
      <c r="DG121" s="816">
        <v>1359232</v>
      </c>
      <c r="DH121" s="817"/>
      <c r="DI121" s="817"/>
      <c r="DJ121" s="817"/>
      <c r="DK121" s="817"/>
      <c r="DL121" s="817">
        <v>1889673</v>
      </c>
      <c r="DM121" s="817"/>
      <c r="DN121" s="817"/>
      <c r="DO121" s="817"/>
      <c r="DP121" s="817"/>
      <c r="DQ121" s="817">
        <v>1831184</v>
      </c>
      <c r="DR121" s="817"/>
      <c r="DS121" s="817"/>
      <c r="DT121" s="817"/>
      <c r="DU121" s="817"/>
      <c r="DV121" s="794">
        <v>17.7</v>
      </c>
      <c r="DW121" s="794"/>
      <c r="DX121" s="794"/>
      <c r="DY121" s="794"/>
      <c r="DZ121" s="795"/>
    </row>
    <row r="122" spans="1:130" s="230" customFormat="1" ht="26.25" customHeight="1" x14ac:dyDescent="0.15">
      <c r="A122" s="820"/>
      <c r="B122" s="821"/>
      <c r="C122" s="815" t="s">
        <v>433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452</v>
      </c>
      <c r="BA122" s="839"/>
      <c r="BB122" s="839"/>
      <c r="BC122" s="839"/>
      <c r="BD122" s="839"/>
      <c r="BE122" s="839"/>
      <c r="BF122" s="839"/>
      <c r="BG122" s="839"/>
      <c r="BH122" s="839"/>
      <c r="BI122" s="839"/>
      <c r="BJ122" s="839"/>
      <c r="BK122" s="839"/>
      <c r="BL122" s="839"/>
      <c r="BM122" s="839"/>
      <c r="BN122" s="839"/>
      <c r="BO122" s="839"/>
      <c r="BP122" s="840"/>
      <c r="BQ122" s="879">
        <v>27129305</v>
      </c>
      <c r="BR122" s="845"/>
      <c r="BS122" s="845"/>
      <c r="BT122" s="845"/>
      <c r="BU122" s="845"/>
      <c r="BV122" s="845">
        <v>25877415</v>
      </c>
      <c r="BW122" s="845"/>
      <c r="BX122" s="845"/>
      <c r="BY122" s="845"/>
      <c r="BZ122" s="845"/>
      <c r="CA122" s="845">
        <v>25930011</v>
      </c>
      <c r="CB122" s="845"/>
      <c r="CC122" s="845"/>
      <c r="CD122" s="845"/>
      <c r="CE122" s="845"/>
      <c r="CF122" s="846">
        <v>250.3</v>
      </c>
      <c r="CG122" s="847"/>
      <c r="CH122" s="847"/>
      <c r="CI122" s="847"/>
      <c r="CJ122" s="847"/>
      <c r="CK122" s="869"/>
      <c r="CL122" s="855"/>
      <c r="CM122" s="855"/>
      <c r="CN122" s="855"/>
      <c r="CO122" s="856"/>
      <c r="CP122" s="835" t="s">
        <v>397</v>
      </c>
      <c r="CQ122" s="836"/>
      <c r="CR122" s="836"/>
      <c r="CS122" s="836"/>
      <c r="CT122" s="836"/>
      <c r="CU122" s="836"/>
      <c r="CV122" s="836"/>
      <c r="CW122" s="836"/>
      <c r="CX122" s="836"/>
      <c r="CY122" s="836"/>
      <c r="CZ122" s="836"/>
      <c r="DA122" s="836"/>
      <c r="DB122" s="836"/>
      <c r="DC122" s="836"/>
      <c r="DD122" s="836"/>
      <c r="DE122" s="836"/>
      <c r="DF122" s="837"/>
      <c r="DG122" s="816">
        <v>366411</v>
      </c>
      <c r="DH122" s="817"/>
      <c r="DI122" s="817"/>
      <c r="DJ122" s="817"/>
      <c r="DK122" s="817"/>
      <c r="DL122" s="817">
        <v>363285</v>
      </c>
      <c r="DM122" s="817"/>
      <c r="DN122" s="817"/>
      <c r="DO122" s="817"/>
      <c r="DP122" s="817"/>
      <c r="DQ122" s="817">
        <v>345561</v>
      </c>
      <c r="DR122" s="817"/>
      <c r="DS122" s="817"/>
      <c r="DT122" s="817"/>
      <c r="DU122" s="817"/>
      <c r="DV122" s="794">
        <v>3.3</v>
      </c>
      <c r="DW122" s="794"/>
      <c r="DX122" s="794"/>
      <c r="DY122" s="794"/>
      <c r="DZ122" s="795"/>
    </row>
    <row r="123" spans="1:130" s="230" customFormat="1" ht="26.25" customHeight="1" x14ac:dyDescent="0.15">
      <c r="A123" s="820"/>
      <c r="B123" s="821"/>
      <c r="C123" s="815" t="s">
        <v>439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453</v>
      </c>
      <c r="BP123" s="878"/>
      <c r="BQ123" s="832">
        <v>43088298</v>
      </c>
      <c r="BR123" s="833"/>
      <c r="BS123" s="833"/>
      <c r="BT123" s="833"/>
      <c r="BU123" s="833"/>
      <c r="BV123" s="833">
        <v>42905900</v>
      </c>
      <c r="BW123" s="833"/>
      <c r="BX123" s="833"/>
      <c r="BY123" s="833"/>
      <c r="BZ123" s="833"/>
      <c r="CA123" s="833">
        <v>43424139</v>
      </c>
      <c r="CB123" s="833"/>
      <c r="CC123" s="833"/>
      <c r="CD123" s="833"/>
      <c r="CE123" s="833"/>
      <c r="CF123" s="748"/>
      <c r="CG123" s="749"/>
      <c r="CH123" s="749"/>
      <c r="CI123" s="749"/>
      <c r="CJ123" s="834"/>
      <c r="CK123" s="869"/>
      <c r="CL123" s="855"/>
      <c r="CM123" s="855"/>
      <c r="CN123" s="855"/>
      <c r="CO123" s="856"/>
      <c r="CP123" s="835" t="s">
        <v>394</v>
      </c>
      <c r="CQ123" s="836"/>
      <c r="CR123" s="836"/>
      <c r="CS123" s="836"/>
      <c r="CT123" s="836"/>
      <c r="CU123" s="836"/>
      <c r="CV123" s="836"/>
      <c r="CW123" s="836"/>
      <c r="CX123" s="836"/>
      <c r="CY123" s="836"/>
      <c r="CZ123" s="836"/>
      <c r="DA123" s="836"/>
      <c r="DB123" s="836"/>
      <c r="DC123" s="836"/>
      <c r="DD123" s="836"/>
      <c r="DE123" s="836"/>
      <c r="DF123" s="837"/>
      <c r="DG123" s="779">
        <v>52676</v>
      </c>
      <c r="DH123" s="780"/>
      <c r="DI123" s="780"/>
      <c r="DJ123" s="780"/>
      <c r="DK123" s="781"/>
      <c r="DL123" s="782">
        <v>44389</v>
      </c>
      <c r="DM123" s="780"/>
      <c r="DN123" s="780"/>
      <c r="DO123" s="780"/>
      <c r="DP123" s="781"/>
      <c r="DQ123" s="782">
        <v>27866</v>
      </c>
      <c r="DR123" s="780"/>
      <c r="DS123" s="780"/>
      <c r="DT123" s="780"/>
      <c r="DU123" s="781"/>
      <c r="DV123" s="824">
        <v>0.3</v>
      </c>
      <c r="DW123" s="825"/>
      <c r="DX123" s="825"/>
      <c r="DY123" s="825"/>
      <c r="DZ123" s="826"/>
    </row>
    <row r="124" spans="1:130" s="230" customFormat="1" ht="26.25" customHeight="1" thickBot="1" x14ac:dyDescent="0.2">
      <c r="A124" s="820"/>
      <c r="B124" s="821"/>
      <c r="C124" s="815" t="s">
        <v>442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455</v>
      </c>
      <c r="CQ124" s="836"/>
      <c r="CR124" s="836"/>
      <c r="CS124" s="836"/>
      <c r="CT124" s="836"/>
      <c r="CU124" s="836"/>
      <c r="CV124" s="836"/>
      <c r="CW124" s="836"/>
      <c r="CX124" s="836"/>
      <c r="CY124" s="836"/>
      <c r="CZ124" s="836"/>
      <c r="DA124" s="836"/>
      <c r="DB124" s="836"/>
      <c r="DC124" s="836"/>
      <c r="DD124" s="836"/>
      <c r="DE124" s="836"/>
      <c r="DF124" s="837"/>
      <c r="DG124" s="763">
        <v>36674</v>
      </c>
      <c r="DH124" s="764"/>
      <c r="DI124" s="764"/>
      <c r="DJ124" s="764"/>
      <c r="DK124" s="765"/>
      <c r="DL124" s="766">
        <v>22254</v>
      </c>
      <c r="DM124" s="764"/>
      <c r="DN124" s="764"/>
      <c r="DO124" s="764"/>
      <c r="DP124" s="765"/>
      <c r="DQ124" s="766">
        <v>13044</v>
      </c>
      <c r="DR124" s="764"/>
      <c r="DS124" s="764"/>
      <c r="DT124" s="764"/>
      <c r="DU124" s="765"/>
      <c r="DV124" s="848">
        <v>0.1</v>
      </c>
      <c r="DW124" s="849"/>
      <c r="DX124" s="849"/>
      <c r="DY124" s="849"/>
      <c r="DZ124" s="850"/>
    </row>
    <row r="125" spans="1:130" s="230" customFormat="1" ht="26.25" customHeight="1" x14ac:dyDescent="0.15">
      <c r="A125" s="820"/>
      <c r="B125" s="821"/>
      <c r="C125" s="815" t="s">
        <v>444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456</v>
      </c>
      <c r="CL125" s="852"/>
      <c r="CM125" s="852"/>
      <c r="CN125" s="852"/>
      <c r="CO125" s="853"/>
      <c r="CP125" s="860" t="s">
        <v>457</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458</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460</v>
      </c>
      <c r="AY127" s="812"/>
      <c r="AZ127" s="812"/>
      <c r="BA127" s="812"/>
      <c r="BB127" s="812"/>
      <c r="BC127" s="812"/>
      <c r="BD127" s="812"/>
      <c r="BE127" s="813"/>
      <c r="BF127" s="811" t="s">
        <v>461</v>
      </c>
      <c r="BG127" s="812"/>
      <c r="BH127" s="812"/>
      <c r="BI127" s="812"/>
      <c r="BJ127" s="812"/>
      <c r="BK127" s="812"/>
      <c r="BL127" s="813"/>
      <c r="BM127" s="811" t="s">
        <v>462</v>
      </c>
      <c r="BN127" s="812"/>
      <c r="BO127" s="812"/>
      <c r="BP127" s="812"/>
      <c r="BQ127" s="812"/>
      <c r="BR127" s="812"/>
      <c r="BS127" s="813"/>
      <c r="BT127" s="811" t="s">
        <v>463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464</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466</v>
      </c>
      <c r="X128" s="798"/>
      <c r="Y128" s="798"/>
      <c r="Z128" s="799"/>
      <c r="AA128" s="800">
        <v>85942</v>
      </c>
      <c r="AB128" s="801"/>
      <c r="AC128" s="801"/>
      <c r="AD128" s="801"/>
      <c r="AE128" s="802"/>
      <c r="AF128" s="803">
        <v>143283</v>
      </c>
      <c r="AG128" s="801"/>
      <c r="AH128" s="801"/>
      <c r="AI128" s="801"/>
      <c r="AJ128" s="802"/>
      <c r="AK128" s="803">
        <v>113040</v>
      </c>
      <c r="AL128" s="801"/>
      <c r="AM128" s="801"/>
      <c r="AN128" s="801"/>
      <c r="AO128" s="802"/>
      <c r="AP128" s="804"/>
      <c r="AQ128" s="805"/>
      <c r="AR128" s="805"/>
      <c r="AS128" s="805"/>
      <c r="AT128" s="806"/>
      <c r="AU128" s="232"/>
      <c r="AV128" s="232"/>
      <c r="AW128" s="232"/>
      <c r="AX128" s="807" t="s">
        <v>467</v>
      </c>
      <c r="AY128" s="808"/>
      <c r="AZ128" s="808"/>
      <c r="BA128" s="808"/>
      <c r="BB128" s="808"/>
      <c r="BC128" s="808"/>
      <c r="BD128" s="808"/>
      <c r="BE128" s="809"/>
      <c r="BF128" s="786" t="s">
        <v>122</v>
      </c>
      <c r="BG128" s="787"/>
      <c r="BH128" s="787"/>
      <c r="BI128" s="787"/>
      <c r="BJ128" s="787"/>
      <c r="BK128" s="787"/>
      <c r="BL128" s="810"/>
      <c r="BM128" s="786">
        <v>12.89</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468</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469</v>
      </c>
      <c r="X129" s="777"/>
      <c r="Y129" s="777"/>
      <c r="Z129" s="778"/>
      <c r="AA129" s="779">
        <v>14285179</v>
      </c>
      <c r="AB129" s="780"/>
      <c r="AC129" s="780"/>
      <c r="AD129" s="780"/>
      <c r="AE129" s="781"/>
      <c r="AF129" s="782">
        <v>13656174</v>
      </c>
      <c r="AG129" s="780"/>
      <c r="AH129" s="780"/>
      <c r="AI129" s="780"/>
      <c r="AJ129" s="781"/>
      <c r="AK129" s="782">
        <v>13645012</v>
      </c>
      <c r="AL129" s="780"/>
      <c r="AM129" s="780"/>
      <c r="AN129" s="780"/>
      <c r="AO129" s="781"/>
      <c r="AP129" s="783"/>
      <c r="AQ129" s="784"/>
      <c r="AR129" s="784"/>
      <c r="AS129" s="784"/>
      <c r="AT129" s="785"/>
      <c r="AU129" s="233"/>
      <c r="AV129" s="233"/>
      <c r="AW129" s="233"/>
      <c r="AX129" s="751" t="s">
        <v>470</v>
      </c>
      <c r="AY129" s="752"/>
      <c r="AZ129" s="752"/>
      <c r="BA129" s="752"/>
      <c r="BB129" s="752"/>
      <c r="BC129" s="752"/>
      <c r="BD129" s="752"/>
      <c r="BE129" s="753"/>
      <c r="BF129" s="770" t="s">
        <v>122</v>
      </c>
      <c r="BG129" s="771"/>
      <c r="BH129" s="771"/>
      <c r="BI129" s="771"/>
      <c r="BJ129" s="771"/>
      <c r="BK129" s="771"/>
      <c r="BL129" s="772"/>
      <c r="BM129" s="770">
        <v>17.89</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472</v>
      </c>
      <c r="X130" s="777"/>
      <c r="Y130" s="777"/>
      <c r="Z130" s="778"/>
      <c r="AA130" s="779">
        <v>3526147</v>
      </c>
      <c r="AB130" s="780"/>
      <c r="AC130" s="780"/>
      <c r="AD130" s="780"/>
      <c r="AE130" s="781"/>
      <c r="AF130" s="782">
        <v>3340359</v>
      </c>
      <c r="AG130" s="780"/>
      <c r="AH130" s="780"/>
      <c r="AI130" s="780"/>
      <c r="AJ130" s="781"/>
      <c r="AK130" s="782">
        <v>3284450</v>
      </c>
      <c r="AL130" s="780"/>
      <c r="AM130" s="780"/>
      <c r="AN130" s="780"/>
      <c r="AO130" s="781"/>
      <c r="AP130" s="783"/>
      <c r="AQ130" s="784"/>
      <c r="AR130" s="784"/>
      <c r="AS130" s="784"/>
      <c r="AT130" s="785"/>
      <c r="AU130" s="233"/>
      <c r="AV130" s="233"/>
      <c r="AW130" s="233"/>
      <c r="AX130" s="751" t="s">
        <v>473</v>
      </c>
      <c r="AY130" s="752"/>
      <c r="AZ130" s="752"/>
      <c r="BA130" s="752"/>
      <c r="BB130" s="752"/>
      <c r="BC130" s="752"/>
      <c r="BD130" s="752"/>
      <c r="BE130" s="753"/>
      <c r="BF130" s="754">
        <v>10.8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474</v>
      </c>
      <c r="X131" s="761"/>
      <c r="Y131" s="761"/>
      <c r="Z131" s="762"/>
      <c r="AA131" s="763">
        <v>10759032</v>
      </c>
      <c r="AB131" s="764"/>
      <c r="AC131" s="764"/>
      <c r="AD131" s="764"/>
      <c r="AE131" s="765"/>
      <c r="AF131" s="766">
        <v>10315815</v>
      </c>
      <c r="AG131" s="764"/>
      <c r="AH131" s="764"/>
      <c r="AI131" s="764"/>
      <c r="AJ131" s="765"/>
      <c r="AK131" s="766">
        <v>10360562</v>
      </c>
      <c r="AL131" s="764"/>
      <c r="AM131" s="764"/>
      <c r="AN131" s="764"/>
      <c r="AO131" s="765"/>
      <c r="AP131" s="767"/>
      <c r="AQ131" s="768"/>
      <c r="AR131" s="768"/>
      <c r="AS131" s="768"/>
      <c r="AT131" s="769"/>
      <c r="AU131" s="233"/>
      <c r="AV131" s="233"/>
      <c r="AW131" s="233"/>
      <c r="AX131" s="729" t="s">
        <v>475</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477</v>
      </c>
      <c r="W132" s="742"/>
      <c r="X132" s="742"/>
      <c r="Y132" s="742"/>
      <c r="Z132" s="743"/>
      <c r="AA132" s="744">
        <v>10.649945089999999</v>
      </c>
      <c r="AB132" s="745"/>
      <c r="AC132" s="745"/>
      <c r="AD132" s="745"/>
      <c r="AE132" s="746"/>
      <c r="AF132" s="747">
        <v>10.77055957</v>
      </c>
      <c r="AG132" s="745"/>
      <c r="AH132" s="745"/>
      <c r="AI132" s="745"/>
      <c r="AJ132" s="746"/>
      <c r="AK132" s="747">
        <v>11.19915117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478</v>
      </c>
      <c r="W133" s="721"/>
      <c r="X133" s="721"/>
      <c r="Y133" s="721"/>
      <c r="Z133" s="722"/>
      <c r="AA133" s="723">
        <v>11.3</v>
      </c>
      <c r="AB133" s="724"/>
      <c r="AC133" s="724"/>
      <c r="AD133" s="724"/>
      <c r="AE133" s="725"/>
      <c r="AF133" s="723">
        <v>10.8</v>
      </c>
      <c r="AG133" s="724"/>
      <c r="AH133" s="724"/>
      <c r="AI133" s="724"/>
      <c r="AJ133" s="725"/>
      <c r="AK133" s="723">
        <v>10.8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YGpKOoHgCRXGYBvgidFwh49o/rf9/pXM/VpH2ivTTBrnASKG4Qiwz5VtzDeWp2XZEQ3w4Udh+shBGP1ZGdREHA==" saltValue="AU4KnYzAyB4nUwDWpvJFH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4NrGvajpWXwiu8/yVyR5sWfyvfYKLzbje+VerLz4XIVdyi2e/KxhnwP4DN9ndTRXE53P+xHQ0CNJDUCLJCW/sw==" saltValue="T8tOqZY+eMsEKmVz8OtFE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mUoOUSAkQ2Z7z4AHst2R+ARpUYe1UdgURMBWQMuTkz1xZxw4Xk6nDuQYRugLWB1W6VIzLAkDCiNxh17XM4mIQ==" saltValue="k07zUxyFJKkbXY4jWIJN6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482</v>
      </c>
      <c r="AP7" s="272"/>
      <c r="AQ7" s="273" t="s">
        <v>483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484</v>
      </c>
      <c r="AQ8" s="279" t="s">
        <v>485</v>
      </c>
      <c r="AR8" s="280" t="s">
        <v>486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487</v>
      </c>
      <c r="AL9" s="1131"/>
      <c r="AM9" s="1131"/>
      <c r="AN9" s="1132"/>
      <c r="AO9" s="281">
        <v>3933155</v>
      </c>
      <c r="AP9" s="281">
        <v>154096</v>
      </c>
      <c r="AQ9" s="282">
        <v>107616</v>
      </c>
      <c r="AR9" s="283">
        <v>43.2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488</v>
      </c>
      <c r="AL10" s="1131"/>
      <c r="AM10" s="1131"/>
      <c r="AN10" s="1132"/>
      <c r="AO10" s="284">
        <v>33973</v>
      </c>
      <c r="AP10" s="284">
        <v>1331</v>
      </c>
      <c r="AQ10" s="285">
        <v>10095</v>
      </c>
      <c r="AR10" s="286">
        <v>-86.8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489</v>
      </c>
      <c r="AL11" s="1131"/>
      <c r="AM11" s="1131"/>
      <c r="AN11" s="1132"/>
      <c r="AO11" s="284">
        <v>35314</v>
      </c>
      <c r="AP11" s="284">
        <v>1384</v>
      </c>
      <c r="AQ11" s="285">
        <v>1704</v>
      </c>
      <c r="AR11" s="286">
        <v>-18.8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490</v>
      </c>
      <c r="AL12" s="1131"/>
      <c r="AM12" s="1131"/>
      <c r="AN12" s="1132"/>
      <c r="AO12" s="284" t="s">
        <v>491</v>
      </c>
      <c r="AP12" s="284" t="s">
        <v>491</v>
      </c>
      <c r="AQ12" s="285">
        <v>7</v>
      </c>
      <c r="AR12" s="286" t="s">
        <v>491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492</v>
      </c>
      <c r="AL13" s="1131"/>
      <c r="AM13" s="1131"/>
      <c r="AN13" s="1132"/>
      <c r="AO13" s="284">
        <v>31512</v>
      </c>
      <c r="AP13" s="284">
        <v>1235</v>
      </c>
      <c r="AQ13" s="285">
        <v>4110</v>
      </c>
      <c r="AR13" s="286">
        <v>-70</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493</v>
      </c>
      <c r="AL14" s="1131"/>
      <c r="AM14" s="1131"/>
      <c r="AN14" s="1132"/>
      <c r="AO14" s="284">
        <v>62700</v>
      </c>
      <c r="AP14" s="284">
        <v>2457</v>
      </c>
      <c r="AQ14" s="285">
        <v>2451</v>
      </c>
      <c r="AR14" s="286">
        <v>0.2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494</v>
      </c>
      <c r="AL15" s="1134"/>
      <c r="AM15" s="1134"/>
      <c r="AN15" s="1135"/>
      <c r="AO15" s="284">
        <v>-141664</v>
      </c>
      <c r="AP15" s="284">
        <v>-5550</v>
      </c>
      <c r="AQ15" s="285">
        <v>-6399</v>
      </c>
      <c r="AR15" s="286">
        <v>-13.3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3954990</v>
      </c>
      <c r="AP16" s="284">
        <v>154952</v>
      </c>
      <c r="AQ16" s="285">
        <v>119584</v>
      </c>
      <c r="AR16" s="286">
        <v>29.6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499</v>
      </c>
      <c r="AL21" s="1137"/>
      <c r="AM21" s="1137"/>
      <c r="AN21" s="1138"/>
      <c r="AO21" s="297">
        <v>16.18</v>
      </c>
      <c r="AP21" s="298">
        <v>10.86</v>
      </c>
      <c r="AQ21" s="299">
        <v>5.32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500</v>
      </c>
      <c r="AL22" s="1137"/>
      <c r="AM22" s="1137"/>
      <c r="AN22" s="1138"/>
      <c r="AO22" s="302">
        <v>97.1</v>
      </c>
      <c r="AP22" s="303">
        <v>97.3</v>
      </c>
      <c r="AQ22" s="304">
        <v>-0.2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501</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482</v>
      </c>
      <c r="AP30" s="272"/>
      <c r="AQ30" s="273" t="s">
        <v>483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484</v>
      </c>
      <c r="AQ31" s="279" t="s">
        <v>485</v>
      </c>
      <c r="AR31" s="280" t="s">
        <v>486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504</v>
      </c>
      <c r="AL32" s="1121"/>
      <c r="AM32" s="1121"/>
      <c r="AN32" s="1122"/>
      <c r="AO32" s="312">
        <v>2615802</v>
      </c>
      <c r="AP32" s="312">
        <v>102484</v>
      </c>
      <c r="AQ32" s="313">
        <v>75090</v>
      </c>
      <c r="AR32" s="314">
        <v>36.5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505</v>
      </c>
      <c r="AL33" s="1121"/>
      <c r="AM33" s="1121"/>
      <c r="AN33" s="1122"/>
      <c r="AO33" s="312" t="s">
        <v>491</v>
      </c>
      <c r="AP33" s="312" t="s">
        <v>491</v>
      </c>
      <c r="AQ33" s="313" t="s">
        <v>491</v>
      </c>
      <c r="AR33" s="314" t="s">
        <v>491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506</v>
      </c>
      <c r="AL34" s="1121"/>
      <c r="AM34" s="1121"/>
      <c r="AN34" s="1122"/>
      <c r="AO34" s="312" t="s">
        <v>491</v>
      </c>
      <c r="AP34" s="312" t="s">
        <v>491</v>
      </c>
      <c r="AQ34" s="313">
        <v>1</v>
      </c>
      <c r="AR34" s="314" t="s">
        <v>491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507</v>
      </c>
      <c r="AL35" s="1121"/>
      <c r="AM35" s="1121"/>
      <c r="AN35" s="1122"/>
      <c r="AO35" s="312">
        <v>1941983</v>
      </c>
      <c r="AP35" s="312">
        <v>76085</v>
      </c>
      <c r="AQ35" s="313">
        <v>17211</v>
      </c>
      <c r="AR35" s="314">
        <v>342.1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508</v>
      </c>
      <c r="AL36" s="1121"/>
      <c r="AM36" s="1121"/>
      <c r="AN36" s="1122"/>
      <c r="AO36" s="312" t="s">
        <v>491</v>
      </c>
      <c r="AP36" s="312" t="s">
        <v>491</v>
      </c>
      <c r="AQ36" s="313">
        <v>2478</v>
      </c>
      <c r="AR36" s="314" t="s">
        <v>491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509</v>
      </c>
      <c r="AL37" s="1121"/>
      <c r="AM37" s="1121"/>
      <c r="AN37" s="1122"/>
      <c r="AO37" s="312" t="s">
        <v>491</v>
      </c>
      <c r="AP37" s="312" t="s">
        <v>491</v>
      </c>
      <c r="AQ37" s="313">
        <v>654</v>
      </c>
      <c r="AR37" s="314" t="s">
        <v>491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510</v>
      </c>
      <c r="AL38" s="1124"/>
      <c r="AM38" s="1124"/>
      <c r="AN38" s="1125"/>
      <c r="AO38" s="315" t="s">
        <v>491</v>
      </c>
      <c r="AP38" s="315" t="s">
        <v>491</v>
      </c>
      <c r="AQ38" s="316">
        <v>4</v>
      </c>
      <c r="AR38" s="304" t="s">
        <v>491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511</v>
      </c>
      <c r="AL39" s="1124"/>
      <c r="AM39" s="1124"/>
      <c r="AN39" s="1125"/>
      <c r="AO39" s="312">
        <v>-113040</v>
      </c>
      <c r="AP39" s="312">
        <v>-4429</v>
      </c>
      <c r="AQ39" s="313">
        <v>-3502</v>
      </c>
      <c r="AR39" s="314">
        <v>26.5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512</v>
      </c>
      <c r="AL40" s="1121"/>
      <c r="AM40" s="1121"/>
      <c r="AN40" s="1122"/>
      <c r="AO40" s="312">
        <v>-3284450</v>
      </c>
      <c r="AP40" s="312">
        <v>-128681</v>
      </c>
      <c r="AQ40" s="313">
        <v>-63750</v>
      </c>
      <c r="AR40" s="314">
        <v>101.9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1160295</v>
      </c>
      <c r="AP41" s="312">
        <v>45459</v>
      </c>
      <c r="AQ41" s="313">
        <v>28185</v>
      </c>
      <c r="AR41" s="314">
        <v>61.3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482</v>
      </c>
      <c r="AN49" s="1115" t="s">
        <v>515</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516</v>
      </c>
      <c r="AO50" s="329" t="s">
        <v>517</v>
      </c>
      <c r="AP50" s="330" t="s">
        <v>518</v>
      </c>
      <c r="AQ50" s="331" t="s">
        <v>519</v>
      </c>
      <c r="AR50" s="332" t="s">
        <v>520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2406202</v>
      </c>
      <c r="AN51" s="334">
        <v>87949</v>
      </c>
      <c r="AO51" s="335">
        <v>11.4</v>
      </c>
      <c r="AP51" s="336">
        <v>132981</v>
      </c>
      <c r="AQ51" s="337">
        <v>58.7</v>
      </c>
      <c r="AR51" s="338">
        <v>-47.3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1761044</v>
      </c>
      <c r="AN52" s="342">
        <v>64368</v>
      </c>
      <c r="AO52" s="343">
        <v>23.1</v>
      </c>
      <c r="AP52" s="344">
        <v>56973</v>
      </c>
      <c r="AQ52" s="345">
        <v>9.1999999999999993</v>
      </c>
      <c r="AR52" s="346">
        <v>13.9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2626718</v>
      </c>
      <c r="AN53" s="334">
        <v>97560</v>
      </c>
      <c r="AO53" s="335">
        <v>10.9</v>
      </c>
      <c r="AP53" s="336">
        <v>128523</v>
      </c>
      <c r="AQ53" s="337">
        <v>-3.4</v>
      </c>
      <c r="AR53" s="338">
        <v>14.3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2020691</v>
      </c>
      <c r="AN54" s="342">
        <v>75052</v>
      </c>
      <c r="AO54" s="343">
        <v>16.600000000000001</v>
      </c>
      <c r="AP54" s="344">
        <v>56792</v>
      </c>
      <c r="AQ54" s="345">
        <v>-0.3</v>
      </c>
      <c r="AR54" s="346">
        <v>16.899999999999999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1978126</v>
      </c>
      <c r="AN55" s="334">
        <v>74559</v>
      </c>
      <c r="AO55" s="335">
        <v>-23.6</v>
      </c>
      <c r="AP55" s="336">
        <v>96469</v>
      </c>
      <c r="AQ55" s="337">
        <v>-24.9</v>
      </c>
      <c r="AR55" s="338">
        <v>1.3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1412225</v>
      </c>
      <c r="AN56" s="342">
        <v>53229</v>
      </c>
      <c r="AO56" s="343">
        <v>-29.1</v>
      </c>
      <c r="AP56" s="344">
        <v>49775</v>
      </c>
      <c r="AQ56" s="345">
        <v>-12.4</v>
      </c>
      <c r="AR56" s="346">
        <v>-16.7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2645668</v>
      </c>
      <c r="AN57" s="334">
        <v>101620</v>
      </c>
      <c r="AO57" s="335">
        <v>36.299999999999997</v>
      </c>
      <c r="AP57" s="336">
        <v>85743</v>
      </c>
      <c r="AQ57" s="337">
        <v>-11.1</v>
      </c>
      <c r="AR57" s="338">
        <v>47.4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2052440</v>
      </c>
      <c r="AN58" s="342">
        <v>78834</v>
      </c>
      <c r="AO58" s="343">
        <v>48.1</v>
      </c>
      <c r="AP58" s="344">
        <v>45231</v>
      </c>
      <c r="AQ58" s="345">
        <v>-9.1</v>
      </c>
      <c r="AR58" s="346">
        <v>57.2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4429144</v>
      </c>
      <c r="AN59" s="334">
        <v>173529</v>
      </c>
      <c r="AO59" s="335">
        <v>70.8</v>
      </c>
      <c r="AP59" s="336">
        <v>92509</v>
      </c>
      <c r="AQ59" s="337">
        <v>7.9</v>
      </c>
      <c r="AR59" s="338">
        <v>62.9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4072416</v>
      </c>
      <c r="AN60" s="342">
        <v>159552</v>
      </c>
      <c r="AO60" s="343">
        <v>102.4</v>
      </c>
      <c r="AP60" s="344">
        <v>52274</v>
      </c>
      <c r="AQ60" s="345">
        <v>15.6</v>
      </c>
      <c r="AR60" s="346">
        <v>86.8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2817172</v>
      </c>
      <c r="AN61" s="349">
        <v>107043</v>
      </c>
      <c r="AO61" s="350">
        <v>21.2</v>
      </c>
      <c r="AP61" s="351">
        <v>107245</v>
      </c>
      <c r="AQ61" s="352">
        <v>5.4</v>
      </c>
      <c r="AR61" s="338">
        <v>15.8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2263763</v>
      </c>
      <c r="AN62" s="342">
        <v>86207</v>
      </c>
      <c r="AO62" s="343">
        <v>32.200000000000003</v>
      </c>
      <c r="AP62" s="344">
        <v>52209</v>
      </c>
      <c r="AQ62" s="345">
        <v>0.6</v>
      </c>
      <c r="AR62" s="346">
        <v>31.6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lJzivX2NIVBv8r0tDl53RmzuqjNh6wNJELrbscVJFXlBt8Nv7/bExQCTrU6iZ1DA5ea11zPLoDrEK2BJtbK8Dg==" saltValue="wtP5KR3+ybY5B79ueeb16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479</v>
      </c>
    </row>
    <row r="120" spans="125:125" ht="13.5" hidden="1" customHeight="1" x14ac:dyDescent="0.15"/>
    <row r="121" spans="125:125" ht="13.5" hidden="1" customHeight="1" x14ac:dyDescent="0.15">
      <c r="DU121" s="259"/>
    </row>
  </sheetData>
  <sheetProtection algorithmName="SHA-512" hashValue="AU/FoguNdLtA5wdmg01SZI5TYNq9VpSz03orrzWTSzNEaCUh5dQQ6xbvLGFdFNbTwxMsHKPOx7SWQwUfv6dgDQ==" saltValue="kxqKVw5MYjbCLE167Z9ML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479</v>
      </c>
    </row>
  </sheetData>
  <sheetProtection algorithmName="SHA-512" hashValue="3H69PlhWO7Ah9zBKc7bLB3p5NcpKgPPIJfeuKQ2w1COAwzY7+U/beAj7xdhcM5N9myDaL2LwzMizRYzYRvUiAg==" saltValue="ie21lUzvAPcmnLOXRbrhw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39" t="s">
        <v>3</v>
      </c>
      <c r="D47" s="1139"/>
      <c r="E47" s="1140"/>
      <c r="F47" s="11">
        <v>51.18</v>
      </c>
      <c r="G47" s="12">
        <v>48.07</v>
      </c>
      <c r="H47" s="12">
        <v>47.32</v>
      </c>
      <c r="I47" s="12">
        <v>50.56</v>
      </c>
      <c r="J47" s="13">
        <v>51.49</v>
      </c>
    </row>
    <row r="48" spans="2:10" ht="57.75" customHeight="1" x14ac:dyDescent="0.15">
      <c r="B48" s="14"/>
      <c r="C48" s="1141" t="s">
        <v>4</v>
      </c>
      <c r="D48" s="1141"/>
      <c r="E48" s="1142"/>
      <c r="F48" s="15">
        <v>7.84</v>
      </c>
      <c r="G48" s="16">
        <v>8.36</v>
      </c>
      <c r="H48" s="16">
        <v>11.48</v>
      </c>
      <c r="I48" s="16">
        <v>11.39</v>
      </c>
      <c r="J48" s="17">
        <v>10.89</v>
      </c>
    </row>
    <row r="49" spans="2:10" ht="57.75" customHeight="1" thickBot="1" x14ac:dyDescent="0.2">
      <c r="B49" s="18"/>
      <c r="C49" s="1143" t="s">
        <v>5</v>
      </c>
      <c r="D49" s="1143"/>
      <c r="E49" s="1144"/>
      <c r="F49" s="19">
        <v>4.88</v>
      </c>
      <c r="G49" s="20">
        <v>5.09</v>
      </c>
      <c r="H49" s="20">
        <v>5.35</v>
      </c>
      <c r="I49" s="20">
        <v>1.99</v>
      </c>
      <c r="J49" s="21">
        <v>6.89</v>
      </c>
    </row>
    <row r="50" spans="2:10" x14ac:dyDescent="0.15"/>
  </sheetData>
  <sheetProtection algorithmName="SHA-512" hashValue="rwXRTZkjy/t6J/ZibAHh1kE3R55Isx/jzRuUFe0tpQ6T2Nd0cEoUsm5i9aj1iggREvRwPIqwLC+ILEt4l3dlcQ==" saltValue="WPGJQV4NdvDk/3iDd2/q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51" t="s">
        <v>534</v>
      </c>
      <c r="D34" s="1151"/>
      <c r="E34" s="1152"/>
      <c r="F34" s="32">
        <v>14.87</v>
      </c>
      <c r="G34" s="33">
        <v>15.43</v>
      </c>
      <c r="H34" s="33">
        <v>17.27</v>
      </c>
      <c r="I34" s="33">
        <v>20.399999999999999</v>
      </c>
      <c r="J34" s="34">
        <v>20.329999999999998</v>
      </c>
      <c r="K34" s="22"/>
      <c r="L34" s="22"/>
      <c r="M34" s="22"/>
      <c r="N34" s="22"/>
      <c r="O34" s="22"/>
      <c r="P34" s="22"/>
    </row>
    <row r="35" spans="1:16" ht="39" customHeight="1" x14ac:dyDescent="0.15">
      <c r="A35" s="22"/>
      <c r="B35" s="35"/>
      <c r="C35" s="1145" t="s">
        <v>535</v>
      </c>
      <c r="D35" s="1146"/>
      <c r="E35" s="1147"/>
      <c r="F35" s="36">
        <v>7.73</v>
      </c>
      <c r="G35" s="37">
        <v>8.2799999999999994</v>
      </c>
      <c r="H35" s="37">
        <v>11.39</v>
      </c>
      <c r="I35" s="37">
        <v>11.26</v>
      </c>
      <c r="J35" s="38">
        <v>10.75</v>
      </c>
      <c r="K35" s="22"/>
      <c r="L35" s="22"/>
      <c r="M35" s="22"/>
      <c r="N35" s="22"/>
      <c r="O35" s="22"/>
      <c r="P35" s="22"/>
    </row>
    <row r="36" spans="1:16" ht="39" customHeight="1" x14ac:dyDescent="0.15">
      <c r="A36" s="22"/>
      <c r="B36" s="35"/>
      <c r="C36" s="1145" t="s">
        <v>536</v>
      </c>
      <c r="D36" s="1146"/>
      <c r="E36" s="1147"/>
      <c r="F36" s="36">
        <v>8.1</v>
      </c>
      <c r="G36" s="37">
        <v>7.44</v>
      </c>
      <c r="H36" s="37">
        <v>7.48</v>
      </c>
      <c r="I36" s="37">
        <v>6.37</v>
      </c>
      <c r="J36" s="38">
        <v>7.59</v>
      </c>
      <c r="K36" s="22"/>
      <c r="L36" s="22"/>
      <c r="M36" s="22"/>
      <c r="N36" s="22"/>
      <c r="O36" s="22"/>
      <c r="P36" s="22"/>
    </row>
    <row r="37" spans="1:16" ht="39" customHeight="1" x14ac:dyDescent="0.15">
      <c r="A37" s="22"/>
      <c r="B37" s="35"/>
      <c r="C37" s="1145" t="s">
        <v>537</v>
      </c>
      <c r="D37" s="1146"/>
      <c r="E37" s="1147"/>
      <c r="F37" s="36">
        <v>3.87</v>
      </c>
      <c r="G37" s="37">
        <v>3.41</v>
      </c>
      <c r="H37" s="37">
        <v>3.62</v>
      </c>
      <c r="I37" s="37">
        <v>4.13</v>
      </c>
      <c r="J37" s="38">
        <v>4.3899999999999997</v>
      </c>
      <c r="K37" s="22"/>
      <c r="L37" s="22"/>
      <c r="M37" s="22"/>
      <c r="N37" s="22"/>
      <c r="O37" s="22"/>
      <c r="P37" s="22"/>
    </row>
    <row r="38" spans="1:16" ht="39" customHeight="1" x14ac:dyDescent="0.15">
      <c r="A38" s="22"/>
      <c r="B38" s="35"/>
      <c r="C38" s="1145" t="s">
        <v>538</v>
      </c>
      <c r="D38" s="1146"/>
      <c r="E38" s="1147"/>
      <c r="F38" s="36">
        <v>0.37</v>
      </c>
      <c r="G38" s="37">
        <v>0.59</v>
      </c>
      <c r="H38" s="37">
        <v>0.79</v>
      </c>
      <c r="I38" s="37">
        <v>1.41</v>
      </c>
      <c r="J38" s="38">
        <v>1.32</v>
      </c>
      <c r="K38" s="22"/>
      <c r="L38" s="22"/>
      <c r="M38" s="22"/>
      <c r="N38" s="22"/>
      <c r="O38" s="22"/>
      <c r="P38" s="22"/>
    </row>
    <row r="39" spans="1:16" ht="39" customHeight="1" x14ac:dyDescent="0.15">
      <c r="A39" s="22"/>
      <c r="B39" s="35"/>
      <c r="C39" s="1145" t="s">
        <v>539</v>
      </c>
      <c r="D39" s="1146"/>
      <c r="E39" s="1147"/>
      <c r="F39" s="36">
        <v>0.44</v>
      </c>
      <c r="G39" s="37">
        <v>0.82</v>
      </c>
      <c r="H39" s="37">
        <v>0.72</v>
      </c>
      <c r="I39" s="37">
        <v>0.61</v>
      </c>
      <c r="J39" s="38">
        <v>0.18</v>
      </c>
      <c r="K39" s="22"/>
      <c r="L39" s="22"/>
      <c r="M39" s="22"/>
      <c r="N39" s="22"/>
      <c r="O39" s="22"/>
      <c r="P39" s="22"/>
    </row>
    <row r="40" spans="1:16" ht="39" customHeight="1" x14ac:dyDescent="0.15">
      <c r="A40" s="22"/>
      <c r="B40" s="35"/>
      <c r="C40" s="1145" t="s">
        <v>540</v>
      </c>
      <c r="D40" s="1146"/>
      <c r="E40" s="1147"/>
      <c r="F40" s="36">
        <v>0.01</v>
      </c>
      <c r="G40" s="37">
        <v>0.04</v>
      </c>
      <c r="H40" s="37">
        <v>7.0000000000000007E-2</v>
      </c>
      <c r="I40" s="37">
        <v>0.09</v>
      </c>
      <c r="J40" s="38">
        <v>0.12</v>
      </c>
      <c r="K40" s="22"/>
      <c r="L40" s="22"/>
      <c r="M40" s="22"/>
      <c r="N40" s="22"/>
      <c r="O40" s="22"/>
      <c r="P40" s="22"/>
    </row>
    <row r="41" spans="1:16" ht="39" customHeight="1" x14ac:dyDescent="0.15">
      <c r="A41" s="22"/>
      <c r="B41" s="35"/>
      <c r="C41" s="1145" t="s">
        <v>541</v>
      </c>
      <c r="D41" s="1146"/>
      <c r="E41" s="1147"/>
      <c r="F41" s="36">
        <v>0.08</v>
      </c>
      <c r="G41" s="37">
        <v>0.01</v>
      </c>
      <c r="H41" s="37">
        <v>0.01</v>
      </c>
      <c r="I41" s="37">
        <v>0</v>
      </c>
      <c r="J41" s="38">
        <v>0.11</v>
      </c>
      <c r="K41" s="22"/>
      <c r="L41" s="22"/>
      <c r="M41" s="22"/>
      <c r="N41" s="22"/>
      <c r="O41" s="22"/>
      <c r="P41" s="22"/>
    </row>
    <row r="42" spans="1:16" ht="39" customHeight="1" x14ac:dyDescent="0.15">
      <c r="A42" s="22"/>
      <c r="B42" s="39"/>
      <c r="C42" s="1145" t="s">
        <v>542</v>
      </c>
      <c r="D42" s="1146"/>
      <c r="E42" s="1147"/>
      <c r="F42" s="36" t="s">
        <v>491</v>
      </c>
      <c r="G42" s="37" t="s">
        <v>491</v>
      </c>
      <c r="H42" s="37" t="s">
        <v>491</v>
      </c>
      <c r="I42" s="37" t="s">
        <v>491</v>
      </c>
      <c r="J42" s="38" t="s">
        <v>491</v>
      </c>
      <c r="K42" s="22"/>
      <c r="L42" s="22"/>
      <c r="M42" s="22"/>
      <c r="N42" s="22"/>
      <c r="O42" s="22"/>
      <c r="P42" s="22"/>
    </row>
    <row r="43" spans="1:16" ht="39" customHeight="1" thickBot="1" x14ac:dyDescent="0.2">
      <c r="A43" s="22"/>
      <c r="B43" s="40"/>
      <c r="C43" s="1148" t="s">
        <v>543</v>
      </c>
      <c r="D43" s="1149"/>
      <c r="E43" s="1150"/>
      <c r="F43" s="41">
        <v>0.72</v>
      </c>
      <c r="G43" s="42">
        <v>0.05</v>
      </c>
      <c r="H43" s="42">
        <v>0.02</v>
      </c>
      <c r="I43" s="42">
        <v>0.03</v>
      </c>
      <c r="J43" s="43">
        <v>7.0000000000000007E-2</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Udf6/GXFWFJRLRMGx/n9jeBxt8oPHCGAQmuLGO69w14ICC/WdBq25AjZNSzg0uVGiLXrP+kYnDsYvJHUwtk4w==" saltValue="QeMz3SNwIY7ISKyGGlw13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2922</v>
      </c>
      <c r="L45" s="60">
        <v>2848</v>
      </c>
      <c r="M45" s="60">
        <v>2745</v>
      </c>
      <c r="N45" s="60">
        <v>2606</v>
      </c>
      <c r="O45" s="61">
        <v>2616</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491</v>
      </c>
      <c r="L46" s="64" t="s">
        <v>491</v>
      </c>
      <c r="M46" s="64" t="s">
        <v>491</v>
      </c>
      <c r="N46" s="64" t="s">
        <v>491</v>
      </c>
      <c r="O46" s="65" t="s">
        <v>491</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491</v>
      </c>
      <c r="L47" s="64" t="s">
        <v>491</v>
      </c>
      <c r="M47" s="64" t="s">
        <v>491</v>
      </c>
      <c r="N47" s="64" t="s">
        <v>491</v>
      </c>
      <c r="O47" s="65" t="s">
        <v>491</v>
      </c>
      <c r="P47" s="48"/>
      <c r="Q47" s="48"/>
      <c r="R47" s="48"/>
      <c r="S47" s="48"/>
      <c r="T47" s="48"/>
      <c r="U47" s="48"/>
    </row>
    <row r="48" spans="1:21" ht="30.75" customHeight="1" x14ac:dyDescent="0.15">
      <c r="A48" s="48"/>
      <c r="B48" s="1178"/>
      <c r="C48" s="1179"/>
      <c r="D48" s="62"/>
      <c r="E48" s="1155" t="s">
        <v>13</v>
      </c>
      <c r="F48" s="1155"/>
      <c r="G48" s="1155"/>
      <c r="H48" s="1155"/>
      <c r="I48" s="1155"/>
      <c r="J48" s="1156"/>
      <c r="K48" s="63">
        <v>1972</v>
      </c>
      <c r="L48" s="64">
        <v>1968</v>
      </c>
      <c r="M48" s="64">
        <v>2012</v>
      </c>
      <c r="N48" s="64">
        <v>1988</v>
      </c>
      <c r="O48" s="65">
        <v>1942</v>
      </c>
      <c r="P48" s="48"/>
      <c r="Q48" s="48"/>
      <c r="R48" s="48"/>
      <c r="S48" s="48"/>
      <c r="T48" s="48"/>
      <c r="U48" s="48"/>
    </row>
    <row r="49" spans="1:21" ht="30.75" customHeight="1" x14ac:dyDescent="0.15">
      <c r="A49" s="48"/>
      <c r="B49" s="1178"/>
      <c r="C49" s="1179"/>
      <c r="D49" s="62"/>
      <c r="E49" s="1155" t="s">
        <v>14</v>
      </c>
      <c r="F49" s="1155"/>
      <c r="G49" s="1155"/>
      <c r="H49" s="1155"/>
      <c r="I49" s="1155"/>
      <c r="J49" s="1156"/>
      <c r="K49" s="63">
        <v>5</v>
      </c>
      <c r="L49" s="64">
        <v>2</v>
      </c>
      <c r="M49" s="64" t="s">
        <v>491</v>
      </c>
      <c r="N49" s="64" t="s">
        <v>491</v>
      </c>
      <c r="O49" s="65" t="s">
        <v>491</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491</v>
      </c>
      <c r="L50" s="64" t="s">
        <v>491</v>
      </c>
      <c r="M50" s="64" t="s">
        <v>491</v>
      </c>
      <c r="N50" s="64" t="s">
        <v>491</v>
      </c>
      <c r="O50" s="65" t="s">
        <v>491</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491</v>
      </c>
      <c r="L51" s="64" t="s">
        <v>491</v>
      </c>
      <c r="M51" s="64" t="s">
        <v>491</v>
      </c>
      <c r="N51" s="64" t="s">
        <v>491</v>
      </c>
      <c r="O51" s="65" t="s">
        <v>491</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3693</v>
      </c>
      <c r="L52" s="64">
        <v>3666</v>
      </c>
      <c r="M52" s="64">
        <v>3612</v>
      </c>
      <c r="N52" s="64">
        <v>3484</v>
      </c>
      <c r="O52" s="65">
        <v>3398</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1206</v>
      </c>
      <c r="L53" s="69">
        <v>1152</v>
      </c>
      <c r="M53" s="69">
        <v>1145</v>
      </c>
      <c r="N53" s="69">
        <v>1110</v>
      </c>
      <c r="O53" s="70">
        <v>1160</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pK7YcWOoA021saZ01LCnPNbc+XMx2XKBfQ4sGG2OHWd0iEeWcWgKYEsTyxc/j/V/JzCgCHuPu2/oE3HWLVCxg==" saltValue="d9D72wSVEFXDOOzlNT9iZ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529</v>
      </c>
      <c r="J40" s="103" t="s">
        <v>530</v>
      </c>
      <c r="K40" s="103" t="s">
        <v>531</v>
      </c>
      <c r="L40" s="103" t="s">
        <v>532</v>
      </c>
      <c r="M40" s="104" t="s">
        <v>533</v>
      </c>
    </row>
    <row r="41" spans="2:13" ht="27.75" customHeight="1" x14ac:dyDescent="0.15">
      <c r="B41" s="1196" t="s">
        <v>30</v>
      </c>
      <c r="C41" s="1197"/>
      <c r="D41" s="105"/>
      <c r="E41" s="1198" t="s">
        <v>31</v>
      </c>
      <c r="F41" s="1198"/>
      <c r="G41" s="1198"/>
      <c r="H41" s="1199"/>
      <c r="I41" s="355">
        <v>24667</v>
      </c>
      <c r="J41" s="356">
        <v>23911</v>
      </c>
      <c r="K41" s="356">
        <v>23151</v>
      </c>
      <c r="L41" s="356">
        <v>22948</v>
      </c>
      <c r="M41" s="357">
        <v>23862</v>
      </c>
    </row>
    <row r="42" spans="2:13" ht="27.75" customHeight="1" x14ac:dyDescent="0.15">
      <c r="B42" s="1186"/>
      <c r="C42" s="1187"/>
      <c r="D42" s="106"/>
      <c r="E42" s="1190" t="s">
        <v>32</v>
      </c>
      <c r="F42" s="1190"/>
      <c r="G42" s="1190"/>
      <c r="H42" s="1191"/>
      <c r="I42" s="358">
        <v>45</v>
      </c>
      <c r="J42" s="359">
        <v>45</v>
      </c>
      <c r="K42" s="359">
        <v>30</v>
      </c>
      <c r="L42" s="359">
        <v>25</v>
      </c>
      <c r="M42" s="360">
        <v>20</v>
      </c>
    </row>
    <row r="43" spans="2:13" ht="27.75" customHeight="1" x14ac:dyDescent="0.15">
      <c r="B43" s="1186"/>
      <c r="C43" s="1187"/>
      <c r="D43" s="106"/>
      <c r="E43" s="1190" t="s">
        <v>33</v>
      </c>
      <c r="F43" s="1190"/>
      <c r="G43" s="1190"/>
      <c r="H43" s="1191"/>
      <c r="I43" s="358">
        <v>18025</v>
      </c>
      <c r="J43" s="359">
        <v>15809</v>
      </c>
      <c r="K43" s="359">
        <v>14317</v>
      </c>
      <c r="L43" s="359">
        <v>13400</v>
      </c>
      <c r="M43" s="360">
        <v>11963</v>
      </c>
    </row>
    <row r="44" spans="2:13" ht="27.75" customHeight="1" x14ac:dyDescent="0.15">
      <c r="B44" s="1186"/>
      <c r="C44" s="1187"/>
      <c r="D44" s="106"/>
      <c r="E44" s="1190" t="s">
        <v>34</v>
      </c>
      <c r="F44" s="1190"/>
      <c r="G44" s="1190"/>
      <c r="H44" s="1191"/>
      <c r="I44" s="358">
        <v>12</v>
      </c>
      <c r="J44" s="359" t="s">
        <v>491</v>
      </c>
      <c r="K44" s="359" t="s">
        <v>491</v>
      </c>
      <c r="L44" s="359" t="s">
        <v>491</v>
      </c>
      <c r="M44" s="360" t="s">
        <v>491</v>
      </c>
    </row>
    <row r="45" spans="2:13" ht="27.75" customHeight="1" x14ac:dyDescent="0.15">
      <c r="B45" s="1186"/>
      <c r="C45" s="1187"/>
      <c r="D45" s="106"/>
      <c r="E45" s="1190" t="s">
        <v>35</v>
      </c>
      <c r="F45" s="1190"/>
      <c r="G45" s="1190"/>
      <c r="H45" s="1191"/>
      <c r="I45" s="358">
        <v>2313</v>
      </c>
      <c r="J45" s="359">
        <v>2268</v>
      </c>
      <c r="K45" s="359">
        <v>2285</v>
      </c>
      <c r="L45" s="359">
        <v>2213</v>
      </c>
      <c r="M45" s="360">
        <v>2349</v>
      </c>
    </row>
    <row r="46" spans="2:13" ht="27.75" customHeight="1" x14ac:dyDescent="0.15">
      <c r="B46" s="1186"/>
      <c r="C46" s="1187"/>
      <c r="D46" s="107"/>
      <c r="E46" s="1190" t="s">
        <v>36</v>
      </c>
      <c r="F46" s="1190"/>
      <c r="G46" s="1190"/>
      <c r="H46" s="1191"/>
      <c r="I46" s="358" t="s">
        <v>491</v>
      </c>
      <c r="J46" s="359" t="s">
        <v>491</v>
      </c>
      <c r="K46" s="359" t="s">
        <v>491</v>
      </c>
      <c r="L46" s="359" t="s">
        <v>491</v>
      </c>
      <c r="M46" s="360" t="s">
        <v>491</v>
      </c>
    </row>
    <row r="47" spans="2:13" ht="27.75" customHeight="1" x14ac:dyDescent="0.15">
      <c r="B47" s="1186"/>
      <c r="C47" s="1187"/>
      <c r="D47" s="108"/>
      <c r="E47" s="1200" t="s">
        <v>37</v>
      </c>
      <c r="F47" s="1201"/>
      <c r="G47" s="1201"/>
      <c r="H47" s="1202"/>
      <c r="I47" s="358" t="s">
        <v>491</v>
      </c>
      <c r="J47" s="359" t="s">
        <v>491</v>
      </c>
      <c r="K47" s="359" t="s">
        <v>491</v>
      </c>
      <c r="L47" s="359" t="s">
        <v>491</v>
      </c>
      <c r="M47" s="360" t="s">
        <v>491</v>
      </c>
    </row>
    <row r="48" spans="2:13" ht="27.75" customHeight="1" x14ac:dyDescent="0.15">
      <c r="B48" s="1186"/>
      <c r="C48" s="1187"/>
      <c r="D48" s="106"/>
      <c r="E48" s="1190" t="s">
        <v>38</v>
      </c>
      <c r="F48" s="1190"/>
      <c r="G48" s="1190"/>
      <c r="H48" s="1191"/>
      <c r="I48" s="358" t="s">
        <v>491</v>
      </c>
      <c r="J48" s="359" t="s">
        <v>491</v>
      </c>
      <c r="K48" s="359" t="s">
        <v>491</v>
      </c>
      <c r="L48" s="359" t="s">
        <v>491</v>
      </c>
      <c r="M48" s="360" t="s">
        <v>491</v>
      </c>
    </row>
    <row r="49" spans="2:13" ht="27.75" customHeight="1" x14ac:dyDescent="0.15">
      <c r="B49" s="1188"/>
      <c r="C49" s="1189"/>
      <c r="D49" s="106"/>
      <c r="E49" s="1190" t="s">
        <v>39</v>
      </c>
      <c r="F49" s="1190"/>
      <c r="G49" s="1190"/>
      <c r="H49" s="1191"/>
      <c r="I49" s="358" t="s">
        <v>491</v>
      </c>
      <c r="J49" s="359" t="s">
        <v>491</v>
      </c>
      <c r="K49" s="359" t="s">
        <v>491</v>
      </c>
      <c r="L49" s="359" t="s">
        <v>491</v>
      </c>
      <c r="M49" s="360" t="s">
        <v>491</v>
      </c>
    </row>
    <row r="50" spans="2:13" ht="27.75" customHeight="1" x14ac:dyDescent="0.15">
      <c r="B50" s="1184" t="s">
        <v>40</v>
      </c>
      <c r="C50" s="1185"/>
      <c r="D50" s="109"/>
      <c r="E50" s="1190" t="s">
        <v>41</v>
      </c>
      <c r="F50" s="1190"/>
      <c r="G50" s="1190"/>
      <c r="H50" s="1191"/>
      <c r="I50" s="358">
        <v>14265</v>
      </c>
      <c r="J50" s="359">
        <v>14031</v>
      </c>
      <c r="K50" s="359">
        <v>15214</v>
      </c>
      <c r="L50" s="359">
        <v>16172</v>
      </c>
      <c r="M50" s="360">
        <v>16729</v>
      </c>
    </row>
    <row r="51" spans="2:13" ht="27.75" customHeight="1" x14ac:dyDescent="0.15">
      <c r="B51" s="1186"/>
      <c r="C51" s="1187"/>
      <c r="D51" s="106"/>
      <c r="E51" s="1190" t="s">
        <v>42</v>
      </c>
      <c r="F51" s="1190"/>
      <c r="G51" s="1190"/>
      <c r="H51" s="1191"/>
      <c r="I51" s="358">
        <v>547</v>
      </c>
      <c r="J51" s="359">
        <v>838</v>
      </c>
      <c r="K51" s="359">
        <v>745</v>
      </c>
      <c r="L51" s="359">
        <v>857</v>
      </c>
      <c r="M51" s="360">
        <v>765</v>
      </c>
    </row>
    <row r="52" spans="2:13" ht="27.75" customHeight="1" x14ac:dyDescent="0.15">
      <c r="B52" s="1188"/>
      <c r="C52" s="1189"/>
      <c r="D52" s="106"/>
      <c r="E52" s="1190" t="s">
        <v>43</v>
      </c>
      <c r="F52" s="1190"/>
      <c r="G52" s="1190"/>
      <c r="H52" s="1191"/>
      <c r="I52" s="358">
        <v>30303</v>
      </c>
      <c r="J52" s="359">
        <v>28973</v>
      </c>
      <c r="K52" s="359">
        <v>27129</v>
      </c>
      <c r="L52" s="359">
        <v>25877</v>
      </c>
      <c r="M52" s="360">
        <v>25930</v>
      </c>
    </row>
    <row r="53" spans="2:13" ht="27.75" customHeight="1" thickBot="1" x14ac:dyDescent="0.2">
      <c r="B53" s="1192" t="s">
        <v>19</v>
      </c>
      <c r="C53" s="1193"/>
      <c r="D53" s="110"/>
      <c r="E53" s="1194" t="s">
        <v>44</v>
      </c>
      <c r="F53" s="1194"/>
      <c r="G53" s="1194"/>
      <c r="H53" s="1195"/>
      <c r="I53" s="361">
        <v>-52</v>
      </c>
      <c r="J53" s="362">
        <v>-1809</v>
      </c>
      <c r="K53" s="362">
        <v>-3305</v>
      </c>
      <c r="L53" s="362">
        <v>-4320</v>
      </c>
      <c r="M53" s="363">
        <v>-5230</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d5cO0qk4Hh28Szp1nbcumQvyIPEz3A/svDkwXJJ03SE/D2XAxSE2KAi7wsW1MZliL7WMfQOo7KlT+Ag/SEd2Eg==" saltValue="ZYGcHYCyqpeTUt8YIuFt2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531</v>
      </c>
      <c r="G54" s="119" t="s">
        <v>532</v>
      </c>
      <c r="H54" s="120" t="s">
        <v>533</v>
      </c>
    </row>
    <row r="55" spans="2:8" ht="52.5" customHeight="1" x14ac:dyDescent="0.15">
      <c r="B55" s="121"/>
      <c r="C55" s="1211" t="s">
        <v>46</v>
      </c>
      <c r="D55" s="1211"/>
      <c r="E55" s="1212"/>
      <c r="F55" s="122">
        <v>6759</v>
      </c>
      <c r="G55" s="122">
        <v>6905</v>
      </c>
      <c r="H55" s="123">
        <v>7025</v>
      </c>
    </row>
    <row r="56" spans="2:8" ht="52.5" customHeight="1" x14ac:dyDescent="0.15">
      <c r="B56" s="124"/>
      <c r="C56" s="1213" t="s">
        <v>47</v>
      </c>
      <c r="D56" s="1213"/>
      <c r="E56" s="1214"/>
      <c r="F56" s="125">
        <v>2118</v>
      </c>
      <c r="G56" s="125">
        <v>2687</v>
      </c>
      <c r="H56" s="126">
        <v>2594</v>
      </c>
    </row>
    <row r="57" spans="2:8" ht="53.25" customHeight="1" x14ac:dyDescent="0.15">
      <c r="B57" s="124"/>
      <c r="C57" s="1215" t="s">
        <v>48</v>
      </c>
      <c r="D57" s="1215"/>
      <c r="E57" s="1216"/>
      <c r="F57" s="127">
        <v>8222</v>
      </c>
      <c r="G57" s="127">
        <v>8387</v>
      </c>
      <c r="H57" s="128">
        <v>8758</v>
      </c>
    </row>
    <row r="58" spans="2:8" ht="45.75" customHeight="1" x14ac:dyDescent="0.15">
      <c r="B58" s="129"/>
      <c r="C58" s="1203" t="s">
        <v>566</v>
      </c>
      <c r="D58" s="1204"/>
      <c r="E58" s="1205"/>
      <c r="F58" s="130">
        <v>3625</v>
      </c>
      <c r="G58" s="130">
        <v>3637</v>
      </c>
      <c r="H58" s="131">
        <v>3663</v>
      </c>
    </row>
    <row r="59" spans="2:8" ht="45.75" customHeight="1" x14ac:dyDescent="0.15">
      <c r="B59" s="129"/>
      <c r="C59" s="1203" t="s">
        <v>567</v>
      </c>
      <c r="D59" s="1204"/>
      <c r="E59" s="1205"/>
      <c r="F59" s="130">
        <v>3074</v>
      </c>
      <c r="G59" s="130">
        <v>3173</v>
      </c>
      <c r="H59" s="131">
        <v>3473</v>
      </c>
    </row>
    <row r="60" spans="2:8" ht="45.75" customHeight="1" x14ac:dyDescent="0.15">
      <c r="B60" s="129"/>
      <c r="C60" s="1203" t="s">
        <v>568</v>
      </c>
      <c r="D60" s="1204"/>
      <c r="E60" s="1205"/>
      <c r="F60" s="130">
        <v>798</v>
      </c>
      <c r="G60" s="130">
        <v>806</v>
      </c>
      <c r="H60" s="131">
        <v>814</v>
      </c>
    </row>
    <row r="61" spans="2:8" ht="45.75" customHeight="1" x14ac:dyDescent="0.15">
      <c r="B61" s="129"/>
      <c r="C61" s="1203" t="s">
        <v>569</v>
      </c>
      <c r="D61" s="1204"/>
      <c r="E61" s="1205"/>
      <c r="F61" s="130">
        <v>168</v>
      </c>
      <c r="G61" s="130">
        <v>158</v>
      </c>
      <c r="H61" s="131">
        <v>157</v>
      </c>
    </row>
    <row r="62" spans="2:8" ht="45.75" customHeight="1" thickBot="1" x14ac:dyDescent="0.2">
      <c r="B62" s="132"/>
      <c r="C62" s="1206" t="s">
        <v>570</v>
      </c>
      <c r="D62" s="1207"/>
      <c r="E62" s="1208"/>
      <c r="F62" s="133">
        <v>76</v>
      </c>
      <c r="G62" s="133">
        <v>112</v>
      </c>
      <c r="H62" s="134">
        <v>148</v>
      </c>
    </row>
    <row r="63" spans="2:8" ht="52.5" customHeight="1" thickBot="1" x14ac:dyDescent="0.2">
      <c r="B63" s="135"/>
      <c r="C63" s="1209" t="s">
        <v>49</v>
      </c>
      <c r="D63" s="1209"/>
      <c r="E63" s="1210"/>
      <c r="F63" s="136">
        <v>17099</v>
      </c>
      <c r="G63" s="136">
        <v>17978</v>
      </c>
      <c r="H63" s="137">
        <v>18377</v>
      </c>
    </row>
    <row r="64" spans="2:8" x14ac:dyDescent="0.15"/>
  </sheetData>
  <sheetProtection algorithmName="SHA-512" hashValue="tVkT78+n5sYiaYa8A1ZfonlSuSpu27lDXJ3SrcgABqxvqVwryX2TtrUxETDFrXxhdtOZCQ6DuMtj6JJ4bwTmAQ==" saltValue="8idS2MkiMgWmbMCL+K8cy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528</v>
      </c>
      <c r="G2" s="151"/>
      <c r="H2" s="152"/>
    </row>
    <row r="3" spans="1:8" x14ac:dyDescent="0.15">
      <c r="A3" s="148" t="s">
        <v>521</v>
      </c>
      <c r="B3" s="153"/>
      <c r="C3" s="154"/>
      <c r="D3" s="155">
        <v>87949</v>
      </c>
      <c r="E3" s="156"/>
      <c r="F3" s="157">
        <v>132981</v>
      </c>
      <c r="G3" s="158"/>
      <c r="H3" s="159"/>
    </row>
    <row r="4" spans="1:8" x14ac:dyDescent="0.15">
      <c r="A4" s="160"/>
      <c r="B4" s="161"/>
      <c r="C4" s="162"/>
      <c r="D4" s="163">
        <v>64368</v>
      </c>
      <c r="E4" s="164"/>
      <c r="F4" s="165">
        <v>56973</v>
      </c>
      <c r="G4" s="166"/>
      <c r="H4" s="167"/>
    </row>
    <row r="5" spans="1:8" x14ac:dyDescent="0.15">
      <c r="A5" s="148" t="s">
        <v>523</v>
      </c>
      <c r="B5" s="153"/>
      <c r="C5" s="154"/>
      <c r="D5" s="155">
        <v>97560</v>
      </c>
      <c r="E5" s="156"/>
      <c r="F5" s="157">
        <v>128523</v>
      </c>
      <c r="G5" s="158"/>
      <c r="H5" s="159"/>
    </row>
    <row r="6" spans="1:8" x14ac:dyDescent="0.15">
      <c r="A6" s="160"/>
      <c r="B6" s="161"/>
      <c r="C6" s="162"/>
      <c r="D6" s="163">
        <v>75052</v>
      </c>
      <c r="E6" s="164"/>
      <c r="F6" s="165">
        <v>56792</v>
      </c>
      <c r="G6" s="166"/>
      <c r="H6" s="167"/>
    </row>
    <row r="7" spans="1:8" x14ac:dyDescent="0.15">
      <c r="A7" s="148" t="s">
        <v>524</v>
      </c>
      <c r="B7" s="153"/>
      <c r="C7" s="154"/>
      <c r="D7" s="155">
        <v>74559</v>
      </c>
      <c r="E7" s="156"/>
      <c r="F7" s="157">
        <v>96469</v>
      </c>
      <c r="G7" s="158"/>
      <c r="H7" s="159"/>
    </row>
    <row r="8" spans="1:8" x14ac:dyDescent="0.15">
      <c r="A8" s="160"/>
      <c r="B8" s="161"/>
      <c r="C8" s="162"/>
      <c r="D8" s="163">
        <v>53229</v>
      </c>
      <c r="E8" s="164"/>
      <c r="F8" s="165">
        <v>49775</v>
      </c>
      <c r="G8" s="166"/>
      <c r="H8" s="167"/>
    </row>
    <row r="9" spans="1:8" x14ac:dyDescent="0.15">
      <c r="A9" s="148" t="s">
        <v>525</v>
      </c>
      <c r="B9" s="153"/>
      <c r="C9" s="154"/>
      <c r="D9" s="155">
        <v>101620</v>
      </c>
      <c r="E9" s="156"/>
      <c r="F9" s="157">
        <v>85743</v>
      </c>
      <c r="G9" s="158"/>
      <c r="H9" s="159"/>
    </row>
    <row r="10" spans="1:8" x14ac:dyDescent="0.15">
      <c r="A10" s="160"/>
      <c r="B10" s="161"/>
      <c r="C10" s="162"/>
      <c r="D10" s="163">
        <v>78834</v>
      </c>
      <c r="E10" s="164"/>
      <c r="F10" s="165">
        <v>45231</v>
      </c>
      <c r="G10" s="166"/>
      <c r="H10" s="167"/>
    </row>
    <row r="11" spans="1:8" x14ac:dyDescent="0.15">
      <c r="A11" s="148" t="s">
        <v>526</v>
      </c>
      <c r="B11" s="153"/>
      <c r="C11" s="154"/>
      <c r="D11" s="155">
        <v>173529</v>
      </c>
      <c r="E11" s="156"/>
      <c r="F11" s="157">
        <v>92509</v>
      </c>
      <c r="G11" s="158"/>
      <c r="H11" s="159"/>
    </row>
    <row r="12" spans="1:8" x14ac:dyDescent="0.15">
      <c r="A12" s="160"/>
      <c r="B12" s="161"/>
      <c r="C12" s="168"/>
      <c r="D12" s="163">
        <v>159552</v>
      </c>
      <c r="E12" s="164"/>
      <c r="F12" s="165">
        <v>52274</v>
      </c>
      <c r="G12" s="166"/>
      <c r="H12" s="167"/>
    </row>
    <row r="13" spans="1:8" x14ac:dyDescent="0.15">
      <c r="A13" s="148"/>
      <c r="B13" s="153"/>
      <c r="C13" s="169"/>
      <c r="D13" s="170">
        <v>107043</v>
      </c>
      <c r="E13" s="171"/>
      <c r="F13" s="172">
        <v>107245</v>
      </c>
      <c r="G13" s="173"/>
      <c r="H13" s="159"/>
    </row>
    <row r="14" spans="1:8" x14ac:dyDescent="0.15">
      <c r="A14" s="160"/>
      <c r="B14" s="161"/>
      <c r="C14" s="162"/>
      <c r="D14" s="163">
        <v>86207</v>
      </c>
      <c r="E14" s="164"/>
      <c r="F14" s="165">
        <v>52209</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7.84</v>
      </c>
      <c r="C19" s="174">
        <f>ROUND(VALUE(SUBSTITUTE(実質収支比率等に係る経年分析!G$48,"▲","-")),2)</f>
        <v>8.36</v>
      </c>
      <c r="D19" s="174">
        <f>ROUND(VALUE(SUBSTITUTE(実質収支比率等に係る経年分析!H$48,"▲","-")),2)</f>
        <v>11.48</v>
      </c>
      <c r="E19" s="174">
        <f>ROUND(VALUE(SUBSTITUTE(実質収支比率等に係る経年分析!I$48,"▲","-")),2)</f>
        <v>11.39</v>
      </c>
      <c r="F19" s="174">
        <f>ROUND(VALUE(SUBSTITUTE(実質収支比率等に係る経年分析!J$48,"▲","-")),2)</f>
        <v>10.89</v>
      </c>
    </row>
    <row r="20" spans="1:11" x14ac:dyDescent="0.15">
      <c r="A20" s="174" t="s">
        <v>53</v>
      </c>
      <c r="B20" s="174">
        <f>ROUND(VALUE(SUBSTITUTE(実質収支比率等に係る経年分析!F$47,"▲","-")),2)</f>
        <v>51.18</v>
      </c>
      <c r="C20" s="174">
        <f>ROUND(VALUE(SUBSTITUTE(実質収支比率等に係る経年分析!G$47,"▲","-")),2)</f>
        <v>48.07</v>
      </c>
      <c r="D20" s="174">
        <f>ROUND(VALUE(SUBSTITUTE(実質収支比率等に係る経年分析!H$47,"▲","-")),2)</f>
        <v>47.32</v>
      </c>
      <c r="E20" s="174">
        <f>ROUND(VALUE(SUBSTITUTE(実質収支比率等に係る経年分析!I$47,"▲","-")),2)</f>
        <v>50.56</v>
      </c>
      <c r="F20" s="174">
        <f>ROUND(VALUE(SUBSTITUTE(実質収支比率等に係る経年分析!J$47,"▲","-")),2)</f>
        <v>51.49</v>
      </c>
    </row>
    <row r="21" spans="1:11" x14ac:dyDescent="0.15">
      <c r="A21" s="174" t="s">
        <v>54</v>
      </c>
      <c r="B21" s="174">
        <f>IF(ISNUMBER(VALUE(SUBSTITUTE(実質収支比率等に係る経年分析!F$49,"▲","-"))),ROUND(VALUE(SUBSTITUTE(実質収支比率等に係る経年分析!F$49,"▲","-")),2),NA())</f>
        <v>4.88</v>
      </c>
      <c r="C21" s="174">
        <f>IF(ISNUMBER(VALUE(SUBSTITUTE(実質収支比率等に係る経年分析!G$49,"▲","-"))),ROUND(VALUE(SUBSTITUTE(実質収支比率等に係る経年分析!G$49,"▲","-")),2),NA())</f>
        <v>5.09</v>
      </c>
      <c r="D21" s="174">
        <f>IF(ISNUMBER(VALUE(SUBSTITUTE(実質収支比率等に係る経年分析!H$49,"▲","-"))),ROUND(VALUE(SUBSTITUTE(実質収支比率等に係る経年分析!H$49,"▲","-")),2),NA())</f>
        <v>5.35</v>
      </c>
      <c r="E21" s="174">
        <f>IF(ISNUMBER(VALUE(SUBSTITUTE(実質収支比率等に係る経年分析!I$49,"▲","-"))),ROUND(VALUE(SUBSTITUTE(実質収支比率等に係る経年分析!I$49,"▲","-")),2),NA())</f>
        <v>1.99</v>
      </c>
      <c r="F21" s="174">
        <f>IF(ISNUMBER(VALUE(SUBSTITUTE(実質収支比率等に係る経年分析!J$49,"▲","-"))),ROUND(VALUE(SUBSTITUTE(実質収支比率等に係る経年分析!J$49,"▲","-")),2),NA())</f>
        <v>6.89</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0.72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7.0000000000000007E-2</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美作市老人保健施設事業特別会計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0.08</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0.11</v>
      </c>
    </row>
    <row r="30" spans="1:11" x14ac:dyDescent="0.15">
      <c r="A30" s="175" t="str">
        <f>IF(連結実質赤字比率に係る赤字・黒字の構成分析!C$40="",NA(),連結実質赤字比率に係る赤字・黒字の構成分析!C$40)</f>
        <v>矢田茂・原田政次郎・福田五男奨学基金特別会計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7.0000000000000007E-2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0.12</v>
      </c>
    </row>
    <row r="31" spans="1:11" x14ac:dyDescent="0.15">
      <c r="A31" s="175" t="str">
        <f>IF(連結実質赤字比率に係る赤字・黒字の構成分析!C$39="",NA(),連結実質赤字比率に係る赤字・黒字の構成分析!C$39)</f>
        <v>美作市国民健康保険特別会計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0.44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0.82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0.72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0.61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0.18</v>
      </c>
    </row>
    <row r="32" spans="1:11" x14ac:dyDescent="0.15">
      <c r="A32" s="175" t="str">
        <f>IF(連結実質赤字比率に係る赤字・黒字の構成分析!C$38="",NA(),連結実質赤字比率に係る赤字・黒字の構成分析!C$38)</f>
        <v>美作市介護保険特別会計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1.41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1.32</v>
      </c>
    </row>
    <row r="33" spans="1:16" x14ac:dyDescent="0.15">
      <c r="A33" s="175" t="str">
        <f>IF(連結実質赤字比率に係る赤字・黒字の構成分析!C$37="",NA(),連結実質赤字比率に係る赤字・黒字の構成分析!C$37)</f>
        <v>美作市下水道事業会計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3.87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3.41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3.62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4.13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4.3899999999999997</v>
      </c>
    </row>
    <row r="34" spans="1:16" x14ac:dyDescent="0.15">
      <c r="A34" s="175" t="str">
        <f>IF(連結実質赤字比率に係る赤字・黒字の構成分析!C$36="",NA(),連結実質赤字比率に係る赤字・黒字の構成分析!C$36)</f>
        <v>美作市水道事業会計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8.1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7.44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7.48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6.37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7.59</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7.73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8.2799999999999994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11.39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11.26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10.75</v>
      </c>
    </row>
    <row r="36" spans="1:16" x14ac:dyDescent="0.15">
      <c r="A36" s="175" t="str">
        <f>IF(連結実質赤字比率に係る赤字・黒字の構成分析!C$34="",NA(),連結実質赤字比率に係る赤字・黒字の構成分析!C$34)</f>
        <v>美作市病院事業会計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14.87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15.43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17.27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20.399999999999999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20.329999999999998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3693</v>
      </c>
      <c r="E42" s="176"/>
      <c r="F42" s="176"/>
      <c r="G42" s="176">
        <f>'実質公債費比率（分子）の構造'!L$52</f>
        <v>3666</v>
      </c>
      <c r="H42" s="176"/>
      <c r="I42" s="176"/>
      <c r="J42" s="176">
        <f>'実質公債費比率（分子）の構造'!M$52</f>
        <v>3612</v>
      </c>
      <c r="K42" s="176"/>
      <c r="L42" s="176"/>
      <c r="M42" s="176">
        <f>'実質公債費比率（分子）の構造'!N$52</f>
        <v>3484</v>
      </c>
      <c r="N42" s="176"/>
      <c r="O42" s="176"/>
      <c r="P42" s="176">
        <f>'実質公債費比率（分子）の構造'!O$52</f>
        <v>3398</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5</v>
      </c>
      <c r="C45" s="176"/>
      <c r="D45" s="176"/>
      <c r="E45" s="176">
        <f>'実質公債費比率（分子）の構造'!L$49</f>
        <v>2</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1972</v>
      </c>
      <c r="C46" s="176"/>
      <c r="D46" s="176"/>
      <c r="E46" s="176">
        <f>'実質公債費比率（分子）の構造'!L$48</f>
        <v>1968</v>
      </c>
      <c r="F46" s="176"/>
      <c r="G46" s="176"/>
      <c r="H46" s="176">
        <f>'実質公債費比率（分子）の構造'!M$48</f>
        <v>2012</v>
      </c>
      <c r="I46" s="176"/>
      <c r="J46" s="176"/>
      <c r="K46" s="176">
        <f>'実質公債費比率（分子）の構造'!N$48</f>
        <v>1988</v>
      </c>
      <c r="L46" s="176"/>
      <c r="M46" s="176"/>
      <c r="N46" s="176">
        <f>'実質公債費比率（分子）の構造'!O$48</f>
        <v>1942</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2922</v>
      </c>
      <c r="C49" s="176"/>
      <c r="D49" s="176"/>
      <c r="E49" s="176">
        <f>'実質公債費比率（分子）の構造'!L$45</f>
        <v>2848</v>
      </c>
      <c r="F49" s="176"/>
      <c r="G49" s="176"/>
      <c r="H49" s="176">
        <f>'実質公債費比率（分子）の構造'!M$45</f>
        <v>2745</v>
      </c>
      <c r="I49" s="176"/>
      <c r="J49" s="176"/>
      <c r="K49" s="176">
        <f>'実質公債費比率（分子）の構造'!N$45</f>
        <v>2606</v>
      </c>
      <c r="L49" s="176"/>
      <c r="M49" s="176"/>
      <c r="N49" s="176">
        <f>'実質公債費比率（分子）の構造'!O$45</f>
        <v>2616</v>
      </c>
      <c r="O49" s="176"/>
      <c r="P49" s="176"/>
    </row>
    <row r="50" spans="1:16" x14ac:dyDescent="0.15">
      <c r="A50" s="176" t="s">
        <v>67</v>
      </c>
      <c r="B50" s="176" t="e">
        <f>NA()</f>
        <v>#N/A</v>
      </c>
      <c r="C50" s="176">
        <f>IF(ISNUMBER('実質公債費比率（分子）の構造'!K$53),'実質公債費比率（分子）の構造'!K$53,NA())</f>
        <v>1206</v>
      </c>
      <c r="D50" s="176" t="e">
        <f>NA()</f>
        <v>#N/A</v>
      </c>
      <c r="E50" s="176" t="e">
        <f>NA()</f>
        <v>#N/A</v>
      </c>
      <c r="F50" s="176">
        <f>IF(ISNUMBER('実質公債費比率（分子）の構造'!L$53),'実質公債費比率（分子）の構造'!L$53,NA())</f>
        <v>1152</v>
      </c>
      <c r="G50" s="176" t="e">
        <f>NA()</f>
        <v>#N/A</v>
      </c>
      <c r="H50" s="176" t="e">
        <f>NA()</f>
        <v>#N/A</v>
      </c>
      <c r="I50" s="176">
        <f>IF(ISNUMBER('実質公債費比率（分子）の構造'!M$53),'実質公債費比率（分子）の構造'!M$53,NA())</f>
        <v>1145</v>
      </c>
      <c r="J50" s="176" t="e">
        <f>NA()</f>
        <v>#N/A</v>
      </c>
      <c r="K50" s="176" t="e">
        <f>NA()</f>
        <v>#N/A</v>
      </c>
      <c r="L50" s="176">
        <f>IF(ISNUMBER('実質公債費比率（分子）の構造'!N$53),'実質公債費比率（分子）の構造'!N$53,NA())</f>
        <v>1110</v>
      </c>
      <c r="M50" s="176" t="e">
        <f>NA()</f>
        <v>#N/A</v>
      </c>
      <c r="N50" s="176" t="e">
        <f>NA()</f>
        <v>#N/A</v>
      </c>
      <c r="O50" s="176">
        <f>IF(ISNUMBER('実質公債費比率（分子）の構造'!O$53),'実質公債費比率（分子）の構造'!O$53,NA())</f>
        <v>1160</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30303</v>
      </c>
      <c r="E56" s="175"/>
      <c r="F56" s="175"/>
      <c r="G56" s="175">
        <f>'将来負担比率（分子）の構造'!J$52</f>
        <v>28973</v>
      </c>
      <c r="H56" s="175"/>
      <c r="I56" s="175"/>
      <c r="J56" s="175">
        <f>'将来負担比率（分子）の構造'!K$52</f>
        <v>27129</v>
      </c>
      <c r="K56" s="175"/>
      <c r="L56" s="175"/>
      <c r="M56" s="175">
        <f>'将来負担比率（分子）の構造'!L$52</f>
        <v>25877</v>
      </c>
      <c r="N56" s="175"/>
      <c r="O56" s="175"/>
      <c r="P56" s="175">
        <f>'将来負担比率（分子）の構造'!M$52</f>
        <v>25930</v>
      </c>
    </row>
    <row r="57" spans="1:16" x14ac:dyDescent="0.15">
      <c r="A57" s="175" t="s">
        <v>42</v>
      </c>
      <c r="B57" s="175"/>
      <c r="C57" s="175"/>
      <c r="D57" s="175">
        <f>'将来負担比率（分子）の構造'!I$51</f>
        <v>547</v>
      </c>
      <c r="E57" s="175"/>
      <c r="F57" s="175"/>
      <c r="G57" s="175">
        <f>'将来負担比率（分子）の構造'!J$51</f>
        <v>838</v>
      </c>
      <c r="H57" s="175"/>
      <c r="I57" s="175"/>
      <c r="J57" s="175">
        <f>'将来負担比率（分子）の構造'!K$51</f>
        <v>745</v>
      </c>
      <c r="K57" s="175"/>
      <c r="L57" s="175"/>
      <c r="M57" s="175">
        <f>'将来負担比率（分子）の構造'!L$51</f>
        <v>857</v>
      </c>
      <c r="N57" s="175"/>
      <c r="O57" s="175"/>
      <c r="P57" s="175">
        <f>'将来負担比率（分子）の構造'!M$51</f>
        <v>765</v>
      </c>
    </row>
    <row r="58" spans="1:16" x14ac:dyDescent="0.15">
      <c r="A58" s="175" t="s">
        <v>41</v>
      </c>
      <c r="B58" s="175"/>
      <c r="C58" s="175"/>
      <c r="D58" s="175">
        <f>'将来負担比率（分子）の構造'!I$50</f>
        <v>14265</v>
      </c>
      <c r="E58" s="175"/>
      <c r="F58" s="175"/>
      <c r="G58" s="175">
        <f>'将来負担比率（分子）の構造'!J$50</f>
        <v>14031</v>
      </c>
      <c r="H58" s="175"/>
      <c r="I58" s="175"/>
      <c r="J58" s="175">
        <f>'将来負担比率（分子）の構造'!K$50</f>
        <v>15214</v>
      </c>
      <c r="K58" s="175"/>
      <c r="L58" s="175"/>
      <c r="M58" s="175">
        <f>'将来負担比率（分子）の構造'!L$50</f>
        <v>16172</v>
      </c>
      <c r="N58" s="175"/>
      <c r="O58" s="175"/>
      <c r="P58" s="175">
        <f>'将来負担比率（分子）の構造'!M$50</f>
        <v>16729</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2313</v>
      </c>
      <c r="C62" s="175"/>
      <c r="D62" s="175"/>
      <c r="E62" s="175">
        <f>'将来負担比率（分子）の構造'!J$45</f>
        <v>2268</v>
      </c>
      <c r="F62" s="175"/>
      <c r="G62" s="175"/>
      <c r="H62" s="175">
        <f>'将来負担比率（分子）の構造'!K$45</f>
        <v>2285</v>
      </c>
      <c r="I62" s="175"/>
      <c r="J62" s="175"/>
      <c r="K62" s="175">
        <f>'将来負担比率（分子）の構造'!L$45</f>
        <v>2213</v>
      </c>
      <c r="L62" s="175"/>
      <c r="M62" s="175"/>
      <c r="N62" s="175">
        <f>'将来負担比率（分子）の構造'!M$45</f>
        <v>2349</v>
      </c>
      <c r="O62" s="175"/>
      <c r="P62" s="175"/>
    </row>
    <row r="63" spans="1:16" x14ac:dyDescent="0.15">
      <c r="A63" s="175" t="s">
        <v>34</v>
      </c>
      <c r="B63" s="175">
        <f>'将来負担比率（分子）の構造'!I$44</f>
        <v>12</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18025</v>
      </c>
      <c r="C64" s="175"/>
      <c r="D64" s="175"/>
      <c r="E64" s="175">
        <f>'将来負担比率（分子）の構造'!J$43</f>
        <v>15809</v>
      </c>
      <c r="F64" s="175"/>
      <c r="G64" s="175"/>
      <c r="H64" s="175">
        <f>'将来負担比率（分子）の構造'!K$43</f>
        <v>14317</v>
      </c>
      <c r="I64" s="175"/>
      <c r="J64" s="175"/>
      <c r="K64" s="175">
        <f>'将来負担比率（分子）の構造'!L$43</f>
        <v>13400</v>
      </c>
      <c r="L64" s="175"/>
      <c r="M64" s="175"/>
      <c r="N64" s="175">
        <f>'将来負担比率（分子）の構造'!M$43</f>
        <v>11963</v>
      </c>
      <c r="O64" s="175"/>
      <c r="P64" s="175"/>
    </row>
    <row r="65" spans="1:16" x14ac:dyDescent="0.15">
      <c r="A65" s="175" t="s">
        <v>32</v>
      </c>
      <c r="B65" s="175">
        <f>'将来負担比率（分子）の構造'!I$42</f>
        <v>45</v>
      </c>
      <c r="C65" s="175"/>
      <c r="D65" s="175"/>
      <c r="E65" s="175">
        <f>'将来負担比率（分子）の構造'!J$42</f>
        <v>45</v>
      </c>
      <c r="F65" s="175"/>
      <c r="G65" s="175"/>
      <c r="H65" s="175">
        <f>'将来負担比率（分子）の構造'!K$42</f>
        <v>30</v>
      </c>
      <c r="I65" s="175"/>
      <c r="J65" s="175"/>
      <c r="K65" s="175">
        <f>'将来負担比率（分子）の構造'!L$42</f>
        <v>25</v>
      </c>
      <c r="L65" s="175"/>
      <c r="M65" s="175"/>
      <c r="N65" s="175">
        <f>'将来負担比率（分子）の構造'!M$42</f>
        <v>20</v>
      </c>
      <c r="O65" s="175"/>
      <c r="P65" s="175"/>
    </row>
    <row r="66" spans="1:16" x14ac:dyDescent="0.15">
      <c r="A66" s="175" t="s">
        <v>31</v>
      </c>
      <c r="B66" s="175">
        <f>'将来負担比率（分子）の構造'!I$41</f>
        <v>24667</v>
      </c>
      <c r="C66" s="175"/>
      <c r="D66" s="175"/>
      <c r="E66" s="175">
        <f>'将来負担比率（分子）の構造'!J$41</f>
        <v>23911</v>
      </c>
      <c r="F66" s="175"/>
      <c r="G66" s="175"/>
      <c r="H66" s="175">
        <f>'将来負担比率（分子）の構造'!K$41</f>
        <v>23151</v>
      </c>
      <c r="I66" s="175"/>
      <c r="J66" s="175"/>
      <c r="K66" s="175">
        <f>'将来負担比率（分子）の構造'!L$41</f>
        <v>22948</v>
      </c>
      <c r="L66" s="175"/>
      <c r="M66" s="175"/>
      <c r="N66" s="175">
        <f>'将来負担比率（分子）の構造'!M$41</f>
        <v>23862</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6759</v>
      </c>
      <c r="C72" s="179">
        <f>基金残高に係る経年分析!G55</f>
        <v>6905</v>
      </c>
      <c r="D72" s="179">
        <f>基金残高に係る経年分析!H55</f>
        <v>7025</v>
      </c>
    </row>
    <row r="73" spans="1:16" x14ac:dyDescent="0.15">
      <c r="A73" s="178" t="s">
        <v>74</v>
      </c>
      <c r="B73" s="179">
        <f>基金残高に係る経年分析!F56</f>
        <v>2118</v>
      </c>
      <c r="C73" s="179">
        <f>基金残高に係る経年分析!G56</f>
        <v>2687</v>
      </c>
      <c r="D73" s="179">
        <f>基金残高に係る経年分析!H56</f>
        <v>2594</v>
      </c>
    </row>
    <row r="74" spans="1:16" x14ac:dyDescent="0.15">
      <c r="A74" s="178" t="s">
        <v>75</v>
      </c>
      <c r="B74" s="179">
        <f>基金残高に係る経年分析!F57</f>
        <v>8222</v>
      </c>
      <c r="C74" s="179">
        <f>基金残高に係る経年分析!G57</f>
        <v>8387</v>
      </c>
      <c r="D74" s="179">
        <f>基金残高に係る経年分析!H57</f>
        <v>8758</v>
      </c>
    </row>
  </sheetData>
  <sheetProtection algorithmName="SHA-512" hashValue="0bj8iAu/PcC5w5q1L1wp+sQnCeAXVR2vl7SXuGgACTCTe//UCZG08IETALGuH8+gRtNGgux8o6TTvD0hVI2YbQ==" saltValue="V6ogdmC/WSmXeO59/pTX2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2025-03-10T02:29:43Z</cp:lastPrinted>
  <dcterms:created xsi:type="dcterms:W3CDTF">2025-02-19T04:10:30Z</dcterms:created>
  <dcterms:modified xsi:type="dcterms:W3CDTF">2025-03-14T01:33:53Z</dcterms:modified>
  <cp:category/>
</cp:coreProperties>
</file>