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4115" tabRatio="8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W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<sst xmlns="http://schemas.openxmlformats.org/spreadsheetml/2006/main" count="1097" uniqueCount="547">
  <si>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</si>
  <si>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</si>
  <si>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</si>
  <si>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</si>
  <si>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</si>
  <si>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</si>
  <si>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</si>
  <si>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</si>
  <si>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</si>
  <si>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</si>
  <si>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</si>
  <si>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</si>
  <si>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</si>
  <si>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</si>
  <si>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</si>
  <si>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岡山県後期高齢者医療広域連合一般会計</t>
  </si>
  <si>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</si>
  <si>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</si>
  <si>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</si>
  <si>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</si>
  <si>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</si>
  <si>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</si>
  <si>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</si>
  <si>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</si>
  <si>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</si>
  <si>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</si>
  <si>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</si>
  <si>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</si>
  <si>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</si>
  <si>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</si>
  <si>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</si>
  <si>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</si>
  <si>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</si>
  <si>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</si>
  <si>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</si>
  <si>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</si>
  <si>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</si>
  <si>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</si>
  <si>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</si>
  <si>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</si>
  <si>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</si>
  <si>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</si>
  <si>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</si>
  <si>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</si>
  <si>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</si>
  <si>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</si>
  <si>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</si>
  <si>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</si>
  <si>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</si>
  <si>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</si>
  <si>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</si>
  <si>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</si>
  <si>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真庭市振興基金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</si>
  <si>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</si>
  <si>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</si>
  <si>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</si>
  <si>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</si>
  <si>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</si>
  <si>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</si>
  <si>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</si>
  <si>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</si>
  <si>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</si>
  <si>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将来負担比率（分子）の構造</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</si>
  <si>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</si>
  <si>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</si>
  <si>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岡山県広域水道企業団</t>
  </si>
  <si>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</si>
  <si>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</si>
  <si>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</si>
  <si>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</si>
  <si>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</si>
  <si>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真庭市未来を担う人応援基金</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</si>
  <si>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</si>
  <si>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</si>
  <si>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</si>
  <si>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</si>
  <si>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</si>
  <si>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</si>
  <si>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</si>
  <si>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</si>
  <si>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株式会社グリーンピア蒜山</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</si>
  <si>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</si>
  <si>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</si>
  <si>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</si>
  <si>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</si>
  <si>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</si>
  <si>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</si>
  <si>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</si>
  <si>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</si>
  <si>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</si>
  <si>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</si>
  <si>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</si>
  <si>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</si>
  <si>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</si>
  <si>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</si>
  <si>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</si>
  <si>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</si>
  <si>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</si>
  <si>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</si>
  <si>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</si>
  <si>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</si>
  <si>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</si>
  <si>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</si>
  <si>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</si>
  <si>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</si>
  <si>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</si>
  <si>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</si>
  <si>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</si>
  <si>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</si>
  <si>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</si>
  <si>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</si>
  <si>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</si>
  <si>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</si>
  <si>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</si>
  <si>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</si>
  <si>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</si>
  <si>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</si>
  <si>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</si>
  <si>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</si>
  <si>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真庭市国民健康保険特別会計</t>
  </si>
  <si>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</si>
  <si>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</si>
  <si>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</si>
  <si>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</si>
  <si>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</si>
  <si>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真庭市下水道事業会計</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</si>
  <si>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</si>
  <si>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</si>
  <si>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</si>
  <si>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</si>
  <si>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</si>
  <si>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</si>
  <si>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</si>
  <si>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</si>
  <si>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</si>
  <si>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</si>
  <si>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</si>
  <si>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</si>
  <si>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</si>
  <si>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</si>
  <si>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</si>
  <si>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</si>
  <si>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</si>
  <si>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</si>
  <si>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岡山県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</si>
  <si>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</si>
  <si>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</si>
  <si>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</si>
  <si>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</si>
  <si>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</si>
  <si>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</si>
  <si>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</si>
  <si>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</si>
  <si>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</si>
  <si>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</si>
  <si>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</si>
  <si>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</si>
  <si>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</si>
  <si>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</si>
  <si>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</si>
  <si>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</si>
  <si>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</si>
  <si>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</si>
  <si>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</si>
  <si>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</si>
  <si>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真庭市</t>
  </si>
  <si>
    <t>総費用
（歳出）</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</si>
  <si>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</si>
  <si>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</si>
  <si>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</si>
  <si>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</si>
  <si>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</si>
  <si>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</si>
  <si>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</si>
  <si>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</si>
  <si>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</si>
  <si>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</si>
  <si>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</si>
  <si>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</si>
  <si>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</si>
  <si>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</si>
  <si>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</si>
  <si>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</si>
  <si>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</si>
  <si>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</si>
  <si>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</si>
  <si>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真庭市介護保険特別会計（介護サービス事業勘定）</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</si>
  <si>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</si>
  <si>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</si>
  <si>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</si>
  <si>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</si>
  <si>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</si>
  <si>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</si>
  <si>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</si>
  <si>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</si>
  <si>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</si>
  <si>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</si>
  <si>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</si>
  <si>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-7.4</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</si>
  <si>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</si>
  <si>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</si>
  <si>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</si>
  <si>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真庭市津黒高原観光事業特別会計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</si>
  <si>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</si>
  <si>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</si>
  <si>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</si>
  <si>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</si>
  <si>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</si>
  <si>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</si>
  <si>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</si>
  <si>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</si>
  <si>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</si>
  <si>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</si>
  <si>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</si>
  <si>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</si>
  <si>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</si>
  <si>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</si>
  <si>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</si>
  <si>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</si>
  <si>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</si>
  <si>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</si>
  <si>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</si>
  <si>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</si>
  <si>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</si>
  <si>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</si>
  <si>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</si>
  <si>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</si>
  <si>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</si>
  <si>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</si>
  <si>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</si>
  <si>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</si>
  <si>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</si>
  <si>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</si>
  <si>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</si>
  <si>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岡山県市町村総合事務組合一般会計</t>
  </si>
  <si>
    <t>-2.1</t>
  </si>
  <si>
    <t>実質収支</t>
    <rPh sb="0" eb="2">
      <t>ジッシツ</t>
    </rPh>
    <rPh sb="2" eb="4">
      <t>シュウシ</t>
    </rPh>
    <phoneticPr fontId="33"/>
  </si>
  <si>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</si>
  <si>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</si>
  <si>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</si>
  <si>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</si>
  <si>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</si>
  <si>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</si>
  <si>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</si>
  <si>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</si>
  <si>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</si>
  <si>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</si>
  <si>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</si>
  <si>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</si>
  <si>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</si>
  <si>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</si>
  <si>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</si>
  <si>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</si>
  <si>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</si>
  <si>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</si>
  <si>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</si>
  <si>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</si>
  <si>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</si>
  <si>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</si>
  <si>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</si>
  <si>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</si>
  <si>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</si>
  <si>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</si>
  <si>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</si>
  <si>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</si>
  <si>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</si>
  <si>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</si>
  <si>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</si>
  <si>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</si>
  <si>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</si>
  <si>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</si>
  <si>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</si>
  <si>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</si>
  <si>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</si>
  <si>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</si>
  <si>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</si>
  <si>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</si>
  <si>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</si>
  <si>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</si>
  <si>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</si>
  <si>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</si>
  <si>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</si>
  <si>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</si>
  <si>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</si>
  <si>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</si>
  <si>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</si>
  <si>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</si>
  <si>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</si>
  <si>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</si>
  <si>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</si>
  <si>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</si>
  <si>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</si>
  <si>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</si>
  <si>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</si>
  <si>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</si>
  <si>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</si>
  <si>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</si>
  <si>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</si>
  <si>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</si>
  <si>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</si>
  <si>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</si>
  <si>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岡山県真庭市</t>
  </si>
  <si>
    <t>　投資・出資金・貸付金</t>
  </si>
  <si>
    <t>　　事業所税</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</si>
  <si>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</si>
  <si>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</si>
  <si>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公益財団法人真庭スポーツ振興財団</t>
    <rPh sb="0" eb="2">
      <t>コウエキ</t>
    </rPh>
    <phoneticPr fontId="5"/>
  </si>
  <si>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</si>
  <si>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</si>
  <si>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</si>
  <si>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</si>
  <si>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</si>
  <si>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</si>
  <si>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</si>
  <si>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</si>
  <si>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</si>
  <si>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</si>
  <si>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</si>
  <si>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</si>
  <si>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</si>
  <si>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</si>
  <si>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</si>
  <si>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</si>
  <si>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</si>
  <si>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</si>
  <si>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</si>
  <si>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</si>
  <si>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</si>
  <si>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</si>
  <si>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</si>
  <si>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</si>
  <si>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</si>
  <si>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</si>
  <si>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</si>
  <si>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</si>
  <si>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</si>
  <si>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</si>
  <si>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</si>
  <si>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</si>
  <si>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</si>
  <si>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</si>
  <si>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</si>
  <si>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</si>
  <si>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</si>
  <si>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</si>
  <si>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</si>
  <si>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</si>
  <si>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</si>
  <si>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</si>
  <si>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</si>
  <si>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</si>
  <si>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</si>
  <si>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</si>
  <si>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</si>
  <si>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</si>
  <si>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</si>
  <si>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</si>
  <si>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</si>
  <si>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</si>
  <si>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</si>
  <si>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</si>
  <si>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</si>
  <si>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</si>
  <si>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</si>
  <si>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</si>
  <si>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</si>
  <si>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</si>
  <si>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</si>
  <si>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</si>
  <si>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</si>
  <si>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</si>
  <si>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</si>
  <si>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</si>
  <si>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</si>
  <si>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</si>
  <si>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</si>
  <si>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</si>
  <si>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</si>
  <si>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</si>
  <si>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</si>
  <si>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</si>
  <si>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</si>
  <si>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</si>
  <si>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</si>
  <si>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</si>
  <si>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</si>
  <si>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</si>
  <si>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</si>
  <si>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</si>
  <si>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</si>
  <si>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</si>
  <si>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</si>
  <si>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</si>
  <si>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</si>
  <si>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</si>
  <si>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</si>
  <si>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</si>
  <si>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</si>
  <si>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</si>
  <si>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</si>
  <si>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</si>
  <si>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</si>
  <si>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</si>
  <si>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</si>
  <si>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</si>
  <si>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</si>
  <si>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</si>
  <si>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</si>
  <si>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</si>
  <si>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</si>
  <si>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</si>
  <si>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</si>
  <si>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</si>
  <si>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</si>
  <si>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</si>
  <si>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</si>
  <si>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</si>
  <si>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</si>
  <si>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</si>
  <si>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</si>
  <si>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</si>
  <si>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</si>
  <si>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</si>
  <si>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</si>
  <si>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</si>
  <si>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観光施設</t>
  </si>
  <si>
    <t>公債費負担の状況</t>
    <rPh sb="0" eb="3">
      <t>コウサイヒ</t>
    </rPh>
    <rPh sb="3" eb="5">
      <t>フタン</t>
    </rPh>
    <rPh sb="6" eb="8">
      <t>ジョウキョウ</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</si>
  <si>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</si>
  <si>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</si>
  <si>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</si>
  <si>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</si>
  <si>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</si>
  <si>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</si>
  <si>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</si>
  <si>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</si>
  <si>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</si>
  <si>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</si>
  <si>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</si>
  <si>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</si>
  <si>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</si>
  <si>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</si>
  <si>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</si>
  <si>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</si>
  <si>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</si>
  <si>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</si>
  <si>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</si>
  <si>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</si>
  <si>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</si>
  <si>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</si>
  <si>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</si>
  <si>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</si>
  <si>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</si>
  <si>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</si>
  <si>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</si>
  <si>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</si>
  <si>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</si>
  <si>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</si>
  <si>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純損益
（形式収支）</t>
  </si>
  <si>
    <t>左のうち
一般会計等
繰入見込額</t>
  </si>
  <si>
    <t>資金不足
比率</t>
    <rPh sb="0" eb="2">
      <t>シキン</t>
    </rPh>
    <rPh sb="2" eb="4">
      <t>フソク</t>
    </rPh>
    <rPh sb="5" eb="7">
      <t>ヒリツ</t>
    </rPh>
    <phoneticPr fontId="33"/>
  </si>
  <si>
    <t>真庭市後期高齢者医療特別会計</t>
  </si>
  <si>
    <t>真庭市介護保険特別会計</t>
  </si>
  <si>
    <t>真庭市水道事業会計</t>
  </si>
  <si>
    <t>積立不足額を考慮して算定した額</t>
    <rPh sb="0" eb="1">
      <t>ツ</t>
    </rPh>
    <rPh sb="1" eb="2">
      <t>タ</t>
    </rPh>
    <rPh sb="2" eb="5">
      <t>フソクガク</t>
    </rPh>
    <rPh sb="6" eb="8">
      <t>コウリョ</t>
    </rPh>
    <rPh sb="10" eb="12">
      <t>サンテイ</t>
    </rPh>
    <rPh sb="14" eb="15">
      <t>ガク</t>
    </rPh>
    <phoneticPr fontId="40"/>
  </si>
  <si>
    <t>法適用企業</t>
  </si>
  <si>
    <t>真庭市国民健康保険湯原温泉病院事業会計</t>
  </si>
  <si>
    <t>真庭市浄化槽事業特別会計</t>
  </si>
  <si>
    <t>真庭市クリエイト菅谷事業特別会計</t>
  </si>
  <si>
    <t>分母比</t>
    <rPh sb="0" eb="2">
      <t>ブンボ</t>
    </rPh>
    <rPh sb="2" eb="3">
      <t>ヒ</t>
    </rPh>
    <phoneticPr fontId="33"/>
  </si>
  <si>
    <t>　※地方公共団体が①25%以上出資している法人又は②財政支援を行っている法人を記載している。</t>
  </si>
  <si>
    <t>真庭市温泉事業特別会計</t>
  </si>
  <si>
    <t>連結実質赤字額</t>
    <rPh sb="0" eb="2">
      <t>レンケツ</t>
    </rPh>
    <rPh sb="2" eb="4">
      <t>ジッシツ</t>
    </rPh>
    <rPh sb="4" eb="7">
      <t>アカジガク</t>
    </rPh>
    <phoneticPr fontId="33"/>
  </si>
  <si>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</si>
  <si>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</si>
  <si>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</si>
  <si>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</si>
  <si>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</si>
  <si>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</si>
  <si>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</si>
  <si>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</si>
  <si>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</si>
  <si>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</si>
  <si>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</si>
  <si>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</si>
  <si>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</si>
  <si>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有限会社醍醐の里</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</si>
  <si>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</si>
  <si>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</si>
  <si>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</si>
  <si>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</si>
  <si>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</si>
  <si>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</si>
  <si>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</si>
  <si>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</si>
  <si>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</si>
  <si>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</si>
  <si>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</si>
  <si>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</si>
  <si>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</si>
  <si>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</si>
  <si>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</si>
  <si>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</si>
  <si>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</si>
  <si>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</si>
  <si>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</si>
  <si>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</si>
  <si>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</si>
  <si>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</si>
  <si>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</si>
  <si>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</si>
  <si>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</si>
  <si>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</si>
  <si>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</si>
  <si>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</si>
  <si>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</si>
  <si>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</si>
  <si>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</si>
  <si>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</si>
  <si>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</si>
  <si>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</si>
  <si>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</si>
  <si>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</si>
  <si>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</si>
  <si>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</si>
  <si>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</si>
  <si>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</si>
  <si>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</si>
  <si>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</si>
  <si>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</si>
  <si>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</si>
  <si>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</si>
  <si>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</si>
  <si>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4.75</t>
  </si>
  <si>
    <t>▲ 2.17</t>
  </si>
  <si>
    <t>その他会計（赤字）</t>
  </si>
  <si>
    <t>一般社団法人蒜山農業公社</t>
  </si>
  <si>
    <t>公益財団法人真庭エスパス文化振興財団</t>
  </si>
  <si>
    <t>株式会社アストピア蒜山</t>
  </si>
  <si>
    <t>株式会社グリーンズ</t>
  </si>
  <si>
    <t>岡山県後期高齢者医療広域連合特別会計</t>
  </si>
  <si>
    <t>岡山県市町村総合事務組合貸付金特別会計</t>
    <rPh sb="12" eb="15">
      <t>カシツケキン</t>
    </rPh>
    <rPh sb="15" eb="17">
      <t>トクベツ</t>
    </rPh>
    <rPh sb="17" eb="19">
      <t>カイケイ</t>
    </rPh>
    <phoneticPr fontId="33"/>
  </si>
  <si>
    <t>岡山県市町村総合事務組合拠出金事業特別会計</t>
  </si>
  <si>
    <t>岡山県市町村税整理組合</t>
  </si>
  <si>
    <t>岡山県中部環境施設組合</t>
    <rPh sb="0" eb="3">
      <t>オカヤマケン</t>
    </rPh>
    <rPh sb="3" eb="5">
      <t>チュウブ</t>
    </rPh>
    <rPh sb="5" eb="7">
      <t>カンキョウ</t>
    </rPh>
    <rPh sb="7" eb="9">
      <t>シセツ</t>
    </rPh>
    <rPh sb="9" eb="11">
      <t>クミアイ</t>
    </rPh>
    <phoneticPr fontId="33"/>
  </si>
  <si>
    <t>真庭市公共施設整備等基金</t>
  </si>
  <si>
    <t>真庭市情報化施設整備基金</t>
  </si>
  <si>
    <t>真庭市立学校施設整備基金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</si>
</sst>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69B-4796-9976-59CFC05D6B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79345</c:v>
                </c:pt>
                <c:pt idx="1">
                  <c:v>128235</c:v>
                </c:pt>
                <c:pt idx="2">
                  <c:v>125968</c:v>
                </c:pt>
                <c:pt idx="3">
                  <c:v>116103</c:v>
                </c:pt>
                <c:pt idx="4">
                  <c:v>127827</c:v>
                </c:pt>
              </c:numCache>
            </c:numRef>
          </c:val>
          <c:smooth val="0"/>
          <c:extLst>
            <c:ext xmlns:c16="http://schemas.microsoft.com/office/drawing/2014/chart" uri="{C3380CC4-5D6E-409C-BE32-E72D297353CC}">
              <c16:uniqueId val="{00000001-C69B-4796-9976-59CFC05D6BB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95893551280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5.59</c:v>
                </c:pt>
                <c:pt idx="1">
                  <c:v>4.5999999999999996</c:v>
                </c:pt>
                <c:pt idx="2">
                  <c:v>7.12</c:v>
                </c:pt>
                <c:pt idx="3">
                  <c:v>8.18</c:v>
                </c:pt>
                <c:pt idx="4">
                  <c:v>5.88</c:v>
                </c:pt>
              </c:numCache>
            </c:numRef>
          </c:val>
          <c:extLst>
            <c:ext xmlns:c16="http://schemas.microsoft.com/office/drawing/2014/chart" uri="{C3380CC4-5D6E-409C-BE32-E72D297353CC}">
              <c16:uniqueId val="{00000000-2A65-4D60-ACA9-11851E896C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58.08</c:v>
                </c:pt>
                <c:pt idx="1">
                  <c:v>49.44</c:v>
                </c:pt>
                <c:pt idx="2">
                  <c:v>48.16</c:v>
                </c:pt>
                <c:pt idx="3">
                  <c:v>49.06</c:v>
                </c:pt>
                <c:pt idx="4">
                  <c:v>47.54</c:v>
                </c:pt>
              </c:numCache>
            </c:numRef>
          </c:val>
          <c:extLst>
            <c:ext xmlns:c16="http://schemas.microsoft.com/office/drawing/2014/chart" uri="{C3380CC4-5D6E-409C-BE32-E72D297353CC}">
              <c16:uniqueId val="{00000001-2A65-4D60-ACA9-11851E896CA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-4.75</c:v>
                </c:pt>
                <c:pt idx="1">
                  <c:v>-2.17</c:v>
                </c:pt>
                <c:pt idx="2">
                  <c:v>6.62</c:v>
                </c:pt>
                <c:pt idx="3">
                  <c:v>4.75</c:v>
                </c:pt>
                <c:pt idx="4">
                  <c:v>0.01</c:v>
                </c:pt>
              </c:numCache>
            </c:numRef>
          </c:val>
          <c:smooth val="0"/>
          <c:extLst>
            <c:ext xmlns:c16="http://schemas.microsoft.com/office/drawing/2014/chart" uri="{C3380CC4-5D6E-409C-BE32-E72D297353CC}">
              <c16:uniqueId val="{00000002-2A65-4D60-ACA9-11851E896CA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402-40B6-B4E8-9FB805FCBE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02-40B6-B4E8-9FB805FCBE65}"/>
            </c:ext>
          </c:extLst>
        </c:ser>
        <c:ser>
          <c:idx val="2"/>
          <c:order val="2"/>
          <c:tx>
            <c:strRef>
              <c:f>データシート!$A$29</c:f>
              <c:strCache>
                <c:ptCount val="1"/>
                <c:pt idx="0">
                  <c:v>真庭市介護保険特別会計（介護サービス事業勘定）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02-40B6-B4E8-9FB805FCBE65}"/>
            </c:ext>
          </c:extLst>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0.04</c:v>
                </c:pt>
                <c:pt idx="4">
                  <c:v>#N/A</c:v>
                </c:pt>
                <c:pt idx="5">
                  <c:v>0.01</c:v>
                </c:pt>
                <c:pt idx="6">
                  <c:v>#N/A</c:v>
                </c:pt>
                <c:pt idx="7">
                  <c:v>0.06</c:v>
                </c:pt>
                <c:pt idx="8">
                  <c:v>#N/A</c:v>
                </c:pt>
                <c:pt idx="9">
                  <c:v>7.0000000000000007E-2</c:v>
                </c:pt>
              </c:numCache>
            </c:numRef>
          </c:val>
          <c:extLst>
            <c:ext xmlns:c16="http://schemas.microsoft.com/office/drawing/2014/chart" uri="{C3380CC4-5D6E-409C-BE32-E72D297353CC}">
              <c16:uniqueId val="{00000003-B402-40B6-B4E8-9FB805FCBE65}"/>
            </c:ext>
          </c:extLst>
        </c:ser>
        <c:ser>
          <c:idx val="4"/>
          <c:order val="4"/>
          <c:tx>
            <c:strRef>
              <c:f>データシート!$A$31</c:f>
              <c:strCache>
                <c:ptCount val="1"/>
                <c:pt idx="0">
                  <c:v>真庭市国民健康保険特別会計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c:v>
                </c:pt>
                <c:pt idx="4">
                  <c:v>#N/A</c:v>
                </c:pt>
                <c:pt idx="5">
                  <c:v>0.16</c:v>
                </c:pt>
                <c:pt idx="6">
                  <c:v>#N/A</c:v>
                </c:pt>
                <c:pt idx="7">
                  <c:v>0.1</c:v>
                </c:pt>
                <c:pt idx="8">
                  <c:v>#N/A</c:v>
                </c:pt>
                <c:pt idx="9">
                  <c:v>0.14000000000000001</c:v>
                </c:pt>
              </c:numCache>
            </c:numRef>
          </c:val>
          <c:extLst>
            <c:ext xmlns:c16="http://schemas.microsoft.com/office/drawing/2014/chart" uri="{C3380CC4-5D6E-409C-BE32-E72D297353CC}">
              <c16:uniqueId val="{00000004-B402-40B6-B4E8-9FB805FCBE65}"/>
            </c:ext>
          </c:extLst>
        </c:ser>
        <c:ser>
          <c:idx val="5"/>
          <c:order val="5"/>
          <c:tx>
            <c:strRef>
              <c:f>データシート!$A$32</c:f>
              <c:strCache>
                <c:ptCount val="1"/>
                <c:pt idx="0">
                  <c:v>真庭市下水道事業会計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0.77</c:v>
                </c:pt>
                <c:pt idx="4">
                  <c:v>#N/A</c:v>
                </c:pt>
                <c:pt idx="5">
                  <c:v>0.63</c:v>
                </c:pt>
                <c:pt idx="6">
                  <c:v>#N/A</c:v>
                </c:pt>
                <c:pt idx="7">
                  <c:v>1.47</c:v>
                </c:pt>
                <c:pt idx="8">
                  <c:v>#N/A</c:v>
                </c:pt>
                <c:pt idx="9">
                  <c:v>0.75</c:v>
                </c:pt>
              </c:numCache>
            </c:numRef>
          </c:val>
          <c:extLst>
            <c:ext xmlns:c16="http://schemas.microsoft.com/office/drawing/2014/chart" uri="{C3380CC4-5D6E-409C-BE32-E72D297353CC}">
              <c16:uniqueId val="{00000005-B402-40B6-B4E8-9FB805FCBE65}"/>
            </c:ext>
          </c:extLst>
        </c:ser>
        <c:ser>
          <c:idx val="6"/>
          <c:order val="6"/>
          <c:tx>
            <c:strRef>
              <c:f>データシート!$A$33</c:f>
              <c:strCache>
                <c:ptCount val="1"/>
                <c:pt idx="0">
                  <c:v>真庭市介護保険特別会計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0.49</c:v>
                </c:pt>
                <c:pt idx="2">
                  <c:v>#N/A</c:v>
                </c:pt>
                <c:pt idx="3">
                  <c:v>0.66</c:v>
                </c:pt>
                <c:pt idx="4">
                  <c:v>#N/A</c:v>
                </c:pt>
                <c:pt idx="5">
                  <c:v>1.06</c:v>
                </c:pt>
                <c:pt idx="6">
                  <c:v>#N/A</c:v>
                </c:pt>
                <c:pt idx="7">
                  <c:v>1.63</c:v>
                </c:pt>
                <c:pt idx="8">
                  <c:v>#N/A</c:v>
                </c:pt>
                <c:pt idx="9">
                  <c:v>0.86</c:v>
                </c:pt>
              </c:numCache>
            </c:numRef>
          </c:val>
          <c:extLst>
            <c:ext xmlns:c16="http://schemas.microsoft.com/office/drawing/2014/chart" uri="{C3380CC4-5D6E-409C-BE32-E72D297353CC}">
              <c16:uniqueId val="{00000006-B402-40B6-B4E8-9FB805FCBE65}"/>
            </c:ext>
          </c:extLst>
        </c:ser>
        <c:ser>
          <c:idx val="7"/>
          <c:order val="7"/>
          <c:tx>
            <c:strRef>
              <c:f>データシート!$A$34</c:f>
              <c:strCache>
                <c:ptCount val="1"/>
                <c:pt idx="0">
                  <c:v>真庭市水道事業会計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6.04</c:v>
                </c:pt>
                <c:pt idx="2">
                  <c:v>#N/A</c:v>
                </c:pt>
                <c:pt idx="3">
                  <c:v>5.98</c:v>
                </c:pt>
                <c:pt idx="4">
                  <c:v>#N/A</c:v>
                </c:pt>
                <c:pt idx="5">
                  <c:v>4.99</c:v>
                </c:pt>
                <c:pt idx="6">
                  <c:v>#N/A</c:v>
                </c:pt>
                <c:pt idx="7">
                  <c:v>6.43</c:v>
                </c:pt>
                <c:pt idx="8">
                  <c:v>#N/A</c:v>
                </c:pt>
                <c:pt idx="9">
                  <c:v>5.0999999999999996</c:v>
                </c:pt>
              </c:numCache>
            </c:numRef>
          </c:val>
          <c:extLst>
            <c:ext xmlns:c16="http://schemas.microsoft.com/office/drawing/2014/chart" uri="{C3380CC4-5D6E-409C-BE32-E72D297353CC}">
              <c16:uniqueId val="{00000007-B402-40B6-B4E8-9FB805FCBE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5.59</c:v>
                </c:pt>
                <c:pt idx="2">
                  <c:v>#N/A</c:v>
                </c:pt>
                <c:pt idx="3">
                  <c:v>4.5999999999999996</c:v>
                </c:pt>
                <c:pt idx="4">
                  <c:v>#N/A</c:v>
                </c:pt>
                <c:pt idx="5">
                  <c:v>7.11</c:v>
                </c:pt>
                <c:pt idx="6">
                  <c:v>#N/A</c:v>
                </c:pt>
                <c:pt idx="7">
                  <c:v>8.18</c:v>
                </c:pt>
                <c:pt idx="8">
                  <c:v>#N/A</c:v>
                </c:pt>
                <c:pt idx="9">
                  <c:v>5.87</c:v>
                </c:pt>
              </c:numCache>
            </c:numRef>
          </c:val>
          <c:extLst>
            <c:ext xmlns:c16="http://schemas.microsoft.com/office/drawing/2014/chart" uri="{C3380CC4-5D6E-409C-BE32-E72D297353CC}">
              <c16:uniqueId val="{00000008-B402-40B6-B4E8-9FB805FCBE65}"/>
            </c:ext>
          </c:extLst>
        </c:ser>
        <c:ser>
          <c:idx val="9"/>
          <c:order val="9"/>
          <c:tx>
            <c:strRef>
              <c:f>データシート!$A$36</c:f>
              <c:strCache>
                <c:ptCount val="1"/>
                <c:pt idx="0">
                  <c:v>真庭市国民健康保険湯原温泉病院事業会計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6.92</c:v>
                </c:pt>
                <c:pt idx="2">
                  <c:v>#N/A</c:v>
                </c:pt>
                <c:pt idx="3">
                  <c:v>7.17</c:v>
                </c:pt>
                <c:pt idx="4">
                  <c:v>#N/A</c:v>
                </c:pt>
                <c:pt idx="5">
                  <c:v>8.5299999999999994</c:v>
                </c:pt>
                <c:pt idx="6">
                  <c:v>#N/A</c:v>
                </c:pt>
                <c:pt idx="7">
                  <c:v>9.76</c:v>
                </c:pt>
                <c:pt idx="8">
                  <c:v>#N/A</c:v>
                </c:pt>
                <c:pt idx="9">
                  <c:v>9.85</c:v>
                </c:pt>
              </c:numCache>
            </c:numRef>
          </c:val>
          <c:extLst>
            <c:ext xmlns:c16="http://schemas.microsoft.com/office/drawing/2014/chart" uri="{C3380CC4-5D6E-409C-BE32-E72D297353CC}">
              <c16:uniqueId val="{00000009-B402-40B6-B4E8-9FB805FCBE6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4004</c:v>
                </c:pt>
                <c:pt idx="5">
                  <c:v>3990</c:v>
                </c:pt>
                <c:pt idx="8">
                  <c:v>3985</c:v>
                </c:pt>
                <c:pt idx="11">
                  <c:v>4144</c:v>
                </c:pt>
                <c:pt idx="14">
                  <c:v>4064</c:v>
                </c:pt>
              </c:numCache>
            </c:numRef>
          </c:val>
          <c:extLst>
            <c:ext xmlns:c16="http://schemas.microsoft.com/office/drawing/2014/chart" uri="{C3380CC4-5D6E-409C-BE32-E72D297353CC}">
              <c16:uniqueId val="{00000000-A598-4F90-B2FA-025CF088D1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98-4F90-B2FA-025CF088D1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3</c:v>
                </c:pt>
                <c:pt idx="6">
                  <c:v>2</c:v>
                </c:pt>
                <c:pt idx="9">
                  <c:v>1</c:v>
                </c:pt>
                <c:pt idx="12">
                  <c:v>1</c:v>
                </c:pt>
              </c:numCache>
            </c:numRef>
          </c:val>
          <c:extLst>
            <c:ext xmlns:c16="http://schemas.microsoft.com/office/drawing/2014/chart" uri="{C3380CC4-5D6E-409C-BE32-E72D297353CC}">
              <c16:uniqueId val="{00000002-A598-4F90-B2FA-025CF088D1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3-A598-4F90-B2FA-025CF088D1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1548</c:v>
                </c:pt>
                <c:pt idx="3">
                  <c:v>1435</c:v>
                </c:pt>
                <c:pt idx="6">
                  <c:v>1412</c:v>
                </c:pt>
                <c:pt idx="9">
                  <c:v>1402</c:v>
                </c:pt>
                <c:pt idx="12">
                  <c:v>1395</c:v>
                </c:pt>
              </c:numCache>
            </c:numRef>
          </c:val>
          <c:extLst>
            <c:ext xmlns:c16="http://schemas.microsoft.com/office/drawing/2014/chart" uri="{C3380CC4-5D6E-409C-BE32-E72D297353CC}">
              <c16:uniqueId val="{00000004-A598-4F90-B2FA-025CF088D1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98-4F90-B2FA-025CF088D1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98-4F90-B2FA-025CF088D1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3997</c:v>
                </c:pt>
                <c:pt idx="3">
                  <c:v>4198</c:v>
                </c:pt>
                <c:pt idx="6">
                  <c:v>4246</c:v>
                </c:pt>
                <c:pt idx="9">
                  <c:v>4524</c:v>
                </c:pt>
                <c:pt idx="12">
                  <c:v>4428</c:v>
                </c:pt>
              </c:numCache>
            </c:numRef>
          </c:val>
          <c:extLst>
            <c:ext xmlns:c16="http://schemas.microsoft.com/office/drawing/2014/chart" uri="{C3380CC4-5D6E-409C-BE32-E72D297353CC}">
              <c16:uniqueId val="{00000007-A598-4F90-B2FA-025CF088D1A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1557</c:v>
                </c:pt>
                <c:pt idx="2">
                  <c:v>#N/A</c:v>
                </c:pt>
                <c:pt idx="3">
                  <c:v>#N/A</c:v>
                </c:pt>
                <c:pt idx="4">
                  <c:v>1658</c:v>
                </c:pt>
                <c:pt idx="5">
                  <c:v>#N/A</c:v>
                </c:pt>
                <c:pt idx="6">
                  <c:v>#N/A</c:v>
                </c:pt>
                <c:pt idx="7">
                  <c:v>1687</c:v>
                </c:pt>
                <c:pt idx="8">
                  <c:v>#N/A</c:v>
                </c:pt>
                <c:pt idx="9">
                  <c:v>#N/A</c:v>
                </c:pt>
                <c:pt idx="10">
                  <c:v>1795</c:v>
                </c:pt>
                <c:pt idx="11">
                  <c:v>#N/A</c:v>
                </c:pt>
                <c:pt idx="12">
                  <c:v>#N/A</c:v>
                </c:pt>
                <c:pt idx="13">
                  <c:v>1772</c:v>
                </c:pt>
                <c:pt idx="14">
                  <c:v>#N/A</c:v>
                </c:pt>
              </c:numCache>
            </c:numRef>
          </c:val>
          <c:smooth val="0"/>
          <c:extLst>
            <c:ext xmlns:c16="http://schemas.microsoft.com/office/drawing/2014/chart" uri="{C3380CC4-5D6E-409C-BE32-E72D297353CC}">
              <c16:uniqueId val="{00000008-A598-4F90-B2FA-025CF088D1A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37116</c:v>
                </c:pt>
                <c:pt idx="5">
                  <c:v>36527</c:v>
                </c:pt>
                <c:pt idx="8">
                  <c:v>36139</c:v>
                </c:pt>
                <c:pt idx="11">
                  <c:v>35234</c:v>
                </c:pt>
                <c:pt idx="14">
                  <c:v>34616</c:v>
                </c:pt>
              </c:numCache>
            </c:numRef>
          </c:val>
          <c:extLst>
            <c:ext xmlns:c16="http://schemas.microsoft.com/office/drawing/2014/chart" uri="{C3380CC4-5D6E-409C-BE32-E72D297353CC}">
              <c16:uniqueId val="{00000000-A3F1-41B3-A0C1-264EE446A2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313</c:v>
                </c:pt>
                <c:pt idx="5">
                  <c:v>279</c:v>
                </c:pt>
                <c:pt idx="8">
                  <c:v>233</c:v>
                </c:pt>
                <c:pt idx="11">
                  <c:v>190</c:v>
                </c:pt>
                <c:pt idx="14">
                  <c:v>152</c:v>
                </c:pt>
              </c:numCache>
            </c:numRef>
          </c:val>
          <c:extLst>
            <c:ext xmlns:c16="http://schemas.microsoft.com/office/drawing/2014/chart" uri="{C3380CC4-5D6E-409C-BE32-E72D297353CC}">
              <c16:uniqueId val="{00000001-A3F1-41B3-A0C1-264EE446A2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28170</c:v>
                </c:pt>
                <c:pt idx="5">
                  <c:v>28222</c:v>
                </c:pt>
                <c:pt idx="8">
                  <c:v>29359</c:v>
                </c:pt>
                <c:pt idx="11">
                  <c:v>29642</c:v>
                </c:pt>
                <c:pt idx="14">
                  <c:v>29448</c:v>
                </c:pt>
              </c:numCache>
            </c:numRef>
          </c:val>
          <c:extLst>
            <c:ext xmlns:c16="http://schemas.microsoft.com/office/drawing/2014/chart" uri="{C3380CC4-5D6E-409C-BE32-E72D297353CC}">
              <c16:uniqueId val="{00000002-A3F1-41B3-A0C1-264EE446A2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F1-41B3-A0C1-264EE446A2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F1-41B3-A0C1-264EE446A2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A3F1-41B3-A0C1-264EE446A2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5116</c:v>
                </c:pt>
                <c:pt idx="3">
                  <c:v>5070</c:v>
                </c:pt>
                <c:pt idx="6">
                  <c:v>5063</c:v>
                </c:pt>
                <c:pt idx="9">
                  <c:v>5086</c:v>
                </c:pt>
                <c:pt idx="12">
                  <c:v>5175</c:v>
                </c:pt>
              </c:numCache>
            </c:numRef>
          </c:val>
          <c:extLst>
            <c:ext xmlns:c16="http://schemas.microsoft.com/office/drawing/2014/chart" uri="{C3380CC4-5D6E-409C-BE32-E72D297353CC}">
              <c16:uniqueId val="{00000006-A3F1-41B3-A0C1-264EE446A2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146</c:v>
                </c:pt>
                <c:pt idx="3">
                  <c:v>137</c:v>
                </c:pt>
                <c:pt idx="6">
                  <c:v>127</c:v>
                </c:pt>
                <c:pt idx="9">
                  <c:v>118</c:v>
                </c:pt>
                <c:pt idx="12">
                  <c:v>108</c:v>
                </c:pt>
              </c:numCache>
            </c:numRef>
          </c:val>
          <c:extLst>
            <c:ext xmlns:c16="http://schemas.microsoft.com/office/drawing/2014/chart" uri="{C3380CC4-5D6E-409C-BE32-E72D297353CC}">
              <c16:uniqueId val="{00000007-A3F1-41B3-A0C1-264EE446A2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14873</c:v>
                </c:pt>
                <c:pt idx="3">
                  <c:v>12428</c:v>
                </c:pt>
                <c:pt idx="6">
                  <c:v>12181</c:v>
                </c:pt>
                <c:pt idx="9">
                  <c:v>11374</c:v>
                </c:pt>
                <c:pt idx="12">
                  <c:v>11024</c:v>
                </c:pt>
              </c:numCache>
            </c:numRef>
          </c:val>
          <c:extLst>
            <c:ext xmlns:c16="http://schemas.microsoft.com/office/drawing/2014/chart" uri="{C3380CC4-5D6E-409C-BE32-E72D297353CC}">
              <c16:uniqueId val="{00000008-A3F1-41B3-A0C1-264EE446A2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c:v>
                </c:pt>
                <c:pt idx="3">
                  <c:v>50</c:v>
                </c:pt>
                <c:pt idx="6">
                  <c:v>44</c:v>
                </c:pt>
                <c:pt idx="9">
                  <c:v>40</c:v>
                </c:pt>
                <c:pt idx="12">
                  <c:v>36</c:v>
                </c:pt>
              </c:numCache>
            </c:numRef>
          </c:val>
          <c:extLst>
            <c:ext xmlns:c16="http://schemas.microsoft.com/office/drawing/2014/chart" uri="{C3380CC4-5D6E-409C-BE32-E72D297353CC}">
              <c16:uniqueId val="{00000009-A3F1-41B3-A0C1-264EE446A2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37376</c:v>
                </c:pt>
                <c:pt idx="3">
                  <c:v>35929</c:v>
                </c:pt>
                <c:pt idx="6">
                  <c:v>35432</c:v>
                </c:pt>
                <c:pt idx="9">
                  <c:v>34045</c:v>
                </c:pt>
                <c:pt idx="12">
                  <c:v>33045</c:v>
                </c:pt>
              </c:numCache>
            </c:numRef>
          </c:val>
          <c:extLst>
            <c:ext xmlns:c16="http://schemas.microsoft.com/office/drawing/2014/chart" uri="{C3380CC4-5D6E-409C-BE32-E72D297353CC}">
              <c16:uniqueId val="{0000000A-A3F1-41B3-A0C1-264EE446A2A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F1-41B3-A0C1-264EE446A2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9776</c:v>
                </c:pt>
                <c:pt idx="1">
                  <c:v>9773</c:v>
                </c:pt>
                <c:pt idx="2">
                  <c:v>9480</c:v>
                </c:pt>
              </c:numCache>
            </c:numRef>
          </c:val>
          <c:extLst>
            <c:ext xmlns:c16="http://schemas.microsoft.com/office/drawing/2014/chart" uri="{C3380CC4-5D6E-409C-BE32-E72D297353CC}">
              <c16:uniqueId val="{00000000-28E3-4D09-BEFF-C85A880BE5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2983</c:v>
                </c:pt>
                <c:pt idx="1">
                  <c:v>2951</c:v>
                </c:pt>
                <c:pt idx="2">
                  <c:v>3039</c:v>
                </c:pt>
              </c:numCache>
            </c:numRef>
          </c:val>
          <c:extLst>
            <c:ext xmlns:c16="http://schemas.microsoft.com/office/drawing/2014/chart" uri="{C3380CC4-5D6E-409C-BE32-E72D297353CC}">
              <c16:uniqueId val="{00000001-28E3-4D09-BEFF-C85A880BE5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18387</c:v>
                </c:pt>
                <c:pt idx="1">
                  <c:v>18794</c:v>
                </c:pt>
                <c:pt idx="2">
                  <c:v>18898</c:v>
                </c:pt>
              </c:numCache>
            </c:numRef>
          </c:val>
          <c:extLst>
            <c:ext xmlns:c16="http://schemas.microsoft.com/office/drawing/2014/chart" uri="{C3380CC4-5D6E-409C-BE32-E72D297353CC}">
              <c16:uniqueId val="{00000002-28E3-4D09-BEFF-C85A880BE59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9555"/>
    <xdr:sp macro="" textlink="">
      <xdr:nvSpPr>
        <xdr:cNvPr id="31" name="テキスト ボックス 30"/>
        <xdr:cNvSpPr txBox="1"/>
      </xdr:nvSpPr>
      <xdr:spPr>
        <a:xfrm>
          <a:off x="762000" y="3517900"/>
          <a:ext cx="8725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a:t>
          </a:r>
          <a:r>
            <a:rPr kumimoji="1" lang="ja-JP" altLang="ja-JP" sz="1300">
              <a:solidFill>
                <a:sysClr val="windowText" lastClr="000000"/>
              </a:solidFill>
              <a:effectLst/>
              <a:latin typeface="ＭＳ Ｐゴシック"/>
              <a:ea typeface="ＭＳ Ｐゴシック"/>
              <a:cs typeface="+mn-cs"/>
            </a:rPr>
            <a:t>と同値の0.29となり、類似団体平均</a:t>
          </a:r>
          <a:r>
            <a:rPr kumimoji="1" lang="en-US" altLang="ja-JP" sz="1300">
              <a:solidFill>
                <a:sysClr val="windowText" lastClr="000000"/>
              </a:solidFill>
              <a:effectLst/>
              <a:latin typeface="ＭＳ Ｐゴシック"/>
              <a:ea typeface="ＭＳ Ｐゴシック"/>
              <a:cs typeface="+mn-cs"/>
            </a:rPr>
            <a:t>0.37</a:t>
          </a:r>
          <a:r>
            <a:rPr kumimoji="1" lang="ja-JP" altLang="ja-JP" sz="1300">
              <a:solidFill>
                <a:sysClr val="windowText" lastClr="000000"/>
              </a:solidFill>
              <a:effectLst/>
              <a:latin typeface="ＭＳ Ｐゴシック"/>
              <a:ea typeface="ＭＳ Ｐゴシック"/>
              <a:cs typeface="+mn-cs"/>
            </a:rPr>
            <a:t>を下回っている状況である。</a:t>
          </a:r>
          <a:r>
            <a:rPr kumimoji="1" lang="ja-JP" altLang="en-US" sz="1300">
              <a:solidFill>
                <a:sysClr val="windowText" lastClr="000000"/>
              </a:solidFill>
              <a:latin typeface="ＭＳ Ｐゴシック"/>
              <a:ea typeface="ＭＳ Ｐゴシック"/>
            </a:rPr>
            <a:t>今後も総合計画に基づく施策、事業に効率的かつ計画的に取り組み、人口減少のスピードを緩やかにするため、出生数の増加、健康長寿の促進等を図り、人口減少社会への対応と活力あるまちづくりを展開するとともに、行政経営の最適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49555"/>
    <xdr:sp macro="" textlink="">
      <xdr:nvSpPr>
        <xdr:cNvPr id="54" name="テキスト ボックス 53"/>
        <xdr:cNvSpPr txBox="1"/>
      </xdr:nvSpPr>
      <xdr:spPr>
        <a:xfrm>
          <a:off x="0" y="7084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7" name="直線コネクタ 66"/>
        <xdr:cNvCxnSpPr/>
      </xdr:nvCxnSpPr>
      <xdr:spPr>
        <a:xfrm>
          <a:off x="4114800" y="7491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63500</xdr:rowOff>
    </xdr:from>
    <xdr:ext cx="762000" cy="251460"/>
    <xdr:sp macro="" textlink="">
      <xdr:nvSpPr>
        <xdr:cNvPr id="68" name="財政力平均値テキスト"/>
        <xdr:cNvSpPr txBox="1"/>
      </xdr:nvSpPr>
      <xdr:spPr>
        <a:xfrm>
          <a:off x="5041900" y="7092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70" name="直線コネクタ 69"/>
        <xdr:cNvCxnSpPr/>
      </xdr:nvCxnSpPr>
      <xdr:spPr>
        <a:xfrm>
          <a:off x="3225800" y="7491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134620</xdr:rowOff>
    </xdr:from>
    <xdr:ext cx="736600" cy="249555"/>
    <xdr:sp macro="" textlink="">
      <xdr:nvSpPr>
        <xdr:cNvPr id="72" name="テキスト ボックス 71"/>
        <xdr:cNvSpPr txBox="1"/>
      </xdr:nvSpPr>
      <xdr:spPr>
        <a:xfrm>
          <a:off x="3733800" y="69926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119380</xdr:rowOff>
    </xdr:to>
    <xdr:cxnSp macro="">
      <xdr:nvCxnSpPr>
        <xdr:cNvPr id="73" name="直線コネクタ 72"/>
        <xdr:cNvCxnSpPr/>
      </xdr:nvCxnSpPr>
      <xdr:spPr>
        <a:xfrm>
          <a:off x="2336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134620</xdr:rowOff>
    </xdr:from>
    <xdr:ext cx="762000" cy="249555"/>
    <xdr:sp macro="" textlink="">
      <xdr:nvSpPr>
        <xdr:cNvPr id="75" name="テキスト ボックス 74"/>
        <xdr:cNvSpPr txBox="1"/>
      </xdr:nvSpPr>
      <xdr:spPr>
        <a:xfrm>
          <a:off x="2844800" y="6992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119380</xdr:rowOff>
    </xdr:to>
    <xdr:cxnSp macro="">
      <xdr:nvCxnSpPr>
        <xdr:cNvPr id="76" name="直線コネクタ 75"/>
        <xdr:cNvCxnSpPr/>
      </xdr:nvCxnSpPr>
      <xdr:spPr>
        <a:xfrm flipV="1">
          <a:off x="1447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1460"/>
    <xdr:sp macro="" textlink="">
      <xdr:nvSpPr>
        <xdr:cNvPr id="78" name="テキスト ボックス 77"/>
        <xdr:cNvSpPr txBox="1"/>
      </xdr:nvSpPr>
      <xdr:spPr>
        <a:xfrm>
          <a:off x="1955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1460"/>
    <xdr:sp macro="" textlink="">
      <xdr:nvSpPr>
        <xdr:cNvPr id="80" name="テキスト ボックス 79"/>
        <xdr:cNvSpPr txBox="1"/>
      </xdr:nvSpPr>
      <xdr:spPr>
        <a:xfrm>
          <a:off x="1066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40640</xdr:rowOff>
    </xdr:from>
    <xdr:ext cx="762000" cy="251460"/>
    <xdr:sp macro="" textlink="">
      <xdr:nvSpPr>
        <xdr:cNvPr id="87" name="財政力該当値テキスト"/>
        <xdr:cNvSpPr txBox="1"/>
      </xdr:nvSpPr>
      <xdr:spPr>
        <a:xfrm>
          <a:off x="5041900" y="7412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154940</xdr:rowOff>
    </xdr:from>
    <xdr:ext cx="736600" cy="251460"/>
    <xdr:sp macro="" textlink="">
      <xdr:nvSpPr>
        <xdr:cNvPr id="89" name="テキスト ボックス 88"/>
        <xdr:cNvSpPr txBox="1"/>
      </xdr:nvSpPr>
      <xdr:spPr>
        <a:xfrm>
          <a:off x="3733800" y="75272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154940</xdr:rowOff>
    </xdr:from>
    <xdr:ext cx="762000" cy="251460"/>
    <xdr:sp macro="" textlink="">
      <xdr:nvSpPr>
        <xdr:cNvPr id="91" name="テキスト ボックス 90"/>
        <xdr:cNvSpPr txBox="1"/>
      </xdr:nvSpPr>
      <xdr:spPr>
        <a:xfrm>
          <a:off x="2844800" y="7527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3" name="テキスト ボックス 92"/>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4" name="楕円 93"/>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154940</xdr:rowOff>
    </xdr:from>
    <xdr:ext cx="762000" cy="251460"/>
    <xdr:sp macro="" textlink="">
      <xdr:nvSpPr>
        <xdr:cNvPr id="95" name="テキスト ボックス 94"/>
        <xdr:cNvSpPr txBox="1"/>
      </xdr:nvSpPr>
      <xdr:spPr>
        <a:xfrm>
          <a:off x="1066800" y="7527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98" name="テキスト ボックス 97"/>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令和５年度は、光熱費や委託料等の経常歳出の増加に加え、地方税や臨時財政対策債の減少等により経常歳入が減少した結果、令和４年度比1.7ポイントの増となった。</a:t>
          </a:r>
        </a:p>
        <a:p>
          <a:r>
            <a:rPr kumimoji="1" lang="ja-JP" altLang="en-US" sz="1300">
              <a:solidFill>
                <a:sysClr val="windowText" lastClr="000000"/>
              </a:solidFill>
              <a:latin typeface="ＭＳ Ｐゴシック"/>
              <a:ea typeface="ＭＳ Ｐゴシック"/>
            </a:rPr>
            <a:t>　今後も、物価高騰の影響により経常歳出の増加が見込まれているため、財政計画の見直しや予算編成において経費削減を徹底し、歳入を見越した計画的な事業実施により、持続可能な財政運営に努める。</a:t>
          </a: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49555"/>
    <xdr:sp macro="" textlink="">
      <xdr:nvSpPr>
        <xdr:cNvPr id="121" name="テキスト ボックス 120"/>
        <xdr:cNvSpPr txBox="1"/>
      </xdr:nvSpPr>
      <xdr:spPr>
        <a:xfrm>
          <a:off x="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3" name="テキスト ボックス 122"/>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91440</xdr:rowOff>
    </xdr:from>
    <xdr:to>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2000" cy="249555"/>
    <xdr:sp macro="" textlink="">
      <xdr:nvSpPr>
        <xdr:cNvPr id="128" name="財政構造の弾力性最小値テキスト"/>
        <xdr:cNvSpPr txBox="1"/>
      </xdr:nvSpPr>
      <xdr:spPr>
        <a:xfrm>
          <a:off x="5041900" y="1144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6350</xdr:rowOff>
    </xdr:from>
    <xdr:ext cx="762000" cy="251460"/>
    <xdr:sp macro="" textlink="">
      <xdr:nvSpPr>
        <xdr:cNvPr id="130" name="財政構造の弾力性最大値テキスト"/>
        <xdr:cNvSpPr txBox="1"/>
      </xdr:nvSpPr>
      <xdr:spPr>
        <a:xfrm>
          <a:off x="5041900" y="9607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91440</xdr:rowOff>
    </xdr:from>
    <xdr:to>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107950</xdr:rowOff>
    </xdr:to>
    <xdr:cxnSp macro="">
      <xdr:nvCxnSpPr>
        <xdr:cNvPr id="132" name="直線コネクタ 131"/>
        <xdr:cNvCxnSpPr/>
      </xdr:nvCxnSpPr>
      <xdr:spPr>
        <a:xfrm>
          <a:off x="4114800" y="1033653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60325</xdr:rowOff>
    </xdr:from>
    <xdr:ext cx="762000" cy="259080"/>
    <xdr:sp macro="" textlink="">
      <xdr:nvSpPr>
        <xdr:cNvPr id="133"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38100</xdr:rowOff>
    </xdr:from>
    <xdr:to>
      <xdr:col>19</xdr:col>
      <xdr:colOff>133350</xdr:colOff>
      <xdr:row>60</xdr:row>
      <xdr:rowOff>49530</xdr:rowOff>
    </xdr:to>
    <xdr:cxnSp macro="">
      <xdr:nvCxnSpPr>
        <xdr:cNvPr id="135" name="直線コネクタ 134"/>
        <xdr:cNvCxnSpPr/>
      </xdr:nvCxnSpPr>
      <xdr:spPr>
        <a:xfrm>
          <a:off x="3225800" y="1015365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19685</xdr:rowOff>
    </xdr:from>
    <xdr:to>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106045</xdr:rowOff>
    </xdr:from>
    <xdr:ext cx="736600" cy="259080"/>
    <xdr:sp macro="" textlink="">
      <xdr:nvSpPr>
        <xdr:cNvPr id="137" name="テキスト ボックス 136"/>
        <xdr:cNvSpPr txBox="1"/>
      </xdr:nvSpPr>
      <xdr:spPr>
        <a:xfrm>
          <a:off x="3733800" y="1039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38100</xdr:rowOff>
    </xdr:from>
    <xdr:to>
      <xdr:col>15</xdr:col>
      <xdr:colOff>82550</xdr:colOff>
      <xdr:row>59</xdr:row>
      <xdr:rowOff>158750</xdr:rowOff>
    </xdr:to>
    <xdr:cxnSp macro="">
      <xdr:nvCxnSpPr>
        <xdr:cNvPr id="138" name="直線コネクタ 137"/>
        <xdr:cNvCxnSpPr/>
      </xdr:nvCxnSpPr>
      <xdr:spPr>
        <a:xfrm flipV="1">
          <a:off x="2336800" y="101536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59690</xdr:rowOff>
    </xdr:from>
    <xdr:to>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146050</xdr:rowOff>
    </xdr:from>
    <xdr:ext cx="762000" cy="249555"/>
    <xdr:sp macro="" textlink="">
      <xdr:nvSpPr>
        <xdr:cNvPr id="140" name="テキスト ボックス 139"/>
        <xdr:cNvSpPr txBox="1"/>
      </xdr:nvSpPr>
      <xdr:spPr>
        <a:xfrm>
          <a:off x="2844800" y="102616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158750</xdr:rowOff>
    </xdr:from>
    <xdr:to>
      <xdr:col>11</xdr:col>
      <xdr:colOff>31750</xdr:colOff>
      <xdr:row>60</xdr:row>
      <xdr:rowOff>4445</xdr:rowOff>
    </xdr:to>
    <xdr:cxnSp macro="">
      <xdr:nvCxnSpPr>
        <xdr:cNvPr id="141" name="直線コネクタ 140"/>
        <xdr:cNvCxnSpPr/>
      </xdr:nvCxnSpPr>
      <xdr:spPr>
        <a:xfrm flipV="1">
          <a:off x="1447800" y="102743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26035</xdr:rowOff>
    </xdr:from>
    <xdr:to>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112395</xdr:rowOff>
    </xdr:from>
    <xdr:ext cx="762000" cy="249555"/>
    <xdr:sp macro="" textlink="">
      <xdr:nvSpPr>
        <xdr:cNvPr id="143" name="テキスト ボックス 142"/>
        <xdr:cNvSpPr txBox="1"/>
      </xdr:nvSpPr>
      <xdr:spPr>
        <a:xfrm>
          <a:off x="1955800" y="10399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154940</xdr:rowOff>
    </xdr:from>
    <xdr:ext cx="762000" cy="251460"/>
    <xdr:sp macro="" textlink="">
      <xdr:nvSpPr>
        <xdr:cNvPr id="145" name="テキスト ボックス 144"/>
        <xdr:cNvSpPr txBox="1"/>
      </xdr:nvSpPr>
      <xdr:spPr>
        <a:xfrm>
          <a:off x="1066800" y="10441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6" name="テキスト ボックス 145"/>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47" name="テキスト ボックス 146"/>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48" name="テキスト ボックス 147"/>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49" name="テキスト ボックス 148"/>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50" name="テキスト ボックス 149"/>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57150</xdr:rowOff>
    </xdr:from>
    <xdr:to>
      <xdr:col>23</xdr:col>
      <xdr:colOff>184150</xdr:colOff>
      <xdr:row>60</xdr:row>
      <xdr:rowOff>158750</xdr:rowOff>
    </xdr:to>
    <xdr:sp macro="" textlink="">
      <xdr:nvSpPr>
        <xdr:cNvPr id="151" name="楕円 150"/>
        <xdr:cNvSpPr/>
      </xdr:nvSpPr>
      <xdr:spPr>
        <a:xfrm>
          <a:off x="4902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29210</xdr:rowOff>
    </xdr:from>
    <xdr:ext cx="762000" cy="251460"/>
    <xdr:sp macro="" textlink="">
      <xdr:nvSpPr>
        <xdr:cNvPr id="152" name="財政構造の弾力性該当値テキスト"/>
        <xdr:cNvSpPr txBox="1"/>
      </xdr:nvSpPr>
      <xdr:spPr>
        <a:xfrm>
          <a:off x="5041900" y="10316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110490</xdr:rowOff>
    </xdr:from>
    <xdr:ext cx="736600" cy="250190"/>
    <xdr:sp macro="" textlink="">
      <xdr:nvSpPr>
        <xdr:cNvPr id="154" name="テキスト ボックス 153"/>
        <xdr:cNvSpPr txBox="1"/>
      </xdr:nvSpPr>
      <xdr:spPr>
        <a:xfrm>
          <a:off x="3733800" y="100545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158750</xdr:rowOff>
    </xdr:from>
    <xdr:to>
      <xdr:col>15</xdr:col>
      <xdr:colOff>133350</xdr:colOff>
      <xdr:row>59</xdr:row>
      <xdr:rowOff>88900</xdr:rowOff>
    </xdr:to>
    <xdr:sp macro="" textlink="">
      <xdr:nvSpPr>
        <xdr:cNvPr id="155" name="楕円 154"/>
        <xdr:cNvSpPr/>
      </xdr:nvSpPr>
      <xdr:spPr>
        <a:xfrm>
          <a:off x="31750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99060</xdr:rowOff>
    </xdr:from>
    <xdr:ext cx="762000" cy="250190"/>
    <xdr:sp macro="" textlink="">
      <xdr:nvSpPr>
        <xdr:cNvPr id="156" name="テキスト ボックス 155"/>
        <xdr:cNvSpPr txBox="1"/>
      </xdr:nvSpPr>
      <xdr:spPr>
        <a:xfrm>
          <a:off x="2844800" y="9871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107950</xdr:rowOff>
    </xdr:from>
    <xdr:to>
      <xdr:col>11</xdr:col>
      <xdr:colOff>82550</xdr:colOff>
      <xdr:row>60</xdr:row>
      <xdr:rowOff>38100</xdr:rowOff>
    </xdr:to>
    <xdr:sp macro="" textlink="">
      <xdr:nvSpPr>
        <xdr:cNvPr id="157" name="楕円 156"/>
        <xdr:cNvSpPr/>
      </xdr:nvSpPr>
      <xdr:spPr>
        <a:xfrm>
          <a:off x="2286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48260</xdr:rowOff>
    </xdr:from>
    <xdr:ext cx="762000" cy="259080"/>
    <xdr:sp macro="" textlink="">
      <xdr:nvSpPr>
        <xdr:cNvPr id="158" name="テキスト ボックス 157"/>
        <xdr:cNvSpPr txBox="1"/>
      </xdr:nvSpPr>
      <xdr:spPr>
        <a:xfrm>
          <a:off x="1955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125095</xdr:rowOff>
    </xdr:from>
    <xdr:to>
      <xdr:col>7</xdr:col>
      <xdr:colOff>31750</xdr:colOff>
      <xdr:row>60</xdr:row>
      <xdr:rowOff>55245</xdr:rowOff>
    </xdr:to>
    <xdr:sp macro="" textlink="">
      <xdr:nvSpPr>
        <xdr:cNvPr id="159" name="楕円 158"/>
        <xdr:cNvSpPr/>
      </xdr:nvSpPr>
      <xdr:spPr>
        <a:xfrm>
          <a:off x="13970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65405</xdr:rowOff>
    </xdr:from>
    <xdr:ext cx="762000" cy="249555"/>
    <xdr:sp macro="" textlink="">
      <xdr:nvSpPr>
        <xdr:cNvPr id="160" name="テキスト ボックス 159"/>
        <xdr:cNvSpPr txBox="1"/>
      </xdr:nvSpPr>
      <xdr:spPr>
        <a:xfrm>
          <a:off x="1066800" y="10009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3" name="テキスト ボックス 162"/>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[288,714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168,791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rgbClr val="FF0000"/>
              </a:solidFill>
              <a:latin typeface="ＭＳ Ｐゴシック"/>
              <a:ea typeface="ＭＳ Ｐゴシック"/>
            </a:rPr>
            <a:t>　</a:t>
          </a:r>
          <a:r>
            <a:rPr kumimoji="1" lang="ja-JP" altLang="en-US" sz="1400">
              <a:solidFill>
                <a:sysClr val="windowText" lastClr="000000"/>
              </a:solidFill>
              <a:latin typeface="ＭＳ Ｐゴシック"/>
              <a:ea typeface="ＭＳ Ｐゴシック"/>
            </a:rPr>
            <a:t>令和４年度比では約9千円増加した。これは、物価高騰に伴う指定管理料の増、生ごみ資源化施設の稼働に伴う物件費の増等が主な要因である。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また、類似団体平均を上回っているのは、ごみ処理施設や保育所・こども園などの施設運営を直営で行っており、運営に係る人件費や物件費及び施設管理に係る維持管理費等の費用が比較的多く掛かっていることが要因と考えられる。</a:t>
          </a: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8" name="テキスト ボックス 177"/>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60325</xdr:rowOff>
    </xdr:from>
    <xdr:to>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167005</xdr:rowOff>
    </xdr:from>
    <xdr:to>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2000" cy="249555"/>
    <xdr:sp macro="" textlink="">
      <xdr:nvSpPr>
        <xdr:cNvPr id="194" name="人件費・物件費等の状況最大値テキスト"/>
        <xdr:cNvSpPr txBox="1"/>
      </xdr:nvSpPr>
      <xdr:spPr>
        <a:xfrm>
          <a:off x="5041900" y="13691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60325</xdr:rowOff>
    </xdr:from>
    <xdr:to>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166370</xdr:rowOff>
    </xdr:from>
    <xdr:to>
      <xdr:col>23</xdr:col>
      <xdr:colOff>133350</xdr:colOff>
      <xdr:row>83</xdr:row>
      <xdr:rowOff>10795</xdr:rowOff>
    </xdr:to>
    <xdr:cxnSp macro="">
      <xdr:nvCxnSpPr>
        <xdr:cNvPr id="196" name="直線コネクタ 195"/>
        <xdr:cNvCxnSpPr/>
      </xdr:nvCxnSpPr>
      <xdr:spPr>
        <a:xfrm>
          <a:off x="4114800" y="142252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26035</xdr:rowOff>
    </xdr:from>
    <xdr:ext cx="762000" cy="259080"/>
    <xdr:sp macro="" textlink="">
      <xdr:nvSpPr>
        <xdr:cNvPr id="197" name="人件費・物件費等の状況平均値テキスト"/>
        <xdr:cNvSpPr txBox="1"/>
      </xdr:nvSpPr>
      <xdr:spPr>
        <a:xfrm>
          <a:off x="5041900" y="13913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xdr:rowOff>
    </xdr:from>
    <xdr:to>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128270</xdr:rowOff>
    </xdr:from>
    <xdr:to>
      <xdr:col>19</xdr:col>
      <xdr:colOff>133350</xdr:colOff>
      <xdr:row>82</xdr:row>
      <xdr:rowOff>166370</xdr:rowOff>
    </xdr:to>
    <xdr:cxnSp macro="">
      <xdr:nvCxnSpPr>
        <xdr:cNvPr id="199" name="直線コネクタ 198"/>
        <xdr:cNvCxnSpPr/>
      </xdr:nvCxnSpPr>
      <xdr:spPr>
        <a:xfrm>
          <a:off x="3225800" y="141871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113030</xdr:rowOff>
    </xdr:from>
    <xdr:ext cx="736600" cy="259080"/>
    <xdr:sp macro="" textlink="">
      <xdr:nvSpPr>
        <xdr:cNvPr id="201" name="テキスト ボックス 200"/>
        <xdr:cNvSpPr txBox="1"/>
      </xdr:nvSpPr>
      <xdr:spPr>
        <a:xfrm>
          <a:off x="3733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104775</xdr:rowOff>
    </xdr:from>
    <xdr:to>
      <xdr:col>15</xdr:col>
      <xdr:colOff>82550</xdr:colOff>
      <xdr:row>82</xdr:row>
      <xdr:rowOff>128270</xdr:rowOff>
    </xdr:to>
    <xdr:cxnSp macro="">
      <xdr:nvCxnSpPr>
        <xdr:cNvPr id="202" name="直線コネクタ 201"/>
        <xdr:cNvCxnSpPr/>
      </xdr:nvCxnSpPr>
      <xdr:spPr>
        <a:xfrm>
          <a:off x="2336800" y="141636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161290</xdr:rowOff>
    </xdr:from>
    <xdr:to>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101600</xdr:rowOff>
    </xdr:from>
    <xdr:ext cx="762000" cy="259080"/>
    <xdr:sp macro="" textlink="">
      <xdr:nvSpPr>
        <xdr:cNvPr id="204" name="テキスト ボックス 203"/>
        <xdr:cNvSpPr txBox="1"/>
      </xdr:nvSpPr>
      <xdr:spPr>
        <a:xfrm>
          <a:off x="2844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64770</xdr:rowOff>
    </xdr:from>
    <xdr:to>
      <xdr:col>11</xdr:col>
      <xdr:colOff>31750</xdr:colOff>
      <xdr:row>82</xdr:row>
      <xdr:rowOff>104775</xdr:rowOff>
    </xdr:to>
    <xdr:cxnSp macro="">
      <xdr:nvCxnSpPr>
        <xdr:cNvPr id="205" name="直線コネクタ 204"/>
        <xdr:cNvCxnSpPr/>
      </xdr:nvCxnSpPr>
      <xdr:spPr>
        <a:xfrm>
          <a:off x="1447800" y="141236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140970</xdr:rowOff>
    </xdr:from>
    <xdr:to>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81280</xdr:rowOff>
    </xdr:from>
    <xdr:ext cx="762000" cy="259080"/>
    <xdr:sp macro="" textlink="">
      <xdr:nvSpPr>
        <xdr:cNvPr id="207" name="テキスト ボックス 206"/>
        <xdr:cNvSpPr txBox="1"/>
      </xdr:nvSpPr>
      <xdr:spPr>
        <a:xfrm>
          <a:off x="1955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113030</xdr:rowOff>
    </xdr:from>
    <xdr:to>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53340</xdr:rowOff>
    </xdr:from>
    <xdr:ext cx="762000" cy="250190"/>
    <xdr:sp macro="" textlink="">
      <xdr:nvSpPr>
        <xdr:cNvPr id="209" name="テキスト ボックス 208"/>
        <xdr:cNvSpPr txBox="1"/>
      </xdr:nvSpPr>
      <xdr:spPr>
        <a:xfrm>
          <a:off x="1066800" y="13769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132080</xdr:rowOff>
    </xdr:from>
    <xdr:to>
      <xdr:col>23</xdr:col>
      <xdr:colOff>184150</xdr:colOff>
      <xdr:row>83</xdr:row>
      <xdr:rowOff>61595</xdr:rowOff>
    </xdr:to>
    <xdr:sp macro="" textlink="">
      <xdr:nvSpPr>
        <xdr:cNvPr id="215" name="楕円 214"/>
        <xdr:cNvSpPr/>
      </xdr:nvSpPr>
      <xdr:spPr>
        <a:xfrm>
          <a:off x="49022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103505</xdr:rowOff>
    </xdr:from>
    <xdr:ext cx="762000" cy="259080"/>
    <xdr:sp macro="" textlink="">
      <xdr:nvSpPr>
        <xdr:cNvPr id="216" name="人件費・物件費等の状況該当値テキスト"/>
        <xdr:cNvSpPr txBox="1"/>
      </xdr:nvSpPr>
      <xdr:spPr>
        <a:xfrm>
          <a:off x="50419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288,714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115570</xdr:rowOff>
    </xdr:from>
    <xdr:to>
      <xdr:col>19</xdr:col>
      <xdr:colOff>184150</xdr:colOff>
      <xdr:row>83</xdr:row>
      <xdr:rowOff>45720</xdr:rowOff>
    </xdr:to>
    <xdr:sp macro="" textlink="">
      <xdr:nvSpPr>
        <xdr:cNvPr id="217" name="楕円 216"/>
        <xdr:cNvSpPr/>
      </xdr:nvSpPr>
      <xdr:spPr>
        <a:xfrm>
          <a:off x="4064000" y="14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30480</xdr:rowOff>
    </xdr:from>
    <xdr:ext cx="736600" cy="250190"/>
    <xdr:sp macro="" textlink="">
      <xdr:nvSpPr>
        <xdr:cNvPr id="218" name="テキスト ボックス 217"/>
        <xdr:cNvSpPr txBox="1"/>
      </xdr:nvSpPr>
      <xdr:spPr>
        <a:xfrm>
          <a:off x="3733800" y="142608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279,844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77470</xdr:rowOff>
    </xdr:from>
    <xdr:to>
      <xdr:col>15</xdr:col>
      <xdr:colOff>133350</xdr:colOff>
      <xdr:row>83</xdr:row>
      <xdr:rowOff>7620</xdr:rowOff>
    </xdr:to>
    <xdr:sp macro="" textlink="">
      <xdr:nvSpPr>
        <xdr:cNvPr id="219" name="楕円 218"/>
        <xdr:cNvSpPr/>
      </xdr:nvSpPr>
      <xdr:spPr>
        <a:xfrm>
          <a:off x="31750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163830</xdr:rowOff>
    </xdr:from>
    <xdr:ext cx="762000" cy="259080"/>
    <xdr:sp macro="" textlink="">
      <xdr:nvSpPr>
        <xdr:cNvPr id="220" name="テキスト ボックス 219"/>
        <xdr:cNvSpPr txBox="1"/>
      </xdr:nvSpPr>
      <xdr:spPr>
        <a:xfrm>
          <a:off x="2844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257,420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53975</xdr:rowOff>
    </xdr:from>
    <xdr:to>
      <xdr:col>11</xdr:col>
      <xdr:colOff>82550</xdr:colOff>
      <xdr:row>82</xdr:row>
      <xdr:rowOff>155575</xdr:rowOff>
    </xdr:to>
    <xdr:sp macro="" textlink="">
      <xdr:nvSpPr>
        <xdr:cNvPr id="221" name="楕円 220"/>
        <xdr:cNvSpPr/>
      </xdr:nvSpPr>
      <xdr:spPr>
        <a:xfrm>
          <a:off x="22860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140335</xdr:rowOff>
    </xdr:from>
    <xdr:ext cx="762000" cy="259080"/>
    <xdr:sp macro="" textlink="">
      <xdr:nvSpPr>
        <xdr:cNvPr id="222" name="テキスト ボックス 221"/>
        <xdr:cNvSpPr txBox="1"/>
      </xdr:nvSpPr>
      <xdr:spPr>
        <a:xfrm>
          <a:off x="1955800" y="1419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244,003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13970</xdr:rowOff>
    </xdr:from>
    <xdr:to>
      <xdr:col>7</xdr:col>
      <xdr:colOff>31750</xdr:colOff>
      <xdr:row>82</xdr:row>
      <xdr:rowOff>115570</xdr:rowOff>
    </xdr:to>
    <xdr:sp macro="" textlink="">
      <xdr:nvSpPr>
        <xdr:cNvPr id="223" name="楕円 222"/>
        <xdr:cNvSpPr/>
      </xdr:nvSpPr>
      <xdr:spPr>
        <a:xfrm>
          <a:off x="13970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100965</xdr:rowOff>
    </xdr:from>
    <xdr:ext cx="762000" cy="249555"/>
    <xdr:sp macro="" textlink="">
      <xdr:nvSpPr>
        <xdr:cNvPr id="224" name="テキスト ボックス 223"/>
        <xdr:cNvSpPr txBox="1"/>
      </xdr:nvSpPr>
      <xdr:spPr>
        <a:xfrm>
          <a:off x="1066800" y="14159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7" name="テキスト ボックス 226"/>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ysClr val="windowText" lastClr="000000"/>
              </a:solidFill>
              <a:latin typeface="ＭＳ Ｐゴシック"/>
              <a:ea typeface="ＭＳ Ｐゴシック"/>
            </a:rPr>
            <a:t>　類似団体平均と比較して</a:t>
          </a:r>
          <a:r>
            <a:rPr kumimoji="1" lang="en-US" altLang="ja-JP" sz="1300" baseline="0">
              <a:solidFill>
                <a:sysClr val="windowText" lastClr="000000"/>
              </a:solidFill>
              <a:latin typeface="ＭＳ Ｐゴシック"/>
              <a:ea typeface="ＭＳ Ｐゴシック"/>
            </a:rPr>
            <a:t>0.5</a:t>
          </a:r>
          <a:r>
            <a:rPr kumimoji="1" lang="ja-JP" altLang="en-US" sz="1300" baseline="0">
              <a:solidFill>
                <a:sysClr val="windowText" lastClr="000000"/>
              </a:solidFill>
              <a:latin typeface="ＭＳ Ｐゴシック"/>
              <a:ea typeface="ＭＳ Ｐゴシック"/>
            </a:rPr>
            <a:t>ポイント上回っているものの、全国市平均を0.8ポイント下回っている。</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今後も、「定員適正化計画」に基づき、職員の年齢構成の是正を図りながら、給与の適正化に努める。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1" name="テキスト ボックス 240"/>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3" name="テキスト ボックス 242"/>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51" name="テキスト ボックス 250"/>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2000" cy="250190"/>
    <xdr:sp macro="" textlink="">
      <xdr:nvSpPr>
        <xdr:cNvPr id="256" name="給与水準   （国との比較）最大値テキスト"/>
        <xdr:cNvSpPr txBox="1"/>
      </xdr:nvSpPr>
      <xdr:spPr>
        <a:xfrm>
          <a:off x="17106900" y="13677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8" name="直線コネクタ 257"/>
        <xdr:cNvCxnSpPr/>
      </xdr:nvCxnSpPr>
      <xdr:spPr>
        <a:xfrm>
          <a:off x="16179800" y="1484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0</xdr:rowOff>
    </xdr:from>
    <xdr:ext cx="762000" cy="259080"/>
    <xdr:sp macro="" textlink="">
      <xdr:nvSpPr>
        <xdr:cNvPr id="259" name="給与水準   （国との比較）平均値テキスト"/>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141605</xdr:rowOff>
    </xdr:to>
    <xdr:cxnSp macro="">
      <xdr:nvCxnSpPr>
        <xdr:cNvPr id="261" name="直線コネクタ 260"/>
        <xdr:cNvCxnSpPr/>
      </xdr:nvCxnSpPr>
      <xdr:spPr>
        <a:xfrm flipV="1">
          <a:off x="15290800" y="14846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168910</xdr:rowOff>
    </xdr:from>
    <xdr:to>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109220</xdr:rowOff>
    </xdr:from>
    <xdr:ext cx="736600" cy="251460"/>
    <xdr:sp macro="" textlink="">
      <xdr:nvSpPr>
        <xdr:cNvPr id="263" name="テキスト ボックス 262"/>
        <xdr:cNvSpPr txBox="1"/>
      </xdr:nvSpPr>
      <xdr:spPr>
        <a:xfrm>
          <a:off x="15798800" y="145110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128270</xdr:rowOff>
    </xdr:from>
    <xdr:to>
      <xdr:col>72</xdr:col>
      <xdr:colOff>203200</xdr:colOff>
      <xdr:row>86</xdr:row>
      <xdr:rowOff>141605</xdr:rowOff>
    </xdr:to>
    <xdr:cxnSp macro="">
      <xdr:nvCxnSpPr>
        <xdr:cNvPr id="264" name="直線コネクタ 263"/>
        <xdr:cNvCxnSpPr/>
      </xdr:nvCxnSpPr>
      <xdr:spPr>
        <a:xfrm>
          <a:off x="14401800" y="14872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10795</xdr:rowOff>
    </xdr:from>
    <xdr:to>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122555</xdr:rowOff>
    </xdr:from>
    <xdr:ext cx="762000" cy="249555"/>
    <xdr:sp macro="" textlink="">
      <xdr:nvSpPr>
        <xdr:cNvPr id="266" name="テキスト ボックス 265"/>
        <xdr:cNvSpPr txBox="1"/>
      </xdr:nvSpPr>
      <xdr:spPr>
        <a:xfrm>
          <a:off x="14909800" y="14524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114935</xdr:rowOff>
    </xdr:from>
    <xdr:to>
      <xdr:col>68</xdr:col>
      <xdr:colOff>152400</xdr:colOff>
      <xdr:row>86</xdr:row>
      <xdr:rowOff>128270</xdr:rowOff>
    </xdr:to>
    <xdr:cxnSp macro="">
      <xdr:nvCxnSpPr>
        <xdr:cNvPr id="267" name="直線コネクタ 266"/>
        <xdr:cNvCxnSpPr/>
      </xdr:nvCxnSpPr>
      <xdr:spPr>
        <a:xfrm>
          <a:off x="13512800" y="14859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37465</xdr:rowOff>
    </xdr:from>
    <xdr:to>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149225</xdr:rowOff>
    </xdr:from>
    <xdr:ext cx="762000" cy="259080"/>
    <xdr:sp macro="" textlink="">
      <xdr:nvSpPr>
        <xdr:cNvPr id="269" name="テキスト ボックス 268"/>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135890</xdr:rowOff>
    </xdr:from>
    <xdr:ext cx="762000" cy="259080"/>
    <xdr:sp macro="" textlink="">
      <xdr:nvSpPr>
        <xdr:cNvPr id="271" name="テキスト ボックス 270"/>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22860</xdr:rowOff>
    </xdr:from>
    <xdr:ext cx="762000" cy="259080"/>
    <xdr:sp macro="" textlink="">
      <xdr:nvSpPr>
        <xdr:cNvPr id="278" name="給与水準   （国との比較）該当値テキスト"/>
        <xdr:cNvSpPr txBox="1"/>
      </xdr:nvSpPr>
      <xdr:spPr>
        <a:xfrm>
          <a:off x="17106900" y="1476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80" name="テキスト ボックス 279"/>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81" name="楕円 280"/>
        <xdr:cNvSpPr/>
      </xdr:nvSpPr>
      <xdr:spPr>
        <a:xfrm>
          <a:off x="15240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1460"/>
    <xdr:sp macro="" textlink="">
      <xdr:nvSpPr>
        <xdr:cNvPr id="282" name="テキスト ボックス 281"/>
        <xdr:cNvSpPr txBox="1"/>
      </xdr:nvSpPr>
      <xdr:spPr>
        <a:xfrm>
          <a:off x="14909800" y="14922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77470</xdr:rowOff>
    </xdr:from>
    <xdr:to>
      <xdr:col>68</xdr:col>
      <xdr:colOff>203200</xdr:colOff>
      <xdr:row>87</xdr:row>
      <xdr:rowOff>7620</xdr:rowOff>
    </xdr:to>
    <xdr:sp macro="" textlink="">
      <xdr:nvSpPr>
        <xdr:cNvPr id="283" name="楕円 282"/>
        <xdr:cNvSpPr/>
      </xdr:nvSpPr>
      <xdr:spPr>
        <a:xfrm>
          <a:off x="14351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163830</xdr:rowOff>
    </xdr:from>
    <xdr:ext cx="762000" cy="259080"/>
    <xdr:sp macro="" textlink="">
      <xdr:nvSpPr>
        <xdr:cNvPr id="284" name="テキスト ボックス 283"/>
        <xdr:cNvSpPr txBox="1"/>
      </xdr:nvSpPr>
      <xdr:spPr>
        <a:xfrm>
          <a:off x="14020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64135</xdr:rowOff>
    </xdr:from>
    <xdr:to>
      <xdr:col>64</xdr:col>
      <xdr:colOff>152400</xdr:colOff>
      <xdr:row>86</xdr:row>
      <xdr:rowOff>166370</xdr:rowOff>
    </xdr:to>
    <xdr:sp macro="" textlink="">
      <xdr:nvSpPr>
        <xdr:cNvPr id="285" name="楕円 284"/>
        <xdr:cNvSpPr/>
      </xdr:nvSpPr>
      <xdr:spPr>
        <a:xfrm>
          <a:off x="134620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150495</xdr:rowOff>
    </xdr:from>
    <xdr:ext cx="762000" cy="259080"/>
    <xdr:sp macro="" textlink="">
      <xdr:nvSpPr>
        <xdr:cNvPr id="286" name="テキスト ボックス 285"/>
        <xdr:cNvSpPr txBox="1"/>
      </xdr:nvSpPr>
      <xdr:spPr>
        <a:xfrm>
          <a:off x="13131800" y="1489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9" name="テキスト ボックス 288"/>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９町村の合併による広大な面積や点在する集落などの地形的な要因に加え、ごみ処理施設や保育所・こども園などの施設運営を直営で行っていることから、類似団体平均を</a:t>
          </a:r>
          <a:r>
            <a:rPr kumimoji="1" lang="en-US" altLang="ja-JP" sz="1300">
              <a:solidFill>
                <a:sysClr val="windowText" lastClr="000000"/>
              </a:solidFill>
              <a:latin typeface="ＭＳ Ｐゴシック"/>
              <a:ea typeface="ＭＳ Ｐゴシック"/>
            </a:rPr>
            <a:t>3.75</a:t>
          </a:r>
          <a:r>
            <a:rPr kumimoji="1" lang="ja-JP" altLang="en-US" sz="1300">
              <a:solidFill>
                <a:sysClr val="windowText" lastClr="000000"/>
              </a:solidFill>
              <a:latin typeface="ＭＳ Ｐゴシック"/>
              <a:ea typeface="ＭＳ Ｐゴシック"/>
            </a:rPr>
            <a:t>人上回っている。</a:t>
          </a:r>
        </a:p>
        <a:p>
          <a:r>
            <a:rPr kumimoji="1" lang="ja-JP" altLang="en-US" sz="1300">
              <a:solidFill>
                <a:sysClr val="windowText" lastClr="000000"/>
              </a:solidFill>
              <a:latin typeface="ＭＳ Ｐゴシック"/>
              <a:ea typeface="ＭＳ Ｐゴシック"/>
            </a:rPr>
            <a:t>　合併以降、「真庭市定員適正化計画」に基づき定員管理を行ってきたが、職員数の削減にも限界が来ており、今後は職員の年齢構成の是正等を図りながら、持続可能な行政サービスを行えるよう最適化を図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9555"/>
    <xdr:sp macro="" textlink="">
      <xdr:nvSpPr>
        <xdr:cNvPr id="310" name="テキスト ボックス 309"/>
        <xdr:cNvSpPr txBox="1"/>
      </xdr:nvSpPr>
      <xdr:spPr>
        <a:xfrm>
          <a:off x="1206500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2" name="テキスト ボックス 311"/>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16510</xdr:rowOff>
    </xdr:from>
    <xdr:to>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114300</xdr:rowOff>
    </xdr:from>
    <xdr:to>
      <xdr:col>81</xdr:col>
      <xdr:colOff>44450</xdr:colOff>
      <xdr:row>62</xdr:row>
      <xdr:rowOff>133985</xdr:rowOff>
    </xdr:to>
    <xdr:cxnSp macro="">
      <xdr:nvCxnSpPr>
        <xdr:cNvPr id="321" name="直線コネクタ 320"/>
        <xdr:cNvCxnSpPr/>
      </xdr:nvCxnSpPr>
      <xdr:spPr>
        <a:xfrm>
          <a:off x="16179800" y="107442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140970</xdr:rowOff>
    </xdr:from>
    <xdr:ext cx="762000" cy="259080"/>
    <xdr:sp macro="" textlink="">
      <xdr:nvSpPr>
        <xdr:cNvPr id="322" name="定員管理の状況平均値テキスト"/>
        <xdr:cNvSpPr txBox="1"/>
      </xdr:nvSpPr>
      <xdr:spPr>
        <a:xfrm>
          <a:off x="17106900" y="1025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124460</xdr:rowOff>
    </xdr:from>
    <xdr:to>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99695</xdr:rowOff>
    </xdr:from>
    <xdr:to>
      <xdr:col>77</xdr:col>
      <xdr:colOff>44450</xdr:colOff>
      <xdr:row>62</xdr:row>
      <xdr:rowOff>114300</xdr:rowOff>
    </xdr:to>
    <xdr:cxnSp macro="">
      <xdr:nvCxnSpPr>
        <xdr:cNvPr id="324" name="直線コネクタ 323"/>
        <xdr:cNvCxnSpPr/>
      </xdr:nvCxnSpPr>
      <xdr:spPr>
        <a:xfrm>
          <a:off x="15290800" y="107295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110490</xdr:rowOff>
    </xdr:from>
    <xdr:to>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50800</xdr:rowOff>
    </xdr:from>
    <xdr:ext cx="736600" cy="259080"/>
    <xdr:sp macro="" textlink="">
      <xdr:nvSpPr>
        <xdr:cNvPr id="326" name="テキスト ボックス 325"/>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78105</xdr:rowOff>
    </xdr:from>
    <xdr:to>
      <xdr:col>72</xdr:col>
      <xdr:colOff>203200</xdr:colOff>
      <xdr:row>62</xdr:row>
      <xdr:rowOff>99695</xdr:rowOff>
    </xdr:to>
    <xdr:cxnSp macro="">
      <xdr:nvCxnSpPr>
        <xdr:cNvPr id="327" name="直線コネクタ 326"/>
        <xdr:cNvCxnSpPr/>
      </xdr:nvCxnSpPr>
      <xdr:spPr>
        <a:xfrm>
          <a:off x="14401800" y="107080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2000" cy="249555"/>
    <xdr:sp macro="" textlink="">
      <xdr:nvSpPr>
        <xdr:cNvPr id="329" name="テキスト ボックス 328"/>
        <xdr:cNvSpPr txBox="1"/>
      </xdr:nvSpPr>
      <xdr:spPr>
        <a:xfrm>
          <a:off x="14909800" y="10159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78105</xdr:rowOff>
    </xdr:from>
    <xdr:to>
      <xdr:col>68</xdr:col>
      <xdr:colOff>152400</xdr:colOff>
      <xdr:row>62</xdr:row>
      <xdr:rowOff>94615</xdr:rowOff>
    </xdr:to>
    <xdr:cxnSp macro="">
      <xdr:nvCxnSpPr>
        <xdr:cNvPr id="330" name="直線コネクタ 329"/>
        <xdr:cNvCxnSpPr/>
      </xdr:nvCxnSpPr>
      <xdr:spPr>
        <a:xfrm flipV="1">
          <a:off x="13512800" y="10708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16510</xdr:rowOff>
    </xdr:from>
    <xdr:ext cx="762000" cy="259080"/>
    <xdr:sp macro="" textlink="">
      <xdr:nvSpPr>
        <xdr:cNvPr id="332" name="テキスト ボックス 331"/>
        <xdr:cNvSpPr txBox="1"/>
      </xdr:nvSpPr>
      <xdr:spPr>
        <a:xfrm>
          <a:off x="14020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69215</xdr:rowOff>
    </xdr:from>
    <xdr:to>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9525</xdr:rowOff>
    </xdr:from>
    <xdr:ext cx="762000" cy="249555"/>
    <xdr:sp macro="" textlink="">
      <xdr:nvSpPr>
        <xdr:cNvPr id="334" name="テキスト ボックス 333"/>
        <xdr:cNvSpPr txBox="1"/>
      </xdr:nvSpPr>
      <xdr:spPr>
        <a:xfrm>
          <a:off x="13131800" y="10125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5" name="テキスト ボックス 334"/>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6" name="テキスト ボックス 335"/>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37" name="テキスト ボックス 336"/>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38" name="テキスト ボックス 337"/>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39" name="テキスト ボックス 338"/>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83185</xdr:rowOff>
    </xdr:from>
    <xdr:to>
      <xdr:col>81</xdr:col>
      <xdr:colOff>95250</xdr:colOff>
      <xdr:row>63</xdr:row>
      <xdr:rowOff>13335</xdr:rowOff>
    </xdr:to>
    <xdr:sp macro="" textlink="">
      <xdr:nvSpPr>
        <xdr:cNvPr id="340" name="楕円 339"/>
        <xdr:cNvSpPr/>
      </xdr:nvSpPr>
      <xdr:spPr>
        <a:xfrm>
          <a:off x="169672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55245</xdr:rowOff>
    </xdr:from>
    <xdr:ext cx="762000" cy="249555"/>
    <xdr:sp macro="" textlink="">
      <xdr:nvSpPr>
        <xdr:cNvPr id="341" name="定員管理の状況該当値テキスト"/>
        <xdr:cNvSpPr txBox="1"/>
      </xdr:nvSpPr>
      <xdr:spPr>
        <a:xfrm>
          <a:off x="17106900" y="10685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63500</xdr:rowOff>
    </xdr:from>
    <xdr:to>
      <xdr:col>77</xdr:col>
      <xdr:colOff>95250</xdr:colOff>
      <xdr:row>62</xdr:row>
      <xdr:rowOff>165100</xdr:rowOff>
    </xdr:to>
    <xdr:sp macro="" textlink="">
      <xdr:nvSpPr>
        <xdr:cNvPr id="342" name="楕円 341"/>
        <xdr:cNvSpPr/>
      </xdr:nvSpPr>
      <xdr:spPr>
        <a:xfrm>
          <a:off x="161290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149860</xdr:rowOff>
    </xdr:from>
    <xdr:ext cx="736600" cy="259080"/>
    <xdr:sp macro="" textlink="">
      <xdr:nvSpPr>
        <xdr:cNvPr id="343" name="テキスト ボックス 342"/>
        <xdr:cNvSpPr txBox="1"/>
      </xdr:nvSpPr>
      <xdr:spPr>
        <a:xfrm>
          <a:off x="1579880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48895</xdr:rowOff>
    </xdr:from>
    <xdr:to>
      <xdr:col>73</xdr:col>
      <xdr:colOff>44450</xdr:colOff>
      <xdr:row>62</xdr:row>
      <xdr:rowOff>150495</xdr:rowOff>
    </xdr:to>
    <xdr:sp macro="" textlink="">
      <xdr:nvSpPr>
        <xdr:cNvPr id="344" name="楕円 343"/>
        <xdr:cNvSpPr/>
      </xdr:nvSpPr>
      <xdr:spPr>
        <a:xfrm>
          <a:off x="152400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135255</xdr:rowOff>
    </xdr:from>
    <xdr:ext cx="762000" cy="249555"/>
    <xdr:sp macro="" textlink="">
      <xdr:nvSpPr>
        <xdr:cNvPr id="345" name="テキスト ボックス 344"/>
        <xdr:cNvSpPr txBox="1"/>
      </xdr:nvSpPr>
      <xdr:spPr>
        <a:xfrm>
          <a:off x="14909800" y="10765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27305</xdr:rowOff>
    </xdr:from>
    <xdr:to>
      <xdr:col>68</xdr:col>
      <xdr:colOff>203200</xdr:colOff>
      <xdr:row>62</xdr:row>
      <xdr:rowOff>128905</xdr:rowOff>
    </xdr:to>
    <xdr:sp macro="" textlink="">
      <xdr:nvSpPr>
        <xdr:cNvPr id="346" name="楕円 345"/>
        <xdr:cNvSpPr/>
      </xdr:nvSpPr>
      <xdr:spPr>
        <a:xfrm>
          <a:off x="143510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113665</xdr:rowOff>
    </xdr:from>
    <xdr:ext cx="762000" cy="258445"/>
    <xdr:sp macro="" textlink="">
      <xdr:nvSpPr>
        <xdr:cNvPr id="347" name="テキスト ボックス 346"/>
        <xdr:cNvSpPr txBox="1"/>
      </xdr:nvSpPr>
      <xdr:spPr>
        <a:xfrm>
          <a:off x="14020800" y="1074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43815</xdr:rowOff>
    </xdr:from>
    <xdr:to>
      <xdr:col>64</xdr:col>
      <xdr:colOff>152400</xdr:colOff>
      <xdr:row>62</xdr:row>
      <xdr:rowOff>145415</xdr:rowOff>
    </xdr:to>
    <xdr:sp macro="" textlink="">
      <xdr:nvSpPr>
        <xdr:cNvPr id="348" name="楕円 347"/>
        <xdr:cNvSpPr/>
      </xdr:nvSpPr>
      <xdr:spPr>
        <a:xfrm>
          <a:off x="134620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130175</xdr:rowOff>
    </xdr:from>
    <xdr:ext cx="762000" cy="259080"/>
    <xdr:sp macro="" textlink="">
      <xdr:nvSpPr>
        <xdr:cNvPr id="349" name="テキスト ボックス 348"/>
        <xdr:cNvSpPr txBox="1"/>
      </xdr:nvSpPr>
      <xdr:spPr>
        <a:xfrm>
          <a:off x="13131800" y="1076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52" name="テキスト ボックス 351"/>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比0.2ポイント増の10.9となり、類似団体平均9.0をやや上回っている。過去に行った大型整備事業の元金償還の影響により、指標が上昇見込みであることから、繰上償還の実施や、大型事業の年度間調整により、公債費の平準化に取り組む。</a:t>
          </a: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9555"/>
    <xdr:sp macro="" textlink="">
      <xdr:nvSpPr>
        <xdr:cNvPr id="369" name="テキスト ボックス 368"/>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1" name="テキスト ボックス 370"/>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3" name="テキスト ボックス 37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1460"/>
    <xdr:sp macro="" textlink="">
      <xdr:nvSpPr>
        <xdr:cNvPr id="379" name="公債費負担の状況最小値テキスト"/>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52070</xdr:rowOff>
    </xdr:from>
    <xdr:to>
      <xdr:col>81</xdr:col>
      <xdr:colOff>44450</xdr:colOff>
      <xdr:row>37</xdr:row>
      <xdr:rowOff>55880</xdr:rowOff>
    </xdr:to>
    <xdr:cxnSp macro="">
      <xdr:nvCxnSpPr>
        <xdr:cNvPr id="383" name="直線コネクタ 382"/>
        <xdr:cNvCxnSpPr/>
      </xdr:nvCxnSpPr>
      <xdr:spPr>
        <a:xfrm>
          <a:off x="16179800" y="63957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154940</xdr:rowOff>
    </xdr:from>
    <xdr:ext cx="762000" cy="251460"/>
    <xdr:sp macro="" textlink="">
      <xdr:nvSpPr>
        <xdr:cNvPr id="384" name="公債費負担の状況平均値テキスト"/>
        <xdr:cNvSpPr txBox="1"/>
      </xdr:nvSpPr>
      <xdr:spPr>
        <a:xfrm>
          <a:off x="17106900" y="61556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138430</xdr:rowOff>
    </xdr:from>
    <xdr:to>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44450</xdr:rowOff>
    </xdr:from>
    <xdr:to>
      <xdr:col>77</xdr:col>
      <xdr:colOff>44450</xdr:colOff>
      <xdr:row>37</xdr:row>
      <xdr:rowOff>52070</xdr:rowOff>
    </xdr:to>
    <xdr:cxnSp macro="">
      <xdr:nvCxnSpPr>
        <xdr:cNvPr id="386" name="直線コネクタ 385"/>
        <xdr:cNvCxnSpPr/>
      </xdr:nvCxnSpPr>
      <xdr:spPr>
        <a:xfrm>
          <a:off x="15290800" y="6388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136525</xdr:rowOff>
    </xdr:from>
    <xdr:to>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76835</xdr:rowOff>
    </xdr:from>
    <xdr:ext cx="736600" cy="249555"/>
    <xdr:sp macro="" textlink="">
      <xdr:nvSpPr>
        <xdr:cNvPr id="388" name="テキスト ボックス 387"/>
        <xdr:cNvSpPr txBox="1"/>
      </xdr:nvSpPr>
      <xdr:spPr>
        <a:xfrm>
          <a:off x="15798800" y="60775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44450</xdr:rowOff>
    </xdr:from>
    <xdr:to>
      <xdr:col>72</xdr:col>
      <xdr:colOff>203200</xdr:colOff>
      <xdr:row>37</xdr:row>
      <xdr:rowOff>44450</xdr:rowOff>
    </xdr:to>
    <xdr:cxnSp macro="">
      <xdr:nvCxnSpPr>
        <xdr:cNvPr id="389" name="直線コネクタ 388"/>
        <xdr:cNvCxnSpPr/>
      </xdr:nvCxnSpPr>
      <xdr:spPr>
        <a:xfrm>
          <a:off x="14401800" y="6388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136525</xdr:rowOff>
    </xdr:from>
    <xdr:to>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76835</xdr:rowOff>
    </xdr:from>
    <xdr:ext cx="762000" cy="249555"/>
    <xdr:sp macro="" textlink="">
      <xdr:nvSpPr>
        <xdr:cNvPr id="391" name="テキスト ボックス 390"/>
        <xdr:cNvSpPr txBox="1"/>
      </xdr:nvSpPr>
      <xdr:spPr>
        <a:xfrm>
          <a:off x="14909800" y="6077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40640</xdr:rowOff>
    </xdr:from>
    <xdr:to>
      <xdr:col>68</xdr:col>
      <xdr:colOff>152400</xdr:colOff>
      <xdr:row>37</xdr:row>
      <xdr:rowOff>44450</xdr:rowOff>
    </xdr:to>
    <xdr:cxnSp macro="">
      <xdr:nvCxnSpPr>
        <xdr:cNvPr id="392" name="直線コネクタ 391"/>
        <xdr:cNvCxnSpPr/>
      </xdr:nvCxnSpPr>
      <xdr:spPr>
        <a:xfrm>
          <a:off x="13512800" y="6384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143510</xdr:rowOff>
    </xdr:from>
    <xdr:to>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83185</xdr:rowOff>
    </xdr:from>
    <xdr:ext cx="762000" cy="259080"/>
    <xdr:sp macro="" textlink="">
      <xdr:nvSpPr>
        <xdr:cNvPr id="394" name="テキスト ボックス 393"/>
        <xdr:cNvSpPr txBox="1"/>
      </xdr:nvSpPr>
      <xdr:spPr>
        <a:xfrm>
          <a:off x="14020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148590</xdr:rowOff>
    </xdr:from>
    <xdr:to>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88900</xdr:rowOff>
    </xdr:from>
    <xdr:ext cx="762000" cy="249555"/>
    <xdr:sp macro="" textlink="">
      <xdr:nvSpPr>
        <xdr:cNvPr id="396" name="テキスト ボックス 395"/>
        <xdr:cNvSpPr txBox="1"/>
      </xdr:nvSpPr>
      <xdr:spPr>
        <a:xfrm>
          <a:off x="13131800" y="60896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5080</xdr:rowOff>
    </xdr:from>
    <xdr:to>
      <xdr:col>81</xdr:col>
      <xdr:colOff>95250</xdr:colOff>
      <xdr:row>37</xdr:row>
      <xdr:rowOff>106680</xdr:rowOff>
    </xdr:to>
    <xdr:sp macro="" textlink="">
      <xdr:nvSpPr>
        <xdr:cNvPr id="402" name="楕円 401"/>
        <xdr:cNvSpPr/>
      </xdr:nvSpPr>
      <xdr:spPr>
        <a:xfrm>
          <a:off x="169672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149225</xdr:rowOff>
    </xdr:from>
    <xdr:ext cx="762000" cy="259080"/>
    <xdr:sp macro="" textlink="">
      <xdr:nvSpPr>
        <xdr:cNvPr id="403" name="公債費負担の状況該当値テキスト"/>
        <xdr:cNvSpPr txBox="1"/>
      </xdr:nvSpPr>
      <xdr:spPr>
        <a:xfrm>
          <a:off x="17106900" y="632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1270</xdr:rowOff>
    </xdr:from>
    <xdr:to>
      <xdr:col>77</xdr:col>
      <xdr:colOff>95250</xdr:colOff>
      <xdr:row>37</xdr:row>
      <xdr:rowOff>102870</xdr:rowOff>
    </xdr:to>
    <xdr:sp macro="" textlink="">
      <xdr:nvSpPr>
        <xdr:cNvPr id="404" name="楕円 403"/>
        <xdr:cNvSpPr/>
      </xdr:nvSpPr>
      <xdr:spPr>
        <a:xfrm>
          <a:off x="161290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87630</xdr:rowOff>
    </xdr:from>
    <xdr:ext cx="736600" cy="250190"/>
    <xdr:sp macro="" textlink="">
      <xdr:nvSpPr>
        <xdr:cNvPr id="405" name="テキスト ボックス 404"/>
        <xdr:cNvSpPr txBox="1"/>
      </xdr:nvSpPr>
      <xdr:spPr>
        <a:xfrm>
          <a:off x="15798800" y="64312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165100</xdr:rowOff>
    </xdr:from>
    <xdr:to>
      <xdr:col>73</xdr:col>
      <xdr:colOff>44450</xdr:colOff>
      <xdr:row>37</xdr:row>
      <xdr:rowOff>95250</xdr:rowOff>
    </xdr:to>
    <xdr:sp macro="" textlink="">
      <xdr:nvSpPr>
        <xdr:cNvPr id="406" name="楕円 405"/>
        <xdr:cNvSpPr/>
      </xdr:nvSpPr>
      <xdr:spPr>
        <a:xfrm>
          <a:off x="15240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80010</xdr:rowOff>
    </xdr:from>
    <xdr:ext cx="762000" cy="259080"/>
    <xdr:sp macro="" textlink="">
      <xdr:nvSpPr>
        <xdr:cNvPr id="407" name="テキスト ボックス 406"/>
        <xdr:cNvSpPr txBox="1"/>
      </xdr:nvSpPr>
      <xdr:spPr>
        <a:xfrm>
          <a:off x="14909800" y="642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165100</xdr:rowOff>
    </xdr:from>
    <xdr:to>
      <xdr:col>68</xdr:col>
      <xdr:colOff>203200</xdr:colOff>
      <xdr:row>37</xdr:row>
      <xdr:rowOff>95250</xdr:rowOff>
    </xdr:to>
    <xdr:sp macro="" textlink="">
      <xdr:nvSpPr>
        <xdr:cNvPr id="408" name="楕円 407"/>
        <xdr:cNvSpPr/>
      </xdr:nvSpPr>
      <xdr:spPr>
        <a:xfrm>
          <a:off x="14351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80010</xdr:rowOff>
    </xdr:from>
    <xdr:ext cx="762000" cy="259080"/>
    <xdr:sp macro="" textlink="">
      <xdr:nvSpPr>
        <xdr:cNvPr id="409" name="テキスト ボックス 408"/>
        <xdr:cNvSpPr txBox="1"/>
      </xdr:nvSpPr>
      <xdr:spPr>
        <a:xfrm>
          <a:off x="14020800" y="642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160655</xdr:rowOff>
    </xdr:from>
    <xdr:to>
      <xdr:col>64</xdr:col>
      <xdr:colOff>152400</xdr:colOff>
      <xdr:row>37</xdr:row>
      <xdr:rowOff>90805</xdr:rowOff>
    </xdr:to>
    <xdr:sp macro="" textlink="">
      <xdr:nvSpPr>
        <xdr:cNvPr id="410" name="楕円 409"/>
        <xdr:cNvSpPr/>
      </xdr:nvSpPr>
      <xdr:spPr>
        <a:xfrm>
          <a:off x="13462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75565</xdr:rowOff>
    </xdr:from>
    <xdr:ext cx="762000" cy="250825"/>
    <xdr:sp macro="" textlink="">
      <xdr:nvSpPr>
        <xdr:cNvPr id="411" name="テキスト ボックス 410"/>
        <xdr:cNvSpPr txBox="1"/>
      </xdr:nvSpPr>
      <xdr:spPr>
        <a:xfrm>
          <a:off x="13131800" y="6419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14" name="テキスト ボックス 413"/>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令和４年度と同様に指標計算の分子から控除される充当可能財源等が将来負担額を上回ったため、比率は「－」（算定不能）となった。</a:t>
          </a:r>
        </a:p>
        <a:p>
          <a:r>
            <a:rPr kumimoji="1" lang="ja-JP" altLang="en-US" sz="1300">
              <a:solidFill>
                <a:sysClr val="windowText" lastClr="000000"/>
              </a:solidFill>
              <a:latin typeface="ＭＳ Ｐゴシック"/>
              <a:ea typeface="ＭＳ Ｐゴシック"/>
            </a:rPr>
            <a:t>　しかし、今後は人口減少等による市税や普通地方交付税等の減少が見込まれるため、引き続き国・県費等の歳入確保と計画的な事業実施が必要である。</a:t>
          </a:r>
        </a:p>
      </xdr:txBody>
    </xdr:sp>
    <xdr:clientData/>
  </xdr:twoCellAnchor>
  <xdr:oneCellAnchor>
    <xdr:from>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123190</xdr:rowOff>
    </xdr:from>
    <xdr:ext cx="762000" cy="249555"/>
    <xdr:sp macro="" textlink="">
      <xdr:nvSpPr>
        <xdr:cNvPr id="441" name="将来負担の状況最小値テキスト"/>
        <xdr:cNvSpPr txBox="1"/>
      </xdr:nvSpPr>
      <xdr:spPr>
        <a:xfrm>
          <a:off x="17106900" y="37236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151130</xdr:rowOff>
    </xdr:from>
    <xdr:to>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145415</xdr:rowOff>
    </xdr:from>
    <xdr:ext cx="762000" cy="249555"/>
    <xdr:sp macro="" textlink="">
      <xdr:nvSpPr>
        <xdr:cNvPr id="445" name="将来負担の状況平均値テキスト"/>
        <xdr:cNvSpPr txBox="1"/>
      </xdr:nvSpPr>
      <xdr:spPr>
        <a:xfrm>
          <a:off x="17106900" y="23742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1905</xdr:rowOff>
    </xdr:from>
    <xdr:to>
      <xdr:col>81</xdr:col>
      <xdr:colOff>95250</xdr:colOff>
      <xdr:row>14</xdr:row>
      <xdr:rowOff>103505</xdr:rowOff>
    </xdr:to>
    <xdr:sp macro="" textlink="">
      <xdr:nvSpPr>
        <xdr:cNvPr id="446" name="フローチャート: 判断 445"/>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47" name="フローチャート: 判断 446"/>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49555"/>
    <xdr:sp macro="" textlink="">
      <xdr:nvSpPr>
        <xdr:cNvPr id="448" name="テキスト ボックス 447"/>
        <xdr:cNvSpPr txBox="1"/>
      </xdr:nvSpPr>
      <xdr:spPr>
        <a:xfrm>
          <a:off x="15798800" y="22148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122555</xdr:rowOff>
    </xdr:from>
    <xdr:to>
      <xdr:col>73</xdr:col>
      <xdr:colOff>44450</xdr:colOff>
      <xdr:row>15</xdr:row>
      <xdr:rowOff>52705</xdr:rowOff>
    </xdr:to>
    <xdr:sp macro="" textlink="">
      <xdr:nvSpPr>
        <xdr:cNvPr id="449" name="フローチャート: 判断 448"/>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63500</xdr:rowOff>
    </xdr:from>
    <xdr:ext cx="762000" cy="251460"/>
    <xdr:sp macro="" textlink="">
      <xdr:nvSpPr>
        <xdr:cNvPr id="450" name="テキスト ボックス 449"/>
        <xdr:cNvSpPr txBox="1"/>
      </xdr:nvSpPr>
      <xdr:spPr>
        <a:xfrm>
          <a:off x="14909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22225</xdr:rowOff>
    </xdr:from>
    <xdr:ext cx="762000" cy="258445"/>
    <xdr:sp macro="" textlink="">
      <xdr:nvSpPr>
        <xdr:cNvPr id="452" name="テキスト ボックス 451"/>
        <xdr:cNvSpPr txBox="1"/>
      </xdr:nvSpPr>
      <xdr:spPr>
        <a:xfrm>
          <a:off x="14020800" y="242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143510</xdr:rowOff>
    </xdr:from>
    <xdr:to>
      <xdr:col>64</xdr:col>
      <xdr:colOff>152400</xdr:colOff>
      <xdr:row>16</xdr:row>
      <xdr:rowOff>73025</xdr:rowOff>
    </xdr:to>
    <xdr:sp macro="" textlink="">
      <xdr:nvSpPr>
        <xdr:cNvPr id="453" name="フローチャート: 判断 452"/>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83185</xdr:rowOff>
    </xdr:from>
    <xdr:ext cx="762000" cy="259080"/>
    <xdr:sp macro="" textlink="">
      <xdr:nvSpPr>
        <xdr:cNvPr id="454" name="テキスト ボックス 453"/>
        <xdr:cNvSpPr txBox="1"/>
      </xdr:nvSpPr>
      <xdr:spPr>
        <a:xfrm>
          <a:off x="1313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９町村の合併による広大な面積や点在する集落などの地形的な要因に加え、ごみ処理施設や保育所・こども園などの施設運営を直営で行っていることから、類似団体と比較して4.8ポイント上回っている。</a:t>
          </a:r>
        </a:p>
        <a:p>
          <a:r>
            <a:rPr kumimoji="1" lang="ja-JP" altLang="en-US" sz="1300">
              <a:solidFill>
                <a:sysClr val="windowText" lastClr="000000"/>
              </a:solidFill>
              <a:latin typeface="ＭＳ Ｐゴシック"/>
              <a:ea typeface="ＭＳ Ｐゴシック"/>
            </a:rPr>
            <a:t>　人件費は令和４年度と比較して同水準であったが、地方税や臨時財政対策債の減少に伴い、分母となる経常一般財源が減少したことにより、令和４年度比で0.4ポイント増加した。</a:t>
          </a:r>
        </a:p>
      </xdr:txBody>
    </xdr:sp>
    <xdr:clientData/>
  </xdr:twoCellAnchor>
  <xdr:oneCellAnchor>
    <xdr:from>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0190"/>
    <xdr:sp macro="" textlink="">
      <xdr:nvSpPr>
        <xdr:cNvPr id="62" name="人件費最小値テキスト"/>
        <xdr:cNvSpPr txBox="1"/>
      </xdr:nvSpPr>
      <xdr:spPr>
        <a:xfrm>
          <a:off x="4914900" y="7162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107950</xdr:rowOff>
    </xdr:to>
    <xdr:cxnSp macro="">
      <xdr:nvCxnSpPr>
        <xdr:cNvPr id="66" name="直線コネクタ 65"/>
        <xdr:cNvCxnSpPr/>
      </xdr:nvCxnSpPr>
      <xdr:spPr>
        <a:xfrm>
          <a:off x="3987800" y="6764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77470</xdr:rowOff>
    </xdr:to>
    <xdr:cxnSp macro="">
      <xdr:nvCxnSpPr>
        <xdr:cNvPr id="69" name="直線コネクタ 68"/>
        <xdr:cNvCxnSpPr/>
      </xdr:nvCxnSpPr>
      <xdr:spPr>
        <a:xfrm>
          <a:off x="3098800" y="66954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130810</xdr:rowOff>
    </xdr:from>
    <xdr:ext cx="727075" cy="259080"/>
    <xdr:sp macro="" textlink="">
      <xdr:nvSpPr>
        <xdr:cNvPr id="71" name="テキスト ボックス 70"/>
        <xdr:cNvSpPr txBox="1"/>
      </xdr:nvSpPr>
      <xdr:spPr>
        <a:xfrm>
          <a:off x="3606800" y="61315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8890</xdr:rowOff>
    </xdr:from>
    <xdr:to>
      <xdr:col>15</xdr:col>
      <xdr:colOff>98425</xdr:colOff>
      <xdr:row>39</xdr:row>
      <xdr:rowOff>115570</xdr:rowOff>
    </xdr:to>
    <xdr:cxnSp macro="">
      <xdr:nvCxnSpPr>
        <xdr:cNvPr id="72" name="直線コネクタ 71"/>
        <xdr:cNvCxnSpPr/>
      </xdr:nvCxnSpPr>
      <xdr:spPr>
        <a:xfrm flipV="1">
          <a:off x="2209800" y="66954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104140</xdr:rowOff>
    </xdr:from>
    <xdr:to>
      <xdr:col>11</xdr:col>
      <xdr:colOff>9525</xdr:colOff>
      <xdr:row>39</xdr:row>
      <xdr:rowOff>115570</xdr:rowOff>
    </xdr:to>
    <xdr:cxnSp macro="">
      <xdr:nvCxnSpPr>
        <xdr:cNvPr id="75" name="直線コネクタ 74"/>
        <xdr:cNvCxnSpPr/>
      </xdr:nvCxnSpPr>
      <xdr:spPr>
        <a:xfrm>
          <a:off x="1320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12700</xdr:rowOff>
    </xdr:from>
    <xdr:ext cx="752475" cy="259080"/>
    <xdr:sp macro="" textlink="">
      <xdr:nvSpPr>
        <xdr:cNvPr id="77" name="テキスト ボックス 76"/>
        <xdr:cNvSpPr txBox="1"/>
      </xdr:nvSpPr>
      <xdr:spPr>
        <a:xfrm>
          <a:off x="1828800" y="61849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52475" cy="249555"/>
    <xdr:sp macro="" textlink="">
      <xdr:nvSpPr>
        <xdr:cNvPr id="79" name="テキスト ボックス 78"/>
        <xdr:cNvSpPr txBox="1"/>
      </xdr:nvSpPr>
      <xdr:spPr>
        <a:xfrm>
          <a:off x="939800" y="60782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29210</xdr:rowOff>
    </xdr:from>
    <xdr:ext cx="762000" cy="251460"/>
    <xdr:sp macro="" textlink="">
      <xdr:nvSpPr>
        <xdr:cNvPr id="86" name="人件費該当値テキスト"/>
        <xdr:cNvSpPr txBox="1"/>
      </xdr:nvSpPr>
      <xdr:spPr>
        <a:xfrm>
          <a:off x="4914900" y="6715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113030</xdr:rowOff>
    </xdr:from>
    <xdr:ext cx="727075" cy="259080"/>
    <xdr:sp macro="" textlink="">
      <xdr:nvSpPr>
        <xdr:cNvPr id="88" name="テキスト ボックス 87"/>
        <xdr:cNvSpPr txBox="1"/>
      </xdr:nvSpPr>
      <xdr:spPr>
        <a:xfrm>
          <a:off x="3606800" y="67995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44450</xdr:rowOff>
    </xdr:from>
    <xdr:ext cx="762000" cy="259080"/>
    <xdr:sp macro="" textlink="">
      <xdr:nvSpPr>
        <xdr:cNvPr id="90" name="テキスト ボックス 89"/>
        <xdr:cNvSpPr txBox="1"/>
      </xdr:nvSpPr>
      <xdr:spPr>
        <a:xfrm>
          <a:off x="2717800" y="673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151130</xdr:rowOff>
    </xdr:from>
    <xdr:ext cx="752475" cy="259080"/>
    <xdr:sp macro="" textlink="">
      <xdr:nvSpPr>
        <xdr:cNvPr id="92" name="テキスト ボックス 91"/>
        <xdr:cNvSpPr txBox="1"/>
      </xdr:nvSpPr>
      <xdr:spPr>
        <a:xfrm>
          <a:off x="1828800" y="68376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139700</xdr:rowOff>
    </xdr:from>
    <xdr:ext cx="752475" cy="259080"/>
    <xdr:sp macro="" textlink="">
      <xdr:nvSpPr>
        <xdr:cNvPr id="94" name="テキスト ボックス 93"/>
        <xdr:cNvSpPr txBox="1"/>
      </xdr:nvSpPr>
      <xdr:spPr>
        <a:xfrm>
          <a:off x="939800" y="66548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類似団体平均と比較して0.4ポイント下回っており、令和４年度と比較して0</a:t>
          </a:r>
          <a:r>
            <a:rPr kumimoji="1" lang="en-US" altLang="ja-JP" sz="1300">
              <a:solidFill>
                <a:schemeClr val="tx1"/>
              </a:solidFill>
              <a:latin typeface="ＭＳ Ｐゴシック"/>
              <a:ea typeface="ＭＳ Ｐゴシック"/>
            </a:rPr>
            <a:t>.6</a:t>
          </a:r>
          <a:r>
            <a:rPr kumimoji="1" lang="ja-JP" altLang="en-US" sz="1300">
              <a:solidFill>
                <a:schemeClr val="tx1"/>
              </a:solidFill>
              <a:latin typeface="ＭＳ Ｐゴシック"/>
              <a:ea typeface="ＭＳ Ｐゴシック"/>
            </a:rPr>
            <a:t>ポイント増加している。物件費に係る経常収支比率が増加した主な要因は、</a:t>
          </a:r>
          <a:r>
            <a:rPr kumimoji="1" lang="ja-JP" altLang="en-US" sz="1400">
              <a:solidFill>
                <a:sysClr val="windowText" lastClr="000000"/>
              </a:solidFill>
              <a:latin typeface="ＭＳ Ｐゴシック"/>
              <a:ea typeface="ＭＳ Ｐゴシック"/>
            </a:rPr>
            <a:t>物価高騰に伴う指定管理料の増加や生ごみ資源化施設の稼働に伴う委託料の増加等により、分子となる物件費に充当した一般財源が増加したことによるものである。</a:t>
          </a:r>
        </a:p>
      </xdr:txBody>
    </xdr:sp>
    <xdr:clientData/>
  </xdr:twoCellAnchor>
  <xdr:oneCellAnchor>
    <xdr:from>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8475" cy="259080"/>
    <xdr:sp macro="" textlink="">
      <xdr:nvSpPr>
        <xdr:cNvPr id="110" name="テキスト ボックス 109"/>
        <xdr:cNvSpPr txBox="1"/>
      </xdr:nvSpPr>
      <xdr:spPr>
        <a:xfrm>
          <a:off x="1193800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8475" cy="259080"/>
    <xdr:sp macro="" textlink="">
      <xdr:nvSpPr>
        <xdr:cNvPr id="112" name="テキスト ボックス 111"/>
        <xdr:cNvSpPr txBox="1"/>
      </xdr:nvSpPr>
      <xdr:spPr>
        <a:xfrm>
          <a:off x="1193800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8475" cy="250190"/>
    <xdr:sp macro="" textlink="">
      <xdr:nvSpPr>
        <xdr:cNvPr id="114" name="テキスト ボックス 113"/>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8475" cy="259080"/>
    <xdr:sp macro="" textlink="">
      <xdr:nvSpPr>
        <xdr:cNvPr id="116" name="テキスト ボックス 115"/>
        <xdr:cNvSpPr txBox="1"/>
      </xdr:nvSpPr>
      <xdr:spPr>
        <a:xfrm>
          <a:off x="1193800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8475" cy="259080"/>
    <xdr:sp macro="" textlink="">
      <xdr:nvSpPr>
        <xdr:cNvPr id="118" name="テキスト ボックス 117"/>
        <xdr:cNvSpPr txBox="1"/>
      </xdr:nvSpPr>
      <xdr:spPr>
        <a:xfrm>
          <a:off x="1193800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0" name="テキスト ボックス 119"/>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0190"/>
    <xdr:sp macro="" textlink="">
      <xdr:nvSpPr>
        <xdr:cNvPr id="123"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104140</xdr:rowOff>
    </xdr:to>
    <xdr:cxnSp macro="">
      <xdr:nvCxnSpPr>
        <xdr:cNvPr id="127" name="直線コネクタ 126"/>
        <xdr:cNvCxnSpPr/>
      </xdr:nvCxnSpPr>
      <xdr:spPr>
        <a:xfrm>
          <a:off x="15671800" y="2801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28"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58420</xdr:rowOff>
    </xdr:to>
    <xdr:cxnSp macro="">
      <xdr:nvCxnSpPr>
        <xdr:cNvPr id="130" name="直線コネクタ 129"/>
        <xdr:cNvCxnSpPr/>
      </xdr:nvCxnSpPr>
      <xdr:spPr>
        <a:xfrm>
          <a:off x="14782800" y="26949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147320</xdr:rowOff>
    </xdr:from>
    <xdr:ext cx="736600" cy="259080"/>
    <xdr:sp macro="" textlink="">
      <xdr:nvSpPr>
        <xdr:cNvPr id="132" name="テキスト ボックス 131"/>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123190</xdr:rowOff>
    </xdr:from>
    <xdr:to>
      <xdr:col>73</xdr:col>
      <xdr:colOff>180975</xdr:colOff>
      <xdr:row>15</xdr:row>
      <xdr:rowOff>161290</xdr:rowOff>
    </xdr:to>
    <xdr:cxnSp macro="">
      <xdr:nvCxnSpPr>
        <xdr:cNvPr id="133" name="直線コネクタ 132"/>
        <xdr:cNvCxnSpPr/>
      </xdr:nvCxnSpPr>
      <xdr:spPr>
        <a:xfrm flipV="1">
          <a:off x="13893800" y="2694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63500</xdr:rowOff>
    </xdr:from>
    <xdr:ext cx="762000" cy="251460"/>
    <xdr:sp macro="" textlink="">
      <xdr:nvSpPr>
        <xdr:cNvPr id="135" name="テキスト ボックス 134"/>
        <xdr:cNvSpPr txBox="1"/>
      </xdr:nvSpPr>
      <xdr:spPr>
        <a:xfrm>
          <a:off x="144018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161290</xdr:rowOff>
    </xdr:from>
    <xdr:to>
      <xdr:col>69</xdr:col>
      <xdr:colOff>92075</xdr:colOff>
      <xdr:row>16</xdr:row>
      <xdr:rowOff>88900</xdr:rowOff>
    </xdr:to>
    <xdr:cxnSp macro="">
      <xdr:nvCxnSpPr>
        <xdr:cNvPr id="136" name="直線コネクタ 135"/>
        <xdr:cNvCxnSpPr/>
      </xdr:nvCxnSpPr>
      <xdr:spPr>
        <a:xfrm flipV="1">
          <a:off x="13004800" y="27330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109220</xdr:rowOff>
    </xdr:from>
    <xdr:ext cx="752475" cy="251460"/>
    <xdr:sp macro="" textlink="">
      <xdr:nvSpPr>
        <xdr:cNvPr id="138" name="テキスト ボックス 137"/>
        <xdr:cNvSpPr txBox="1"/>
      </xdr:nvSpPr>
      <xdr:spPr>
        <a:xfrm>
          <a:off x="13512800" y="285242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2" name="テキスト ボックス 141"/>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3" name="テキスト ボックス 142"/>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5" name="テキスト ボックス 144"/>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69850</xdr:rowOff>
    </xdr:from>
    <xdr:ext cx="762000" cy="259080"/>
    <xdr:sp macro="" textlink="">
      <xdr:nvSpPr>
        <xdr:cNvPr id="147" name="物件費該当値テキスト"/>
        <xdr:cNvSpPr txBox="1"/>
      </xdr:nvSpPr>
      <xdr:spPr>
        <a:xfrm>
          <a:off x="165989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119380</xdr:rowOff>
    </xdr:from>
    <xdr:ext cx="736600" cy="259080"/>
    <xdr:sp macro="" textlink="">
      <xdr:nvSpPr>
        <xdr:cNvPr id="149" name="テキスト ボックス 148"/>
        <xdr:cNvSpPr txBox="1"/>
      </xdr:nvSpPr>
      <xdr:spPr>
        <a:xfrm>
          <a:off x="15290800" y="251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12700</xdr:rowOff>
    </xdr:from>
    <xdr:ext cx="762000" cy="259080"/>
    <xdr:sp macro="" textlink="">
      <xdr:nvSpPr>
        <xdr:cNvPr id="151" name="テキスト ボックス 150"/>
        <xdr:cNvSpPr txBox="1"/>
      </xdr:nvSpPr>
      <xdr:spPr>
        <a:xfrm>
          <a:off x="1440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50800</xdr:rowOff>
    </xdr:from>
    <xdr:ext cx="752475" cy="259080"/>
    <xdr:sp macro="" textlink="">
      <xdr:nvSpPr>
        <xdr:cNvPr id="153" name="テキスト ボックス 152"/>
        <xdr:cNvSpPr txBox="1"/>
      </xdr:nvSpPr>
      <xdr:spPr>
        <a:xfrm>
          <a:off x="13512800" y="24511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149860</xdr:rowOff>
    </xdr:from>
    <xdr:ext cx="762000" cy="259080"/>
    <xdr:sp macro="" textlink="">
      <xdr:nvSpPr>
        <xdr:cNvPr id="155" name="テキスト ボックス 154"/>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3.8ポイント下回っており、令和４年度と比較して0.1ポイント増加している。扶助費は令和４年度と比較して同水準であったが、地方税や臨時財政対策債の減少に伴い、分母となる経常一般財源が減少したことによるものである。</a:t>
          </a:r>
        </a:p>
        <a:p>
          <a:endParaRPr/>
        </a:p>
      </xdr:txBody>
    </xdr:sp>
    <xdr:clientData/>
  </xdr:twoCellAnchor>
  <xdr:oneCellAnchor>
    <xdr:from>
      <xdr:col>3</xdr:col>
      <xdr:colOff>123825</xdr:colOff>
      <xdr:row>49</xdr:row>
      <xdr:rowOff>107950</xdr:rowOff>
    </xdr:from>
    <xdr:ext cx="288925" cy="225425"/>
    <xdr:sp macro="" textlink="">
      <xdr:nvSpPr>
        <xdr:cNvPr id="167" name="テキスト ボックス 166"/>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69" name="テキスト ボックス 168"/>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8475" cy="259080"/>
    <xdr:sp macro="" textlink="">
      <xdr:nvSpPr>
        <xdr:cNvPr id="171" name="テキスト ボックス 170"/>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8475" cy="259080"/>
    <xdr:sp macro="" textlink="">
      <xdr:nvSpPr>
        <xdr:cNvPr id="173" name="テキスト ボックス 172"/>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8475" cy="250190"/>
    <xdr:sp macro="" textlink="">
      <xdr:nvSpPr>
        <xdr:cNvPr id="175" name="テキスト ボックス 174"/>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8475" cy="259080"/>
    <xdr:sp macro="" textlink="">
      <xdr:nvSpPr>
        <xdr:cNvPr id="177" name="テキスト ボックス 176"/>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8475" cy="259080"/>
    <xdr:sp macro="" textlink="">
      <xdr:nvSpPr>
        <xdr:cNvPr id="179" name="テキスト ボックス 178"/>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1" name="テキスト ボックス 180"/>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0190"/>
    <xdr:sp macro="" textlink="">
      <xdr:nvSpPr>
        <xdr:cNvPr id="184" name="扶助費最小値テキスト"/>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38100</xdr:rowOff>
    </xdr:to>
    <xdr:cxnSp macro="">
      <xdr:nvCxnSpPr>
        <xdr:cNvPr id="188" name="直線コネクタ 187"/>
        <xdr:cNvCxnSpPr/>
      </xdr:nvCxnSpPr>
      <xdr:spPr>
        <a:xfrm>
          <a:off x="3987800" y="9283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99060</xdr:rowOff>
    </xdr:from>
    <xdr:ext cx="762000" cy="250190"/>
    <xdr:sp macro="" textlink="">
      <xdr:nvSpPr>
        <xdr:cNvPr id="189" name="扶助費平均値テキスト"/>
        <xdr:cNvSpPr txBox="1"/>
      </xdr:nvSpPr>
      <xdr:spPr>
        <a:xfrm>
          <a:off x="4914900" y="97002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25400</xdr:rowOff>
    </xdr:to>
    <xdr:cxnSp macro="">
      <xdr:nvCxnSpPr>
        <xdr:cNvPr id="191" name="直線コネクタ 190"/>
        <xdr:cNvCxnSpPr/>
      </xdr:nvCxnSpPr>
      <xdr:spPr>
        <a:xfrm>
          <a:off x="3098800" y="9271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27075" cy="259080"/>
    <xdr:sp macro="" textlink="">
      <xdr:nvSpPr>
        <xdr:cNvPr id="193" name="テキスト ボックス 192"/>
        <xdr:cNvSpPr txBox="1"/>
      </xdr:nvSpPr>
      <xdr:spPr>
        <a:xfrm>
          <a:off x="3606800" y="97764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xdr:rowOff>
    </xdr:from>
    <xdr:to>
      <xdr:col>15</xdr:col>
      <xdr:colOff>98425</xdr:colOff>
      <xdr:row>54</xdr:row>
      <xdr:rowOff>38100</xdr:rowOff>
    </xdr:to>
    <xdr:cxnSp macro="">
      <xdr:nvCxnSpPr>
        <xdr:cNvPr id="194" name="直線コネクタ 193"/>
        <xdr:cNvCxnSpPr/>
      </xdr:nvCxnSpPr>
      <xdr:spPr>
        <a:xfrm flipV="1">
          <a:off x="2209800" y="9271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137160</xdr:rowOff>
    </xdr:from>
    <xdr:ext cx="762000" cy="259080"/>
    <xdr:sp macro="" textlink="">
      <xdr:nvSpPr>
        <xdr:cNvPr id="196" name="テキスト ボックス 195"/>
        <xdr:cNvSpPr txBox="1"/>
      </xdr:nvSpPr>
      <xdr:spPr>
        <a:xfrm>
          <a:off x="2717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38100</xdr:rowOff>
    </xdr:from>
    <xdr:to>
      <xdr:col>11</xdr:col>
      <xdr:colOff>9525</xdr:colOff>
      <xdr:row>55</xdr:row>
      <xdr:rowOff>19050</xdr:rowOff>
    </xdr:to>
    <xdr:cxnSp macro="">
      <xdr:nvCxnSpPr>
        <xdr:cNvPr id="197" name="直線コネクタ 196"/>
        <xdr:cNvCxnSpPr/>
      </xdr:nvCxnSpPr>
      <xdr:spPr>
        <a:xfrm flipV="1">
          <a:off x="1320800" y="9296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2475" cy="251460"/>
    <xdr:sp macro="" textlink="">
      <xdr:nvSpPr>
        <xdr:cNvPr id="199" name="テキスト ボックス 198"/>
        <xdr:cNvSpPr txBox="1"/>
      </xdr:nvSpPr>
      <xdr:spPr>
        <a:xfrm>
          <a:off x="1828800" y="98018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168910</xdr:rowOff>
    </xdr:from>
    <xdr:ext cx="752475" cy="249555"/>
    <xdr:sp macro="" textlink="">
      <xdr:nvSpPr>
        <xdr:cNvPr id="201" name="テキスト ボックス 200"/>
        <xdr:cNvSpPr txBox="1"/>
      </xdr:nvSpPr>
      <xdr:spPr>
        <a:xfrm>
          <a:off x="939800" y="99415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4" name="テキスト ボックス 203"/>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7" name="楕円 206"/>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3810</xdr:rowOff>
    </xdr:from>
    <xdr:ext cx="762000" cy="259080"/>
    <xdr:sp macro="" textlink="">
      <xdr:nvSpPr>
        <xdr:cNvPr id="208"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9" name="楕円 208"/>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86360</xdr:rowOff>
    </xdr:from>
    <xdr:ext cx="727075" cy="251460"/>
    <xdr:sp macro="" textlink="">
      <xdr:nvSpPr>
        <xdr:cNvPr id="210" name="テキスト ボックス 209"/>
        <xdr:cNvSpPr txBox="1"/>
      </xdr:nvSpPr>
      <xdr:spPr>
        <a:xfrm>
          <a:off x="3606800" y="900176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73660</xdr:rowOff>
    </xdr:from>
    <xdr:ext cx="762000" cy="259080"/>
    <xdr:sp macro="" textlink="">
      <xdr:nvSpPr>
        <xdr:cNvPr id="212" name="テキスト ボックス 211"/>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3" name="楕円 212"/>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99060</xdr:rowOff>
    </xdr:from>
    <xdr:ext cx="752475" cy="250190"/>
    <xdr:sp macro="" textlink="">
      <xdr:nvSpPr>
        <xdr:cNvPr id="214" name="テキスト ボックス 213"/>
        <xdr:cNvSpPr txBox="1"/>
      </xdr:nvSpPr>
      <xdr:spPr>
        <a:xfrm>
          <a:off x="1828800" y="901446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5" name="楕円 214"/>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80010</xdr:rowOff>
    </xdr:from>
    <xdr:ext cx="752475" cy="259080"/>
    <xdr:sp macro="" textlink="">
      <xdr:nvSpPr>
        <xdr:cNvPr id="216" name="テキスト ボックス 215"/>
        <xdr:cNvSpPr txBox="1"/>
      </xdr:nvSpPr>
      <xdr:spPr>
        <a:xfrm>
          <a:off x="939800" y="9166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0.1ポイント上回っており、令和４年度と比較して0.5ポイント増加している。その他に係る経常収支比率が増加した主な要因は、後期高齢者医療特別会計や介護保険特別会計への繰出金の増加等に伴い分子となる繰出金に充当した一般財源が増加したことによるものである。</a:t>
          </a:r>
        </a:p>
      </xdr:txBody>
    </xdr:sp>
    <xdr:clientData/>
  </xdr:twoCellAnchor>
  <xdr:oneCellAnchor>
    <xdr:from>
      <xdr:col>62</xdr:col>
      <xdr:colOff>6350</xdr:colOff>
      <xdr:row>49</xdr:row>
      <xdr:rowOff>107950</xdr:rowOff>
    </xdr:from>
    <xdr:ext cx="288925" cy="225425"/>
    <xdr:sp macro="" textlink="">
      <xdr:nvSpPr>
        <xdr:cNvPr id="228" name="テキスト ボックス 227"/>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0" name="テキスト ボックス 229"/>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8475" cy="259080"/>
    <xdr:sp macro="" textlink="">
      <xdr:nvSpPr>
        <xdr:cNvPr id="232" name="テキスト ボックス 231"/>
        <xdr:cNvSpPr txBox="1"/>
      </xdr:nvSpPr>
      <xdr:spPr>
        <a:xfrm>
          <a:off x="11938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8475" cy="251460"/>
    <xdr:sp macro="" textlink="">
      <xdr:nvSpPr>
        <xdr:cNvPr id="234" name="テキスト ボックス 233"/>
        <xdr:cNvSpPr txBox="1"/>
      </xdr:nvSpPr>
      <xdr:spPr>
        <a:xfrm>
          <a:off x="11938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8475" cy="258445"/>
    <xdr:sp macro="" textlink="">
      <xdr:nvSpPr>
        <xdr:cNvPr id="236" name="テキスト ボックス 235"/>
        <xdr:cNvSpPr txBox="1"/>
      </xdr:nvSpPr>
      <xdr:spPr>
        <a:xfrm>
          <a:off x="11938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8475" cy="259080"/>
    <xdr:sp macro="" textlink="">
      <xdr:nvSpPr>
        <xdr:cNvPr id="238" name="テキスト ボックス 237"/>
        <xdr:cNvSpPr txBox="1"/>
      </xdr:nvSpPr>
      <xdr:spPr>
        <a:xfrm>
          <a:off x="11938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8475" cy="249555"/>
    <xdr:sp macro="" textlink="">
      <xdr:nvSpPr>
        <xdr:cNvPr id="240" name="テキスト ボックス 239"/>
        <xdr:cNvSpPr txBox="1"/>
      </xdr:nvSpPr>
      <xdr:spPr>
        <a:xfrm>
          <a:off x="11938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8475" cy="259080"/>
    <xdr:sp macro="" textlink="">
      <xdr:nvSpPr>
        <xdr:cNvPr id="242" name="テキスト ボックス 241"/>
        <xdr:cNvSpPr txBox="1"/>
      </xdr:nvSpPr>
      <xdr:spPr>
        <a:xfrm>
          <a:off x="11938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4" name="テキスト ボックス 243"/>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0190"/>
    <xdr:sp macro="" textlink="">
      <xdr:nvSpPr>
        <xdr:cNvPr id="249" name="その他最大値テキスト"/>
        <xdr:cNvSpPr txBox="1"/>
      </xdr:nvSpPr>
      <xdr:spPr>
        <a:xfrm>
          <a:off x="16598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48260</xdr:rowOff>
    </xdr:to>
    <xdr:cxnSp macro="">
      <xdr:nvCxnSpPr>
        <xdr:cNvPr id="251" name="直線コネクタ 250"/>
        <xdr:cNvCxnSpPr/>
      </xdr:nvCxnSpPr>
      <xdr:spPr>
        <a:xfrm>
          <a:off x="15671800" y="97663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132715</xdr:rowOff>
    </xdr:from>
    <xdr:to>
      <xdr:col>78</xdr:col>
      <xdr:colOff>69850</xdr:colOff>
      <xdr:row>56</xdr:row>
      <xdr:rowOff>165100</xdr:rowOff>
    </xdr:to>
    <xdr:cxnSp macro="">
      <xdr:nvCxnSpPr>
        <xdr:cNvPr id="254" name="直線コネクタ 253"/>
        <xdr:cNvCxnSpPr/>
      </xdr:nvCxnSpPr>
      <xdr:spPr>
        <a:xfrm>
          <a:off x="14782800" y="9733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132715</xdr:rowOff>
    </xdr:from>
    <xdr:to>
      <xdr:col>73</xdr:col>
      <xdr:colOff>180975</xdr:colOff>
      <xdr:row>57</xdr:row>
      <xdr:rowOff>4445</xdr:rowOff>
    </xdr:to>
    <xdr:cxnSp macro="">
      <xdr:nvCxnSpPr>
        <xdr:cNvPr id="257" name="直線コネクタ 256"/>
        <xdr:cNvCxnSpPr/>
      </xdr:nvCxnSpPr>
      <xdr:spPr>
        <a:xfrm flipV="1">
          <a:off x="13893800" y="973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40640</xdr:rowOff>
    </xdr:from>
    <xdr:ext cx="762000" cy="251460"/>
    <xdr:sp macro="" textlink="">
      <xdr:nvSpPr>
        <xdr:cNvPr id="259" name="テキスト ボックス 258"/>
        <xdr:cNvSpPr txBox="1"/>
      </xdr:nvSpPr>
      <xdr:spPr>
        <a:xfrm>
          <a:off x="1440180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4445</xdr:rowOff>
    </xdr:from>
    <xdr:to>
      <xdr:col>69</xdr:col>
      <xdr:colOff>92075</xdr:colOff>
      <xdr:row>57</xdr:row>
      <xdr:rowOff>113665</xdr:rowOff>
    </xdr:to>
    <xdr:cxnSp macro="">
      <xdr:nvCxnSpPr>
        <xdr:cNvPr id="260" name="直線コネクタ 259"/>
        <xdr:cNvCxnSpPr/>
      </xdr:nvCxnSpPr>
      <xdr:spPr>
        <a:xfrm flipV="1">
          <a:off x="13004800" y="97770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158115</xdr:rowOff>
    </xdr:from>
    <xdr:to>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73025</xdr:rowOff>
    </xdr:from>
    <xdr:ext cx="752475" cy="259080"/>
    <xdr:sp macro="" textlink="">
      <xdr:nvSpPr>
        <xdr:cNvPr id="262" name="テキスト ボックス 261"/>
        <xdr:cNvSpPr txBox="1"/>
      </xdr:nvSpPr>
      <xdr:spPr>
        <a:xfrm>
          <a:off x="13512800" y="984567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86360</xdr:rowOff>
    </xdr:from>
    <xdr:ext cx="762000" cy="251460"/>
    <xdr:sp macro="" textlink="">
      <xdr:nvSpPr>
        <xdr:cNvPr id="264" name="テキスト ボックス 263"/>
        <xdr:cNvSpPr txBox="1"/>
      </xdr:nvSpPr>
      <xdr:spPr>
        <a:xfrm>
          <a:off x="12623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6" name="テキスト ボックス 265"/>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67" name="テキスト ボックス 266"/>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69" name="テキスト ボックス 268"/>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168910</xdr:rowOff>
    </xdr:from>
    <xdr:to>
      <xdr:col>82</xdr:col>
      <xdr:colOff>158750</xdr:colOff>
      <xdr:row>57</xdr:row>
      <xdr:rowOff>99060</xdr:rowOff>
    </xdr:to>
    <xdr:sp macro="" textlink="">
      <xdr:nvSpPr>
        <xdr:cNvPr id="270" name="楕円 269"/>
        <xdr:cNvSpPr/>
      </xdr:nvSpPr>
      <xdr:spPr>
        <a:xfrm>
          <a:off x="16459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140970</xdr:rowOff>
    </xdr:from>
    <xdr:ext cx="762000" cy="259080"/>
    <xdr:sp macro="" textlink="">
      <xdr:nvSpPr>
        <xdr:cNvPr id="271" name="その他該当値テキスト"/>
        <xdr:cNvSpPr txBox="1"/>
      </xdr:nvSpPr>
      <xdr:spPr>
        <a:xfrm>
          <a:off x="16598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49555"/>
    <xdr:sp macro="" textlink="">
      <xdr:nvSpPr>
        <xdr:cNvPr id="273" name="テキスト ボックス 272"/>
        <xdr:cNvSpPr txBox="1"/>
      </xdr:nvSpPr>
      <xdr:spPr>
        <a:xfrm>
          <a:off x="15290800" y="94843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81915</xdr:rowOff>
    </xdr:from>
    <xdr:to>
      <xdr:col>74</xdr:col>
      <xdr:colOff>31750</xdr:colOff>
      <xdr:row>57</xdr:row>
      <xdr:rowOff>12065</xdr:rowOff>
    </xdr:to>
    <xdr:sp macro="" textlink="">
      <xdr:nvSpPr>
        <xdr:cNvPr id="274" name="楕円 273"/>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22225</xdr:rowOff>
    </xdr:from>
    <xdr:ext cx="762000" cy="258445"/>
    <xdr:sp macro="" textlink="">
      <xdr:nvSpPr>
        <xdr:cNvPr id="275" name="テキスト ボックス 274"/>
        <xdr:cNvSpPr txBox="1"/>
      </xdr:nvSpPr>
      <xdr:spPr>
        <a:xfrm>
          <a:off x="14401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125095</xdr:rowOff>
    </xdr:from>
    <xdr:to>
      <xdr:col>69</xdr:col>
      <xdr:colOff>142875</xdr:colOff>
      <xdr:row>57</xdr:row>
      <xdr:rowOff>55245</xdr:rowOff>
    </xdr:to>
    <xdr:sp macro="" textlink="">
      <xdr:nvSpPr>
        <xdr:cNvPr id="276" name="楕円 275"/>
        <xdr:cNvSpPr/>
      </xdr:nvSpPr>
      <xdr:spPr>
        <a:xfrm>
          <a:off x="13843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65405</xdr:rowOff>
    </xdr:from>
    <xdr:ext cx="752475" cy="249555"/>
    <xdr:sp macro="" textlink="">
      <xdr:nvSpPr>
        <xdr:cNvPr id="277" name="テキスト ボックス 276"/>
        <xdr:cNvSpPr txBox="1"/>
      </xdr:nvSpPr>
      <xdr:spPr>
        <a:xfrm>
          <a:off x="13512800" y="949515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63500</xdr:rowOff>
    </xdr:from>
    <xdr:to>
      <xdr:col>65</xdr:col>
      <xdr:colOff>53975</xdr:colOff>
      <xdr:row>57</xdr:row>
      <xdr:rowOff>164465</xdr:rowOff>
    </xdr:to>
    <xdr:sp macro="" textlink="">
      <xdr:nvSpPr>
        <xdr:cNvPr id="278" name="楕円 277"/>
        <xdr:cNvSpPr/>
      </xdr:nvSpPr>
      <xdr:spPr>
        <a:xfrm>
          <a:off x="12954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3175</xdr:rowOff>
    </xdr:from>
    <xdr:ext cx="762000" cy="259080"/>
    <xdr:sp macro="" textlink="">
      <xdr:nvSpPr>
        <xdr:cNvPr id="279" name="テキスト ボックス 278"/>
        <xdr:cNvSpPr txBox="1"/>
      </xdr:nvSpPr>
      <xdr:spPr>
        <a:xfrm>
          <a:off x="126238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消防施設負担金の増加や公営企業に係る繰出基準見直しに伴う基準内繰出額の増加により補助費等に充当した一般財源が増加したことにより、令和４年度比で</a:t>
          </a:r>
          <a:r>
            <a:rPr kumimoji="1" lang="en-US" altLang="ja-JP" sz="1300">
              <a:solidFill>
                <a:sysClr val="windowText" lastClr="000000"/>
              </a:solidFill>
              <a:latin typeface="ＭＳ Ｐゴシック"/>
              <a:ea typeface="ＭＳ Ｐゴシック"/>
            </a:rPr>
            <a:t>0.2</a:t>
          </a:r>
          <a:r>
            <a:rPr kumimoji="1" lang="ja-JP" altLang="en-US" sz="1300">
              <a:solidFill>
                <a:sysClr val="windowText" lastClr="000000"/>
              </a:solidFill>
              <a:latin typeface="ＭＳ Ｐゴシック"/>
              <a:ea typeface="ＭＳ Ｐゴシック"/>
            </a:rPr>
            <a:t>ポイント増加している。</a:t>
          </a:r>
        </a:p>
        <a:p>
          <a:r>
            <a:rPr kumimoji="1" lang="ja-JP" altLang="en-US" sz="1300">
              <a:solidFill>
                <a:sysClr val="windowText" lastClr="000000"/>
              </a:solidFill>
              <a:latin typeface="ＭＳ Ｐゴシック"/>
              <a:ea typeface="ＭＳ Ｐゴシック"/>
            </a:rPr>
            <a:t>　類似団体平均を3.1ポイント下回っているが、今後も引き続き、負担金や補助金の本来の目的や効果を検証し、その必要性や妥当性を見極めながら適正な執行に努める。</a:t>
          </a:r>
        </a:p>
      </xdr:txBody>
    </xdr:sp>
    <xdr:clientData/>
  </xdr:twoCellAnchor>
  <xdr:oneCellAnchor>
    <xdr:from>
      <xdr:col>62</xdr:col>
      <xdr:colOff>6350</xdr:colOff>
      <xdr:row>29</xdr:row>
      <xdr:rowOff>107950</xdr:rowOff>
    </xdr:from>
    <xdr:ext cx="288925" cy="225425"/>
    <xdr:sp macro="" textlink="">
      <xdr:nvSpPr>
        <xdr:cNvPr id="291" name="テキスト ボックス 290"/>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3" name="テキスト ボックス 292"/>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8475" cy="250190"/>
    <xdr:sp macro="" textlink="">
      <xdr:nvSpPr>
        <xdr:cNvPr id="295" name="テキスト ボックス 294"/>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8475" cy="250190"/>
    <xdr:sp macro="" textlink="">
      <xdr:nvSpPr>
        <xdr:cNvPr id="297" name="テキスト ボックス 296"/>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8475" cy="250190"/>
    <xdr:sp macro="" textlink="">
      <xdr:nvSpPr>
        <xdr:cNvPr id="299" name="テキスト ボックス 298"/>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8475" cy="250190"/>
    <xdr:sp macro="" textlink="">
      <xdr:nvSpPr>
        <xdr:cNvPr id="301" name="テキスト ボックス 300"/>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29210</xdr:rowOff>
    </xdr:from>
    <xdr:to>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0190"/>
    <xdr:sp macro="" textlink="">
      <xdr:nvSpPr>
        <xdr:cNvPr id="307" name="補助費等最大値テキスト"/>
        <xdr:cNvSpPr txBox="1"/>
      </xdr:nvSpPr>
      <xdr:spPr>
        <a:xfrm>
          <a:off x="16598900" y="5585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8255</xdr:rowOff>
    </xdr:from>
    <xdr:to>
      <xdr:col>82</xdr:col>
      <xdr:colOff>107950</xdr:colOff>
      <xdr:row>36</xdr:row>
      <xdr:rowOff>17780</xdr:rowOff>
    </xdr:to>
    <xdr:cxnSp macro="">
      <xdr:nvCxnSpPr>
        <xdr:cNvPr id="309" name="直線コネクタ 308"/>
        <xdr:cNvCxnSpPr/>
      </xdr:nvCxnSpPr>
      <xdr:spPr>
        <a:xfrm>
          <a:off x="15671800" y="61804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80010</xdr:rowOff>
    </xdr:from>
    <xdr:ext cx="762000" cy="259080"/>
    <xdr:sp macro="" textlink="">
      <xdr:nvSpPr>
        <xdr:cNvPr id="310"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156845</xdr:rowOff>
    </xdr:from>
    <xdr:to>
      <xdr:col>78</xdr:col>
      <xdr:colOff>69850</xdr:colOff>
      <xdr:row>36</xdr:row>
      <xdr:rowOff>8255</xdr:rowOff>
    </xdr:to>
    <xdr:cxnSp macro="">
      <xdr:nvCxnSpPr>
        <xdr:cNvPr id="312" name="直線コネクタ 311"/>
        <xdr:cNvCxnSpPr/>
      </xdr:nvCxnSpPr>
      <xdr:spPr>
        <a:xfrm>
          <a:off x="14782800" y="61575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6600" cy="259080"/>
    <xdr:sp macro="" textlink="">
      <xdr:nvSpPr>
        <xdr:cNvPr id="314" name="テキスト ボックス 313"/>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156845</xdr:rowOff>
    </xdr:from>
    <xdr:to>
      <xdr:col>73</xdr:col>
      <xdr:colOff>180975</xdr:colOff>
      <xdr:row>35</xdr:row>
      <xdr:rowOff>166370</xdr:rowOff>
    </xdr:to>
    <xdr:cxnSp macro="">
      <xdr:nvCxnSpPr>
        <xdr:cNvPr id="315" name="直線コネクタ 314"/>
        <xdr:cNvCxnSpPr/>
      </xdr:nvCxnSpPr>
      <xdr:spPr>
        <a:xfrm flipV="1">
          <a:off x="13893800" y="6157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167005</xdr:rowOff>
    </xdr:from>
    <xdr:ext cx="762000" cy="250825"/>
    <xdr:sp macro="" textlink="">
      <xdr:nvSpPr>
        <xdr:cNvPr id="317" name="テキスト ボックス 316"/>
        <xdr:cNvSpPr txBox="1"/>
      </xdr:nvSpPr>
      <xdr:spPr>
        <a:xfrm>
          <a:off x="14401800" y="6339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166370</xdr:rowOff>
    </xdr:from>
    <xdr:to>
      <xdr:col>69</xdr:col>
      <xdr:colOff>92075</xdr:colOff>
      <xdr:row>35</xdr:row>
      <xdr:rowOff>170180</xdr:rowOff>
    </xdr:to>
    <xdr:cxnSp macro="">
      <xdr:nvCxnSpPr>
        <xdr:cNvPr id="318" name="直線コネクタ 317"/>
        <xdr:cNvCxnSpPr/>
      </xdr:nvCxnSpPr>
      <xdr:spPr>
        <a:xfrm flipV="1">
          <a:off x="13004800" y="6167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52475" cy="259080"/>
    <xdr:sp macro="" textlink="">
      <xdr:nvSpPr>
        <xdr:cNvPr id="320" name="テキスト ボックス 319"/>
        <xdr:cNvSpPr txBox="1"/>
      </xdr:nvSpPr>
      <xdr:spPr>
        <a:xfrm>
          <a:off x="13512800" y="63715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49555"/>
    <xdr:sp macro="" textlink="">
      <xdr:nvSpPr>
        <xdr:cNvPr id="322" name="テキスト ボックス 321"/>
        <xdr:cNvSpPr txBox="1"/>
      </xdr:nvSpPr>
      <xdr:spPr>
        <a:xfrm>
          <a:off x="12623800" y="6307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4" name="テキスト ボックス 323"/>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25" name="テキスト ボックス 324"/>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27" name="テキスト ボックス 326"/>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137795</xdr:rowOff>
    </xdr:from>
    <xdr:to>
      <xdr:col>82</xdr:col>
      <xdr:colOff>158750</xdr:colOff>
      <xdr:row>36</xdr:row>
      <xdr:rowOff>67945</xdr:rowOff>
    </xdr:to>
    <xdr:sp macro="" textlink="">
      <xdr:nvSpPr>
        <xdr:cNvPr id="328" name="楕円 327"/>
        <xdr:cNvSpPr/>
      </xdr:nvSpPr>
      <xdr:spPr>
        <a:xfrm>
          <a:off x="164592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154940</xdr:rowOff>
    </xdr:from>
    <xdr:ext cx="762000" cy="251460"/>
    <xdr:sp macro="" textlink="">
      <xdr:nvSpPr>
        <xdr:cNvPr id="329" name="補助費等該当値テキスト"/>
        <xdr:cNvSpPr txBox="1"/>
      </xdr:nvSpPr>
      <xdr:spPr>
        <a:xfrm>
          <a:off x="16598900" y="5984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128905</xdr:rowOff>
    </xdr:from>
    <xdr:to>
      <xdr:col>78</xdr:col>
      <xdr:colOff>120650</xdr:colOff>
      <xdr:row>36</xdr:row>
      <xdr:rowOff>59055</xdr:rowOff>
    </xdr:to>
    <xdr:sp macro="" textlink="">
      <xdr:nvSpPr>
        <xdr:cNvPr id="330" name="楕円 329"/>
        <xdr:cNvSpPr/>
      </xdr:nvSpPr>
      <xdr:spPr>
        <a:xfrm>
          <a:off x="15621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69215</xdr:rowOff>
    </xdr:from>
    <xdr:ext cx="736600" cy="259080"/>
    <xdr:sp macro="" textlink="">
      <xdr:nvSpPr>
        <xdr:cNvPr id="331" name="テキスト ボックス 330"/>
        <xdr:cNvSpPr txBox="1"/>
      </xdr:nvSpPr>
      <xdr:spPr>
        <a:xfrm>
          <a:off x="15290800" y="589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106045</xdr:rowOff>
    </xdr:from>
    <xdr:to>
      <xdr:col>74</xdr:col>
      <xdr:colOff>31750</xdr:colOff>
      <xdr:row>36</xdr:row>
      <xdr:rowOff>36195</xdr:rowOff>
    </xdr:to>
    <xdr:sp macro="" textlink="">
      <xdr:nvSpPr>
        <xdr:cNvPr id="332" name="楕円 331"/>
        <xdr:cNvSpPr/>
      </xdr:nvSpPr>
      <xdr:spPr>
        <a:xfrm>
          <a:off x="14732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46355</xdr:rowOff>
    </xdr:from>
    <xdr:ext cx="762000" cy="259080"/>
    <xdr:sp macro="" textlink="">
      <xdr:nvSpPr>
        <xdr:cNvPr id="333" name="テキスト ボックス 332"/>
        <xdr:cNvSpPr txBox="1"/>
      </xdr:nvSpPr>
      <xdr:spPr>
        <a:xfrm>
          <a:off x="14401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114935</xdr:rowOff>
    </xdr:from>
    <xdr:to>
      <xdr:col>69</xdr:col>
      <xdr:colOff>142875</xdr:colOff>
      <xdr:row>36</xdr:row>
      <xdr:rowOff>45085</xdr:rowOff>
    </xdr:to>
    <xdr:sp macro="" textlink="">
      <xdr:nvSpPr>
        <xdr:cNvPr id="334" name="楕円 333"/>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55245</xdr:rowOff>
    </xdr:from>
    <xdr:ext cx="752475" cy="249555"/>
    <xdr:sp macro="" textlink="">
      <xdr:nvSpPr>
        <xdr:cNvPr id="335" name="テキスト ボックス 334"/>
        <xdr:cNvSpPr txBox="1"/>
      </xdr:nvSpPr>
      <xdr:spPr>
        <a:xfrm>
          <a:off x="13512800" y="588454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119380</xdr:rowOff>
    </xdr:from>
    <xdr:to>
      <xdr:col>65</xdr:col>
      <xdr:colOff>53975</xdr:colOff>
      <xdr:row>36</xdr:row>
      <xdr:rowOff>49530</xdr:rowOff>
    </xdr:to>
    <xdr:sp macro="" textlink="">
      <xdr:nvSpPr>
        <xdr:cNvPr id="336" name="楕円 335"/>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59690</xdr:rowOff>
    </xdr:from>
    <xdr:ext cx="762000" cy="259080"/>
    <xdr:sp macro="" textlink="">
      <xdr:nvSpPr>
        <xdr:cNvPr id="337" name="テキスト ボックス 336"/>
        <xdr:cNvSpPr txBox="1"/>
      </xdr:nvSpPr>
      <xdr:spPr>
        <a:xfrm>
          <a:off x="12623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類似団体平均と比較して2</a:t>
          </a:r>
          <a:r>
            <a:rPr kumimoji="1" lang="en-US" altLang="ja-JP" sz="1300">
              <a:solidFill>
                <a:sysClr val="windowText" lastClr="000000"/>
              </a:solidFill>
              <a:latin typeface="ＭＳ Ｐゴシック"/>
              <a:ea typeface="ＭＳ Ｐゴシック"/>
            </a:rPr>
            <a:t>.8</a:t>
          </a:r>
          <a:r>
            <a:rPr kumimoji="1" lang="ja-JP" altLang="en-US" sz="1300">
              <a:solidFill>
                <a:sysClr val="windowText" lastClr="000000"/>
              </a:solidFill>
              <a:latin typeface="ＭＳ Ｐゴシック"/>
              <a:ea typeface="ＭＳ Ｐゴシック"/>
            </a:rPr>
            <a:t>ポイント上回っており、令和４年度と比較して0.1ポイント減少している。令和４年度と比較すると微減ではあるが、類似団体平均と比較すると高い水準にあることから、繰上償還等、公債費の平準化・適正化に取り組む必要がある</a:t>
          </a:r>
          <a:r>
            <a:rPr kumimoji="1" lang="ja-JP" altLang="en-US" sz="1300">
              <a:solidFill>
                <a:schemeClr val="tx1"/>
              </a:solidFill>
              <a:latin typeface="ＭＳ Ｐゴシック"/>
              <a:ea typeface="ＭＳ Ｐゴシック"/>
            </a:rPr>
            <a:t>。</a:t>
          </a:r>
        </a:p>
      </xdr:txBody>
    </xdr:sp>
    <xdr:clientData/>
  </xdr:twoCellAnchor>
  <xdr:oneCellAnchor>
    <xdr:from>
      <xdr:col>3</xdr:col>
      <xdr:colOff>123825</xdr:colOff>
      <xdr:row>69</xdr:row>
      <xdr:rowOff>107950</xdr:rowOff>
    </xdr:from>
    <xdr:ext cx="288925" cy="225425"/>
    <xdr:sp macro="" textlink="">
      <xdr:nvSpPr>
        <xdr:cNvPr id="349" name="テキスト ボックス 348"/>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1" name="テキスト ボックス 350"/>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8475" cy="259080"/>
    <xdr:sp macro="" textlink="">
      <xdr:nvSpPr>
        <xdr:cNvPr id="353" name="テキスト ボックス 352"/>
        <xdr:cNvSpPr txBox="1"/>
      </xdr:nvSpPr>
      <xdr:spPr>
        <a:xfrm>
          <a:off x="254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8475" cy="259080"/>
    <xdr:sp macro="" textlink="">
      <xdr:nvSpPr>
        <xdr:cNvPr id="355" name="テキスト ボックス 354"/>
        <xdr:cNvSpPr txBox="1"/>
      </xdr:nvSpPr>
      <xdr:spPr>
        <a:xfrm>
          <a:off x="254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8475" cy="250190"/>
    <xdr:sp macro="" textlink="">
      <xdr:nvSpPr>
        <xdr:cNvPr id="357" name="テキスト ボックス 356"/>
        <xdr:cNvSpPr txBox="1"/>
      </xdr:nvSpPr>
      <xdr:spPr>
        <a:xfrm>
          <a:off x="254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8475" cy="259080"/>
    <xdr:sp macro="" textlink="">
      <xdr:nvSpPr>
        <xdr:cNvPr id="359" name="テキスト ボックス 358"/>
        <xdr:cNvSpPr txBox="1"/>
      </xdr:nvSpPr>
      <xdr:spPr>
        <a:xfrm>
          <a:off x="254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8475" cy="259080"/>
    <xdr:sp macro="" textlink="">
      <xdr:nvSpPr>
        <xdr:cNvPr id="361" name="テキスト ボックス 360"/>
        <xdr:cNvSpPr txBox="1"/>
      </xdr:nvSpPr>
      <xdr:spPr>
        <a:xfrm>
          <a:off x="254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73660</xdr:rowOff>
    </xdr:to>
    <xdr:cxnSp macro="">
      <xdr:nvCxnSpPr>
        <xdr:cNvPr id="369" name="直線コネクタ 368"/>
        <xdr:cNvCxnSpPr/>
      </xdr:nvCxnSpPr>
      <xdr:spPr>
        <a:xfrm flipV="1">
          <a:off x="3987800" y="129305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155575</xdr:rowOff>
    </xdr:from>
    <xdr:ext cx="762000" cy="250825"/>
    <xdr:sp macro="" textlink="">
      <xdr:nvSpPr>
        <xdr:cNvPr id="370" name="公債費平均値テキスト"/>
        <xdr:cNvSpPr txBox="1"/>
      </xdr:nvSpPr>
      <xdr:spPr>
        <a:xfrm>
          <a:off x="4914900" y="126714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73660</xdr:rowOff>
    </xdr:to>
    <xdr:cxnSp macro="">
      <xdr:nvCxnSpPr>
        <xdr:cNvPr id="372" name="直線コネクタ 371"/>
        <xdr:cNvCxnSpPr/>
      </xdr:nvCxnSpPr>
      <xdr:spPr>
        <a:xfrm>
          <a:off x="3098800" y="128924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85090</xdr:rowOff>
    </xdr:from>
    <xdr:ext cx="727075" cy="259080"/>
    <xdr:sp macro="" textlink="">
      <xdr:nvSpPr>
        <xdr:cNvPr id="374" name="テキスト ボックス 373"/>
        <xdr:cNvSpPr txBox="1"/>
      </xdr:nvSpPr>
      <xdr:spPr>
        <a:xfrm>
          <a:off x="3606800" y="1260094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33655</xdr:rowOff>
    </xdr:from>
    <xdr:to>
      <xdr:col>15</xdr:col>
      <xdr:colOff>98425</xdr:colOff>
      <xdr:row>75</xdr:row>
      <xdr:rowOff>48895</xdr:rowOff>
    </xdr:to>
    <xdr:cxnSp macro="">
      <xdr:nvCxnSpPr>
        <xdr:cNvPr id="375" name="直線コネクタ 374"/>
        <xdr:cNvCxnSpPr/>
      </xdr:nvCxnSpPr>
      <xdr:spPr>
        <a:xfrm flipV="1">
          <a:off x="2209800" y="12892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64135</xdr:rowOff>
    </xdr:from>
    <xdr:ext cx="762000" cy="250825"/>
    <xdr:sp macro="" textlink="">
      <xdr:nvSpPr>
        <xdr:cNvPr id="377" name="テキスト ボックス 376"/>
        <xdr:cNvSpPr txBox="1"/>
      </xdr:nvSpPr>
      <xdr:spPr>
        <a:xfrm>
          <a:off x="2717800" y="12579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35560</xdr:rowOff>
    </xdr:from>
    <xdr:to>
      <xdr:col>11</xdr:col>
      <xdr:colOff>9525</xdr:colOff>
      <xdr:row>75</xdr:row>
      <xdr:rowOff>48895</xdr:rowOff>
    </xdr:to>
    <xdr:cxnSp macro="">
      <xdr:nvCxnSpPr>
        <xdr:cNvPr id="378" name="直線コネクタ 377"/>
        <xdr:cNvCxnSpPr/>
      </xdr:nvCxnSpPr>
      <xdr:spPr>
        <a:xfrm>
          <a:off x="1320800" y="12894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75565</xdr:rowOff>
    </xdr:from>
    <xdr:ext cx="752475" cy="250825"/>
    <xdr:sp macro="" textlink="">
      <xdr:nvSpPr>
        <xdr:cNvPr id="380" name="テキスト ボックス 379"/>
        <xdr:cNvSpPr txBox="1"/>
      </xdr:nvSpPr>
      <xdr:spPr>
        <a:xfrm>
          <a:off x="1828800" y="1259141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77470</xdr:rowOff>
    </xdr:from>
    <xdr:ext cx="752475" cy="249555"/>
    <xdr:sp macro="" textlink="">
      <xdr:nvSpPr>
        <xdr:cNvPr id="382" name="テキスト ボックス 381"/>
        <xdr:cNvSpPr txBox="1"/>
      </xdr:nvSpPr>
      <xdr:spPr>
        <a:xfrm>
          <a:off x="939800" y="125933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85" name="テキスト ボックス 384"/>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88" name="楕円 387"/>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164465</xdr:rowOff>
    </xdr:from>
    <xdr:ext cx="762000" cy="259080"/>
    <xdr:sp macro="" textlink="">
      <xdr:nvSpPr>
        <xdr:cNvPr id="389" name="公債費該当値テキスト"/>
        <xdr:cNvSpPr txBox="1"/>
      </xdr:nvSpPr>
      <xdr:spPr>
        <a:xfrm>
          <a:off x="4914900" y="1285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90" name="楕円 389"/>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109220</xdr:rowOff>
    </xdr:from>
    <xdr:ext cx="727075" cy="251460"/>
    <xdr:sp macro="" textlink="">
      <xdr:nvSpPr>
        <xdr:cNvPr id="391" name="テキスト ボックス 390"/>
        <xdr:cNvSpPr txBox="1"/>
      </xdr:nvSpPr>
      <xdr:spPr>
        <a:xfrm>
          <a:off x="3606800" y="1296797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154940</xdr:rowOff>
    </xdr:from>
    <xdr:to>
      <xdr:col>15</xdr:col>
      <xdr:colOff>149225</xdr:colOff>
      <xdr:row>75</xdr:row>
      <xdr:rowOff>84455</xdr:rowOff>
    </xdr:to>
    <xdr:sp macro="" textlink="">
      <xdr:nvSpPr>
        <xdr:cNvPr id="392" name="楕円 391"/>
        <xdr:cNvSpPr/>
      </xdr:nvSpPr>
      <xdr:spPr>
        <a:xfrm>
          <a:off x="30480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69215</xdr:rowOff>
    </xdr:from>
    <xdr:ext cx="762000" cy="259080"/>
    <xdr:sp macro="" textlink="">
      <xdr:nvSpPr>
        <xdr:cNvPr id="393" name="テキスト ボックス 392"/>
        <xdr:cNvSpPr txBox="1"/>
      </xdr:nvSpPr>
      <xdr:spPr>
        <a:xfrm>
          <a:off x="2717800" y="1292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4" name="楕円 393"/>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84455</xdr:rowOff>
    </xdr:from>
    <xdr:ext cx="752475" cy="259080"/>
    <xdr:sp macro="" textlink="">
      <xdr:nvSpPr>
        <xdr:cNvPr id="395" name="テキスト ボックス 394"/>
        <xdr:cNvSpPr txBox="1"/>
      </xdr:nvSpPr>
      <xdr:spPr>
        <a:xfrm>
          <a:off x="1828800" y="1294320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6" name="楕円 395"/>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71120</xdr:rowOff>
    </xdr:from>
    <xdr:ext cx="752475" cy="259080"/>
    <xdr:sp macro="" textlink="">
      <xdr:nvSpPr>
        <xdr:cNvPr id="397" name="テキスト ボックス 396"/>
        <xdr:cNvSpPr txBox="1"/>
      </xdr:nvSpPr>
      <xdr:spPr>
        <a:xfrm>
          <a:off x="939800" y="129298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2.4ポイント下回っているが、令和４年度比では1.8ポイント増加している。主な要因は、地方税や臨時財政対策債の減少に伴い、分母となる経常一般財源が減少したことによるものである。</a:t>
          </a:r>
        </a:p>
        <a:p>
          <a:r>
            <a:rPr kumimoji="1" lang="ja-JP" altLang="en-US" sz="1300">
              <a:solidFill>
                <a:sysClr val="windowText" lastClr="000000"/>
              </a:solidFill>
              <a:latin typeface="ＭＳ Ｐゴシック"/>
              <a:ea typeface="ＭＳ Ｐゴシック"/>
            </a:rPr>
            <a:t>　今後も、事務事業の見直しや受益者負担の適正化、施設の統廃合や利用管理体制の見直しなど、行財政改革への取り組みを通じて経費削減に努める。</a:t>
          </a:r>
        </a:p>
      </xdr:txBody>
    </xdr:sp>
    <xdr:clientData/>
  </xdr:twoCellAnchor>
  <xdr:oneCellAnchor>
    <xdr:from>
      <xdr:col>62</xdr:col>
      <xdr:colOff>6350</xdr:colOff>
      <xdr:row>69</xdr:row>
      <xdr:rowOff>107950</xdr:rowOff>
    </xdr:from>
    <xdr:ext cx="288925" cy="225425"/>
    <xdr:sp macro="" textlink="">
      <xdr:nvSpPr>
        <xdr:cNvPr id="409" name="テキスト ボックス 408"/>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1" name="テキスト ボックス 410"/>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8475" cy="250190"/>
    <xdr:sp macro="" textlink="">
      <xdr:nvSpPr>
        <xdr:cNvPr id="413" name="テキスト ボックス 412"/>
        <xdr:cNvSpPr txBox="1"/>
      </xdr:nvSpPr>
      <xdr:spPr>
        <a:xfrm>
          <a:off x="11938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8475" cy="250190"/>
    <xdr:sp macro="" textlink="">
      <xdr:nvSpPr>
        <xdr:cNvPr id="415" name="テキスト ボックス 414"/>
        <xdr:cNvSpPr txBox="1"/>
      </xdr:nvSpPr>
      <xdr:spPr>
        <a:xfrm>
          <a:off x="11938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8475" cy="250190"/>
    <xdr:sp macro="" textlink="">
      <xdr:nvSpPr>
        <xdr:cNvPr id="417" name="テキスト ボックス 416"/>
        <xdr:cNvSpPr txBox="1"/>
      </xdr:nvSpPr>
      <xdr:spPr>
        <a:xfrm>
          <a:off x="11938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8475" cy="250190"/>
    <xdr:sp macro="" textlink="">
      <xdr:nvSpPr>
        <xdr:cNvPr id="419" name="テキスト ボックス 418"/>
        <xdr:cNvSpPr txBox="1"/>
      </xdr:nvSpPr>
      <xdr:spPr>
        <a:xfrm>
          <a:off x="11938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1" name="テキスト ボックス 420"/>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19050</xdr:rowOff>
    </xdr:from>
    <xdr:ext cx="762000" cy="250190"/>
    <xdr:sp macro="" textlink="">
      <xdr:nvSpPr>
        <xdr:cNvPr id="426" name="公債費以外最大値テキスト"/>
        <xdr:cNvSpPr txBox="1"/>
      </xdr:nvSpPr>
      <xdr:spPr>
        <a:xfrm>
          <a:off x="16598900" y="12192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161290</xdr:rowOff>
    </xdr:from>
    <xdr:to>
      <xdr:col>82</xdr:col>
      <xdr:colOff>107950</xdr:colOff>
      <xdr:row>76</xdr:row>
      <xdr:rowOff>72390</xdr:rowOff>
    </xdr:to>
    <xdr:cxnSp macro="">
      <xdr:nvCxnSpPr>
        <xdr:cNvPr id="428" name="直線コネクタ 427"/>
        <xdr:cNvCxnSpPr/>
      </xdr:nvCxnSpPr>
      <xdr:spPr>
        <a:xfrm>
          <a:off x="15671800" y="1302004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102870</xdr:rowOff>
    </xdr:from>
    <xdr:ext cx="762000" cy="259080"/>
    <xdr:sp macro="" textlink="">
      <xdr:nvSpPr>
        <xdr:cNvPr id="429" name="公債費以外平均値テキスト"/>
        <xdr:cNvSpPr txBox="1"/>
      </xdr:nvSpPr>
      <xdr:spPr>
        <a:xfrm>
          <a:off x="16598900" y="13133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15240</xdr:rowOff>
    </xdr:from>
    <xdr:to>
      <xdr:col>78</xdr:col>
      <xdr:colOff>69850</xdr:colOff>
      <xdr:row>75</xdr:row>
      <xdr:rowOff>161290</xdr:rowOff>
    </xdr:to>
    <xdr:cxnSp macro="">
      <xdr:nvCxnSpPr>
        <xdr:cNvPr id="431" name="直線コネクタ 430"/>
        <xdr:cNvCxnSpPr/>
      </xdr:nvCxnSpPr>
      <xdr:spPr>
        <a:xfrm>
          <a:off x="14782800" y="1287399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0</xdr:rowOff>
    </xdr:from>
    <xdr:ext cx="736600" cy="259080"/>
    <xdr:sp macro="" textlink="">
      <xdr:nvSpPr>
        <xdr:cNvPr id="433" name="テキスト ボックス 432"/>
        <xdr:cNvSpPr txBox="1"/>
      </xdr:nvSpPr>
      <xdr:spPr>
        <a:xfrm>
          <a:off x="15290800" y="1320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15240</xdr:rowOff>
    </xdr:from>
    <xdr:to>
      <xdr:col>73</xdr:col>
      <xdr:colOff>180975</xdr:colOff>
      <xdr:row>75</xdr:row>
      <xdr:rowOff>138430</xdr:rowOff>
    </xdr:to>
    <xdr:cxnSp macro="">
      <xdr:nvCxnSpPr>
        <xdr:cNvPr id="434" name="直線コネクタ 433"/>
        <xdr:cNvCxnSpPr/>
      </xdr:nvCxnSpPr>
      <xdr:spPr>
        <a:xfrm flipV="1">
          <a:off x="13893800" y="1287399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48260</xdr:rowOff>
    </xdr:from>
    <xdr:ext cx="762000" cy="259080"/>
    <xdr:sp macro="" textlink="">
      <xdr:nvSpPr>
        <xdr:cNvPr id="436" name="テキスト ボックス 435"/>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138430</xdr:rowOff>
    </xdr:from>
    <xdr:to>
      <xdr:col>69</xdr:col>
      <xdr:colOff>92075</xdr:colOff>
      <xdr:row>76</xdr:row>
      <xdr:rowOff>21590</xdr:rowOff>
    </xdr:to>
    <xdr:cxnSp macro="">
      <xdr:nvCxnSpPr>
        <xdr:cNvPr id="437" name="直線コネクタ 436"/>
        <xdr:cNvCxnSpPr/>
      </xdr:nvCxnSpPr>
      <xdr:spPr>
        <a:xfrm flipV="1">
          <a:off x="13004800" y="129971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32385</xdr:rowOff>
    </xdr:from>
    <xdr:ext cx="752475" cy="249555"/>
    <xdr:sp macro="" textlink="">
      <xdr:nvSpPr>
        <xdr:cNvPr id="439" name="テキスト ボックス 438"/>
        <xdr:cNvSpPr txBox="1"/>
      </xdr:nvSpPr>
      <xdr:spPr>
        <a:xfrm>
          <a:off x="13512800" y="1323403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1" name="テキスト ボックス 440"/>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3" name="テキスト ボックス 442"/>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44" name="テキスト ボックス 443"/>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46" name="テキスト ボックス 445"/>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21590</xdr:rowOff>
    </xdr:from>
    <xdr:to>
      <xdr:col>82</xdr:col>
      <xdr:colOff>158750</xdr:colOff>
      <xdr:row>76</xdr:row>
      <xdr:rowOff>123190</xdr:rowOff>
    </xdr:to>
    <xdr:sp macro="" textlink="">
      <xdr:nvSpPr>
        <xdr:cNvPr id="447" name="楕円 446"/>
        <xdr:cNvSpPr/>
      </xdr:nvSpPr>
      <xdr:spPr>
        <a:xfrm>
          <a:off x="164592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38100</xdr:rowOff>
    </xdr:from>
    <xdr:ext cx="762000" cy="259080"/>
    <xdr:sp macro="" textlink="">
      <xdr:nvSpPr>
        <xdr:cNvPr id="448" name="公債費以外該当値テキスト"/>
        <xdr:cNvSpPr txBox="1"/>
      </xdr:nvSpPr>
      <xdr:spPr>
        <a:xfrm>
          <a:off x="16598900" y="1289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110490</xdr:rowOff>
    </xdr:from>
    <xdr:to>
      <xdr:col>78</xdr:col>
      <xdr:colOff>120650</xdr:colOff>
      <xdr:row>76</xdr:row>
      <xdr:rowOff>40640</xdr:rowOff>
    </xdr:to>
    <xdr:sp macro="" textlink="">
      <xdr:nvSpPr>
        <xdr:cNvPr id="449" name="楕円 448"/>
        <xdr:cNvSpPr/>
      </xdr:nvSpPr>
      <xdr:spPr>
        <a:xfrm>
          <a:off x="15621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50800</xdr:rowOff>
    </xdr:from>
    <xdr:ext cx="736600" cy="259080"/>
    <xdr:sp macro="" textlink="">
      <xdr:nvSpPr>
        <xdr:cNvPr id="450" name="テキスト ボックス 449"/>
        <xdr:cNvSpPr txBox="1"/>
      </xdr:nvSpPr>
      <xdr:spPr>
        <a:xfrm>
          <a:off x="15290800" y="1273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135890</xdr:rowOff>
    </xdr:from>
    <xdr:to>
      <xdr:col>74</xdr:col>
      <xdr:colOff>31750</xdr:colOff>
      <xdr:row>75</xdr:row>
      <xdr:rowOff>66040</xdr:rowOff>
    </xdr:to>
    <xdr:sp macro="" textlink="">
      <xdr:nvSpPr>
        <xdr:cNvPr id="451" name="楕円 450"/>
        <xdr:cNvSpPr/>
      </xdr:nvSpPr>
      <xdr:spPr>
        <a:xfrm>
          <a:off x="14732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76200</xdr:rowOff>
    </xdr:from>
    <xdr:ext cx="762000" cy="250190"/>
    <xdr:sp macro="" textlink="">
      <xdr:nvSpPr>
        <xdr:cNvPr id="452" name="テキスト ボックス 451"/>
        <xdr:cNvSpPr txBox="1"/>
      </xdr:nvSpPr>
      <xdr:spPr>
        <a:xfrm>
          <a:off x="14401800" y="12592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3" name="楕円 45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27940</xdr:rowOff>
    </xdr:from>
    <xdr:ext cx="752475" cy="259080"/>
    <xdr:sp macro="" textlink="">
      <xdr:nvSpPr>
        <xdr:cNvPr id="454" name="テキスト ボックス 453"/>
        <xdr:cNvSpPr txBox="1"/>
      </xdr:nvSpPr>
      <xdr:spPr>
        <a:xfrm>
          <a:off x="13512800" y="127152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142240</xdr:rowOff>
    </xdr:from>
    <xdr:to>
      <xdr:col>65</xdr:col>
      <xdr:colOff>53975</xdr:colOff>
      <xdr:row>76</xdr:row>
      <xdr:rowOff>72390</xdr:rowOff>
    </xdr:to>
    <xdr:sp macro="" textlink="">
      <xdr:nvSpPr>
        <xdr:cNvPr id="455" name="楕円 454"/>
        <xdr:cNvSpPr/>
      </xdr:nvSpPr>
      <xdr:spPr>
        <a:xfrm>
          <a:off x="12954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82550</xdr:rowOff>
    </xdr:from>
    <xdr:ext cx="762000" cy="259080"/>
    <xdr:sp macro="" textlink="">
      <xdr:nvSpPr>
        <xdr:cNvPr id="456" name="テキスト ボックス 455"/>
        <xdr:cNvSpPr txBox="1"/>
      </xdr:nvSpPr>
      <xdr:spPr>
        <a:xfrm>
          <a:off x="12623800" y="1276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岡山県真庭市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5" name="テキスト ボックス 44"/>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6350</xdr:rowOff>
    </xdr:from>
    <xdr:ext cx="752475" cy="251460"/>
    <xdr:sp macro="" textlink="">
      <xdr:nvSpPr>
        <xdr:cNvPr id="48" name="人口1人当たり決算額の推移最小値テキスト130"/>
        <xdr:cNvSpPr txBox="1"/>
      </xdr:nvSpPr>
      <xdr:spPr>
        <a:xfrm>
          <a:off x="5740400" y="3482975"/>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34290</xdr:rowOff>
    </xdr:from>
    <xdr:to>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52475" cy="249555"/>
    <xdr:sp macro="" textlink="">
      <xdr:nvSpPr>
        <xdr:cNvPr id="50" name="人口1人当たり決算額の推移最大値テキスト130"/>
        <xdr:cNvSpPr txBox="1"/>
      </xdr:nvSpPr>
      <xdr:spPr>
        <a:xfrm>
          <a:off x="5740400" y="184023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102235</xdr:rowOff>
    </xdr:from>
    <xdr:to>
      <xdr:col>29</xdr:col>
      <xdr:colOff>127000</xdr:colOff>
      <xdr:row>15</xdr:row>
      <xdr:rowOff>9525</xdr:rowOff>
    </xdr:to>
    <xdr:cxnSp macro="">
      <xdr:nvCxnSpPr>
        <xdr:cNvPr id="52" name="直線コネクタ 51"/>
        <xdr:cNvCxnSpPr/>
      </xdr:nvCxnSpPr>
      <xdr:spPr>
        <a:xfrm flipV="1">
          <a:off x="5003800" y="2550160"/>
          <a:ext cx="647700" cy="78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92075</xdr:rowOff>
    </xdr:from>
    <xdr:ext cx="752475" cy="259080"/>
    <xdr:sp macro="" textlink="">
      <xdr:nvSpPr>
        <xdr:cNvPr id="53" name="人口1人当たり決算額の推移平均値テキスト130"/>
        <xdr:cNvSpPr txBox="1"/>
      </xdr:nvSpPr>
      <xdr:spPr>
        <a:xfrm>
          <a:off x="5740400" y="288290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120650</xdr:rowOff>
    </xdr:from>
    <xdr:to>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9525</xdr:rowOff>
    </xdr:from>
    <xdr:to>
      <xdr:col>26</xdr:col>
      <xdr:colOff>50800</xdr:colOff>
      <xdr:row>15</xdr:row>
      <xdr:rowOff>37465</xdr:rowOff>
    </xdr:to>
    <xdr:cxnSp macro="">
      <xdr:nvCxnSpPr>
        <xdr:cNvPr id="55" name="直線コネクタ 54"/>
        <xdr:cNvCxnSpPr/>
      </xdr:nvCxnSpPr>
      <xdr:spPr>
        <a:xfrm flipV="1">
          <a:off x="4305300" y="262890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79375</xdr:rowOff>
    </xdr:from>
    <xdr:ext cx="736600" cy="258445"/>
    <xdr:sp macro="" textlink="">
      <xdr:nvSpPr>
        <xdr:cNvPr id="57" name="テキスト ボックス 56"/>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37465</xdr:rowOff>
    </xdr:from>
    <xdr:to>
      <xdr:col>22</xdr:col>
      <xdr:colOff>114300</xdr:colOff>
      <xdr:row>15</xdr:row>
      <xdr:rowOff>81280</xdr:rowOff>
    </xdr:to>
    <xdr:cxnSp macro="">
      <xdr:nvCxnSpPr>
        <xdr:cNvPr id="58" name="直線コネクタ 57"/>
        <xdr:cNvCxnSpPr/>
      </xdr:nvCxnSpPr>
      <xdr:spPr>
        <a:xfrm flipV="1">
          <a:off x="3606800" y="2656840"/>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90805</xdr:rowOff>
    </xdr:from>
    <xdr:ext cx="762000" cy="258445"/>
    <xdr:sp macro="" textlink="">
      <xdr:nvSpPr>
        <xdr:cNvPr id="60" name="テキスト ボックス 59"/>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81280</xdr:rowOff>
    </xdr:from>
    <xdr:to>
      <xdr:col>18</xdr:col>
      <xdr:colOff>177800</xdr:colOff>
      <xdr:row>16</xdr:row>
      <xdr:rowOff>41910</xdr:rowOff>
    </xdr:to>
    <xdr:cxnSp macro="">
      <xdr:nvCxnSpPr>
        <xdr:cNvPr id="61" name="直線コネクタ 60"/>
        <xdr:cNvCxnSpPr/>
      </xdr:nvCxnSpPr>
      <xdr:spPr>
        <a:xfrm flipV="1">
          <a:off x="2908300" y="2700655"/>
          <a:ext cx="698500" cy="132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50165</xdr:rowOff>
    </xdr:from>
    <xdr:to>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136525</xdr:rowOff>
    </xdr:from>
    <xdr:ext cx="762000" cy="258445"/>
    <xdr:sp macro="" textlink="">
      <xdr:nvSpPr>
        <xdr:cNvPr id="63" name="テキスト ボックス 62"/>
        <xdr:cNvSpPr txBox="1"/>
      </xdr:nvSpPr>
      <xdr:spPr>
        <a:xfrm>
          <a:off x="32258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81915</xdr:rowOff>
    </xdr:from>
    <xdr:to>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168910</xdr:rowOff>
    </xdr:from>
    <xdr:ext cx="762000" cy="249555"/>
    <xdr:sp macro="" textlink="">
      <xdr:nvSpPr>
        <xdr:cNvPr id="65" name="テキスト ボックス 64"/>
        <xdr:cNvSpPr txBox="1"/>
      </xdr:nvSpPr>
      <xdr:spPr>
        <a:xfrm>
          <a:off x="2527300" y="31311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6" name="テキスト ボックス 65"/>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14</xdr:row>
      <xdr:rowOff>52070</xdr:rowOff>
    </xdr:from>
    <xdr:to>
      <xdr:col>29</xdr:col>
      <xdr:colOff>177800</xdr:colOff>
      <xdr:row>14</xdr:row>
      <xdr:rowOff>153035</xdr:rowOff>
    </xdr:to>
    <xdr:sp macro="" textlink="">
      <xdr:nvSpPr>
        <xdr:cNvPr id="71" name="楕円 70"/>
        <xdr:cNvSpPr/>
      </xdr:nvSpPr>
      <xdr:spPr>
        <a:xfrm>
          <a:off x="5600700" y="24999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67945</xdr:rowOff>
    </xdr:from>
    <xdr:ext cx="752475" cy="258445"/>
    <xdr:sp macro="" textlink="">
      <xdr:nvSpPr>
        <xdr:cNvPr id="72" name="人口1人当たり決算額の推移該当値テキスト130"/>
        <xdr:cNvSpPr txBox="1"/>
      </xdr:nvSpPr>
      <xdr:spPr>
        <a:xfrm>
          <a:off x="5740400" y="2344420"/>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157,414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130175</xdr:rowOff>
    </xdr:from>
    <xdr:to>
      <xdr:col>26</xdr:col>
      <xdr:colOff>101600</xdr:colOff>
      <xdr:row>15</xdr:row>
      <xdr:rowOff>60325</xdr:rowOff>
    </xdr:to>
    <xdr:sp macro="" textlink="">
      <xdr:nvSpPr>
        <xdr:cNvPr id="73" name="楕円 72"/>
        <xdr:cNvSpPr/>
      </xdr:nvSpPr>
      <xdr:spPr>
        <a:xfrm>
          <a:off x="4953000" y="257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70485</xdr:rowOff>
    </xdr:from>
    <xdr:ext cx="736600" cy="259080"/>
    <xdr:sp macro="" textlink="">
      <xdr:nvSpPr>
        <xdr:cNvPr id="74" name="テキスト ボックス 73"/>
        <xdr:cNvSpPr txBox="1"/>
      </xdr:nvSpPr>
      <xdr:spPr>
        <a:xfrm>
          <a:off x="4622800" y="2346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150,148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158115</xdr:rowOff>
    </xdr:from>
    <xdr:to>
      <xdr:col>22</xdr:col>
      <xdr:colOff>165100</xdr:colOff>
      <xdr:row>15</xdr:row>
      <xdr:rowOff>88265</xdr:rowOff>
    </xdr:to>
    <xdr:sp macro="" textlink="">
      <xdr:nvSpPr>
        <xdr:cNvPr id="75" name="楕円 74"/>
        <xdr:cNvSpPr/>
      </xdr:nvSpPr>
      <xdr:spPr>
        <a:xfrm>
          <a:off x="4254500" y="260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98425</xdr:rowOff>
    </xdr:from>
    <xdr:ext cx="762000" cy="250825"/>
    <xdr:sp macro="" textlink="">
      <xdr:nvSpPr>
        <xdr:cNvPr id="76" name="テキスト ボックス 75"/>
        <xdr:cNvSpPr txBox="1"/>
      </xdr:nvSpPr>
      <xdr:spPr>
        <a:xfrm>
          <a:off x="3924300" y="23749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147,612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30480</xdr:rowOff>
    </xdr:from>
    <xdr:to>
      <xdr:col>19</xdr:col>
      <xdr:colOff>38100</xdr:colOff>
      <xdr:row>15</xdr:row>
      <xdr:rowOff>132080</xdr:rowOff>
    </xdr:to>
    <xdr:sp macro="" textlink="">
      <xdr:nvSpPr>
        <xdr:cNvPr id="77" name="楕円 76"/>
        <xdr:cNvSpPr/>
      </xdr:nvSpPr>
      <xdr:spPr>
        <a:xfrm>
          <a:off x="3556000" y="26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143510</xdr:rowOff>
    </xdr:from>
    <xdr:ext cx="762000" cy="251460"/>
    <xdr:sp macro="" textlink="">
      <xdr:nvSpPr>
        <xdr:cNvPr id="78" name="テキスト ボックス 77"/>
        <xdr:cNvSpPr txBox="1"/>
      </xdr:nvSpPr>
      <xdr:spPr>
        <a:xfrm>
          <a:off x="3225800" y="24199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162560</xdr:rowOff>
    </xdr:from>
    <xdr:to>
      <xdr:col>15</xdr:col>
      <xdr:colOff>101600</xdr:colOff>
      <xdr:row>16</xdr:row>
      <xdr:rowOff>92710</xdr:rowOff>
    </xdr:to>
    <xdr:sp macro="" textlink="">
      <xdr:nvSpPr>
        <xdr:cNvPr id="79" name="楕円 78"/>
        <xdr:cNvSpPr/>
      </xdr:nvSpPr>
      <xdr:spPr>
        <a:xfrm>
          <a:off x="2857500" y="278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102870</xdr:rowOff>
    </xdr:from>
    <xdr:ext cx="762000" cy="259080"/>
    <xdr:sp macro="" textlink="">
      <xdr:nvSpPr>
        <xdr:cNvPr id="80" name="テキスト ボックス 79"/>
        <xdr:cNvSpPr txBox="1"/>
      </xdr:nvSpPr>
      <xdr:spPr>
        <a:xfrm>
          <a:off x="25273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131,420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4" name="テキスト ボックス 93"/>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9" name="テキスト ボックス 108"/>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52475" cy="259715"/>
    <xdr:sp macro="" textlink="">
      <xdr:nvSpPr>
        <xdr:cNvPr id="112" name="人口1人当たり決算額の推移最小値テキスト445"/>
        <xdr:cNvSpPr txBox="1"/>
      </xdr:nvSpPr>
      <xdr:spPr>
        <a:xfrm>
          <a:off x="5740400" y="7651115"/>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52475" cy="259080"/>
    <xdr:sp macro="" textlink="">
      <xdr:nvSpPr>
        <xdr:cNvPr id="114" name="人口1人当たり決算額の推移最大値テキスト445"/>
        <xdr:cNvSpPr txBox="1"/>
      </xdr:nvSpPr>
      <xdr:spPr>
        <a:xfrm>
          <a:off x="5740400" y="59169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4445</xdr:rowOff>
    </xdr:from>
    <xdr:to>
      <xdr:col>29</xdr:col>
      <xdr:colOff>127000</xdr:colOff>
      <xdr:row>38</xdr:row>
      <xdr:rowOff>6350</xdr:rowOff>
    </xdr:to>
    <xdr:cxnSp macro="">
      <xdr:nvCxnSpPr>
        <xdr:cNvPr id="116" name="直線コネクタ 115"/>
        <xdr:cNvCxnSpPr/>
      </xdr:nvCxnSpPr>
      <xdr:spPr>
        <a:xfrm flipV="1">
          <a:off x="5003800" y="747204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332105</xdr:rowOff>
    </xdr:from>
    <xdr:ext cx="752475" cy="259080"/>
    <xdr:sp macro="" textlink="">
      <xdr:nvSpPr>
        <xdr:cNvPr id="117" name="人口1人当たり決算額の推移平均値テキスト445"/>
        <xdr:cNvSpPr txBox="1"/>
      </xdr:nvSpPr>
      <xdr:spPr>
        <a:xfrm>
          <a:off x="5740400" y="745680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6350</xdr:rowOff>
    </xdr:from>
    <xdr:to>
      <xdr:col>26</xdr:col>
      <xdr:colOff>50800</xdr:colOff>
      <xdr:row>38</xdr:row>
      <xdr:rowOff>16510</xdr:rowOff>
    </xdr:to>
    <xdr:cxnSp macro="">
      <xdr:nvCxnSpPr>
        <xdr:cNvPr id="119" name="直線コネクタ 118"/>
        <xdr:cNvCxnSpPr/>
      </xdr:nvCxnSpPr>
      <xdr:spPr>
        <a:xfrm flipV="1">
          <a:off x="4305300" y="747395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87630</xdr:rowOff>
    </xdr:from>
    <xdr:ext cx="736600" cy="255905"/>
    <xdr:sp macro="" textlink="">
      <xdr:nvSpPr>
        <xdr:cNvPr id="121" name="テキスト ボックス 120"/>
        <xdr:cNvSpPr txBox="1"/>
      </xdr:nvSpPr>
      <xdr:spPr>
        <a:xfrm>
          <a:off x="4622800" y="75552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16510</xdr:rowOff>
    </xdr:from>
    <xdr:to>
      <xdr:col>22</xdr:col>
      <xdr:colOff>114300</xdr:colOff>
      <xdr:row>38</xdr:row>
      <xdr:rowOff>20955</xdr:rowOff>
    </xdr:to>
    <xdr:cxnSp macro="">
      <xdr:nvCxnSpPr>
        <xdr:cNvPr id="122" name="直線コネクタ 121"/>
        <xdr:cNvCxnSpPr/>
      </xdr:nvCxnSpPr>
      <xdr:spPr>
        <a:xfrm flipV="1">
          <a:off x="3606800" y="748411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91440</xdr:rowOff>
    </xdr:from>
    <xdr:ext cx="762000" cy="259080"/>
    <xdr:sp macro="" textlink="">
      <xdr:nvSpPr>
        <xdr:cNvPr id="124" name="テキスト ボックス 123"/>
        <xdr:cNvSpPr txBox="1"/>
      </xdr:nvSpPr>
      <xdr:spPr>
        <a:xfrm>
          <a:off x="3924300" y="755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20955</xdr:rowOff>
    </xdr:from>
    <xdr:to>
      <xdr:col>18</xdr:col>
      <xdr:colOff>177800</xdr:colOff>
      <xdr:row>38</xdr:row>
      <xdr:rowOff>30480</xdr:rowOff>
    </xdr:to>
    <xdr:cxnSp macro="">
      <xdr:nvCxnSpPr>
        <xdr:cNvPr id="125" name="直線コネクタ 124"/>
        <xdr:cNvCxnSpPr/>
      </xdr:nvCxnSpPr>
      <xdr:spPr>
        <a:xfrm flipV="1">
          <a:off x="2908300" y="748855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10795</xdr:rowOff>
    </xdr:from>
    <xdr:to>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97790</xdr:rowOff>
    </xdr:from>
    <xdr:ext cx="762000" cy="256540"/>
    <xdr:sp macro="" textlink="">
      <xdr:nvSpPr>
        <xdr:cNvPr id="127" name="テキスト ボックス 126"/>
        <xdr:cNvSpPr txBox="1"/>
      </xdr:nvSpPr>
      <xdr:spPr>
        <a:xfrm>
          <a:off x="3225800" y="7565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8255</xdr:rowOff>
    </xdr:from>
    <xdr:to>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94615</xdr:rowOff>
    </xdr:from>
    <xdr:ext cx="762000" cy="259715"/>
    <xdr:sp macro="" textlink="">
      <xdr:nvSpPr>
        <xdr:cNvPr id="129" name="テキスト ボックス 128"/>
        <xdr:cNvSpPr txBox="1"/>
      </xdr:nvSpPr>
      <xdr:spPr>
        <a:xfrm>
          <a:off x="2527300" y="7562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30" name="テキスト ボックス 129"/>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297180</xdr:rowOff>
    </xdr:from>
    <xdr:to>
      <xdr:col>29</xdr:col>
      <xdr:colOff>177800</xdr:colOff>
      <xdr:row>38</xdr:row>
      <xdr:rowOff>55245</xdr:rowOff>
    </xdr:to>
    <xdr:sp macro="" textlink="">
      <xdr:nvSpPr>
        <xdr:cNvPr id="135" name="楕円 134"/>
        <xdr:cNvSpPr/>
      </xdr:nvSpPr>
      <xdr:spPr>
        <a:xfrm>
          <a:off x="5600700" y="7421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140970</xdr:rowOff>
    </xdr:from>
    <xdr:ext cx="752475" cy="259080"/>
    <xdr:sp macro="" textlink="">
      <xdr:nvSpPr>
        <xdr:cNvPr id="136" name="人口1人当たり決算額の推移該当値テキスト445"/>
        <xdr:cNvSpPr txBox="1"/>
      </xdr:nvSpPr>
      <xdr:spPr>
        <a:xfrm>
          <a:off x="5740400" y="72656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42,501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297180</xdr:rowOff>
    </xdr:from>
    <xdr:to>
      <xdr:col>26</xdr:col>
      <xdr:colOff>101600</xdr:colOff>
      <xdr:row>38</xdr:row>
      <xdr:rowOff>56515</xdr:rowOff>
    </xdr:to>
    <xdr:sp macro="" textlink="">
      <xdr:nvSpPr>
        <xdr:cNvPr id="137" name="楕円 136"/>
        <xdr:cNvSpPr/>
      </xdr:nvSpPr>
      <xdr:spPr>
        <a:xfrm>
          <a:off x="4953000" y="7421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67310</xdr:rowOff>
    </xdr:from>
    <xdr:ext cx="736600" cy="252730"/>
    <xdr:sp macro="" textlink="">
      <xdr:nvSpPr>
        <xdr:cNvPr id="138" name="テキスト ボックス 137"/>
        <xdr:cNvSpPr txBox="1"/>
      </xdr:nvSpPr>
      <xdr:spPr>
        <a:xfrm>
          <a:off x="4622800" y="71920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309245</xdr:rowOff>
    </xdr:from>
    <xdr:to>
      <xdr:col>22</xdr:col>
      <xdr:colOff>165100</xdr:colOff>
      <xdr:row>38</xdr:row>
      <xdr:rowOff>67310</xdr:rowOff>
    </xdr:to>
    <xdr:sp macro="" textlink="">
      <xdr:nvSpPr>
        <xdr:cNvPr id="139" name="楕円 138"/>
        <xdr:cNvSpPr/>
      </xdr:nvSpPr>
      <xdr:spPr>
        <a:xfrm>
          <a:off x="4254500" y="7433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78105</xdr:rowOff>
    </xdr:from>
    <xdr:ext cx="762000" cy="254000"/>
    <xdr:sp macro="" textlink="">
      <xdr:nvSpPr>
        <xdr:cNvPr id="140" name="テキスト ボックス 139"/>
        <xdr:cNvSpPr txBox="1"/>
      </xdr:nvSpPr>
      <xdr:spPr>
        <a:xfrm>
          <a:off x="3924300" y="7202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38,862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313055</xdr:rowOff>
    </xdr:from>
    <xdr:to>
      <xdr:col>19</xdr:col>
      <xdr:colOff>38100</xdr:colOff>
      <xdr:row>38</xdr:row>
      <xdr:rowOff>71755</xdr:rowOff>
    </xdr:to>
    <xdr:sp macro="" textlink="">
      <xdr:nvSpPr>
        <xdr:cNvPr id="141" name="楕円 140"/>
        <xdr:cNvSpPr/>
      </xdr:nvSpPr>
      <xdr:spPr>
        <a:xfrm>
          <a:off x="3556000" y="74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81915</xdr:rowOff>
    </xdr:from>
    <xdr:ext cx="762000" cy="259715"/>
    <xdr:sp macro="" textlink="">
      <xdr:nvSpPr>
        <xdr:cNvPr id="142" name="テキスト ボックス 141"/>
        <xdr:cNvSpPr txBox="1"/>
      </xdr:nvSpPr>
      <xdr:spPr>
        <a:xfrm>
          <a:off x="3225800" y="72066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322580</xdr:rowOff>
    </xdr:from>
    <xdr:to>
      <xdr:col>15</xdr:col>
      <xdr:colOff>101600</xdr:colOff>
      <xdr:row>38</xdr:row>
      <xdr:rowOff>81280</xdr:rowOff>
    </xdr:to>
    <xdr:sp macro="" textlink="">
      <xdr:nvSpPr>
        <xdr:cNvPr id="143" name="楕円 142"/>
        <xdr:cNvSpPr/>
      </xdr:nvSpPr>
      <xdr:spPr>
        <a:xfrm>
          <a:off x="2857500" y="744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91440</xdr:rowOff>
    </xdr:from>
    <xdr:ext cx="762000" cy="259080"/>
    <xdr:sp macro="" textlink="">
      <xdr:nvSpPr>
        <xdr:cNvPr id="144" name="テキスト ボックス 143"/>
        <xdr:cNvSpPr txBox="1"/>
      </xdr:nvSpPr>
      <xdr:spPr>
        <a:xfrm>
          <a:off x="25273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86105" cy="259080"/>
    <xdr:sp macro="" textlink="">
      <xdr:nvSpPr>
        <xdr:cNvPr id="48" name="テキスト ボックス 47"/>
        <xdr:cNvSpPr txBox="1"/>
      </xdr:nvSpPr>
      <xdr:spPr>
        <a:xfrm>
          <a:off x="166370" y="5989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6105" cy="251460"/>
    <xdr:sp macro="" textlink="">
      <xdr:nvSpPr>
        <xdr:cNvPr id="50" name="テキスト ボックス 49"/>
        <xdr:cNvSpPr txBox="1"/>
      </xdr:nvSpPr>
      <xdr:spPr>
        <a:xfrm>
          <a:off x="166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6105" cy="258445"/>
    <xdr:sp macro="" textlink="">
      <xdr:nvSpPr>
        <xdr:cNvPr id="52" name="テキスト ボックス 51"/>
        <xdr:cNvSpPr txBox="1"/>
      </xdr:nvSpPr>
      <xdr:spPr>
        <a:xfrm>
          <a:off x="166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6105" cy="259080"/>
    <xdr:sp macro="" textlink="">
      <xdr:nvSpPr>
        <xdr:cNvPr id="54" name="テキスト ボックス 53"/>
        <xdr:cNvSpPr txBox="1"/>
      </xdr:nvSpPr>
      <xdr:spPr>
        <a:xfrm>
          <a:off x="166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6" name="テキスト ボックス 55"/>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30480</xdr:rowOff>
    </xdr:from>
    <xdr:to>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88265</xdr:rowOff>
    </xdr:from>
    <xdr:ext cx="534670" cy="249555"/>
    <xdr:sp macro="" textlink="">
      <xdr:nvSpPr>
        <xdr:cNvPr id="59" name="人件費最小値テキスト"/>
        <xdr:cNvSpPr txBox="1"/>
      </xdr:nvSpPr>
      <xdr:spPr>
        <a:xfrm>
          <a:off x="4686300" y="6774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84455</xdr:rowOff>
    </xdr:from>
    <xdr:to>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30480</xdr:rowOff>
    </xdr:from>
    <xdr:to>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114300</xdr:rowOff>
    </xdr:from>
    <xdr:to>
      <xdr:col>24</xdr:col>
      <xdr:colOff>63500</xdr:colOff>
      <xdr:row>33</xdr:row>
      <xdr:rowOff>151130</xdr:rowOff>
    </xdr:to>
    <xdr:cxnSp macro="">
      <xdr:nvCxnSpPr>
        <xdr:cNvPr id="63" name="直線コネクタ 62"/>
        <xdr:cNvCxnSpPr/>
      </xdr:nvCxnSpPr>
      <xdr:spPr>
        <a:xfrm flipV="1">
          <a:off x="3797300" y="57721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22225</xdr:rowOff>
    </xdr:from>
    <xdr:ext cx="598805" cy="258445"/>
    <xdr:sp macro="" textlink="">
      <xdr:nvSpPr>
        <xdr:cNvPr id="64" name="人件費平均値テキスト"/>
        <xdr:cNvSpPr txBox="1"/>
      </xdr:nvSpPr>
      <xdr:spPr>
        <a:xfrm>
          <a:off x="4686300" y="619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43815</xdr:rowOff>
    </xdr:from>
    <xdr:to>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151130</xdr:rowOff>
    </xdr:from>
    <xdr:to>
      <xdr:col>19</xdr:col>
      <xdr:colOff>177800</xdr:colOff>
      <xdr:row>34</xdr:row>
      <xdr:rowOff>11430</xdr:rowOff>
    </xdr:to>
    <xdr:cxnSp macro="">
      <xdr:nvCxnSpPr>
        <xdr:cNvPr id="66" name="直線コネクタ 65"/>
        <xdr:cNvCxnSpPr/>
      </xdr:nvCxnSpPr>
      <xdr:spPr>
        <a:xfrm flipV="1">
          <a:off x="2908300" y="5808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69215</xdr:rowOff>
    </xdr:from>
    <xdr:to>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161925</xdr:rowOff>
    </xdr:from>
    <xdr:ext cx="589280" cy="259080"/>
    <xdr:sp macro="" textlink="">
      <xdr:nvSpPr>
        <xdr:cNvPr id="68" name="テキスト ボックス 67"/>
        <xdr:cNvSpPr txBox="1"/>
      </xdr:nvSpPr>
      <xdr:spPr>
        <a:xfrm>
          <a:off x="3497580" y="633412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11430</xdr:rowOff>
    </xdr:from>
    <xdr:to>
      <xdr:col>15</xdr:col>
      <xdr:colOff>50800</xdr:colOff>
      <xdr:row>34</xdr:row>
      <xdr:rowOff>58420</xdr:rowOff>
    </xdr:to>
    <xdr:cxnSp macro="">
      <xdr:nvCxnSpPr>
        <xdr:cNvPr id="69" name="直線コネクタ 68"/>
        <xdr:cNvCxnSpPr/>
      </xdr:nvCxnSpPr>
      <xdr:spPr>
        <a:xfrm flipV="1">
          <a:off x="2019300" y="58407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169545</xdr:rowOff>
    </xdr:from>
    <xdr:ext cx="589280" cy="249555"/>
    <xdr:sp macro="" textlink="">
      <xdr:nvSpPr>
        <xdr:cNvPr id="71" name="テキスト ボックス 70"/>
        <xdr:cNvSpPr txBox="1"/>
      </xdr:nvSpPr>
      <xdr:spPr>
        <a:xfrm>
          <a:off x="2608580" y="634174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58420</xdr:rowOff>
    </xdr:from>
    <xdr:to>
      <xdr:col>10</xdr:col>
      <xdr:colOff>114300</xdr:colOff>
      <xdr:row>35</xdr:row>
      <xdr:rowOff>45085</xdr:rowOff>
    </xdr:to>
    <xdr:cxnSp macro="">
      <xdr:nvCxnSpPr>
        <xdr:cNvPr id="72" name="直線コネクタ 71"/>
        <xdr:cNvCxnSpPr/>
      </xdr:nvCxnSpPr>
      <xdr:spPr>
        <a:xfrm flipV="1">
          <a:off x="1130300" y="588772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125095</xdr:rowOff>
    </xdr:from>
    <xdr:to>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46355</xdr:rowOff>
    </xdr:from>
    <xdr:ext cx="589280" cy="259080"/>
    <xdr:sp macro="" textlink="">
      <xdr:nvSpPr>
        <xdr:cNvPr id="74" name="テキスト ボックス 73"/>
        <xdr:cNvSpPr txBox="1"/>
      </xdr:nvSpPr>
      <xdr:spPr>
        <a:xfrm>
          <a:off x="1719580" y="6390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150495</xdr:rowOff>
    </xdr:from>
    <xdr:ext cx="525145" cy="259080"/>
    <xdr:sp macro="" textlink="">
      <xdr:nvSpPr>
        <xdr:cNvPr id="76" name="テキスト ボックス 75"/>
        <xdr:cNvSpPr txBox="1"/>
      </xdr:nvSpPr>
      <xdr:spPr>
        <a:xfrm>
          <a:off x="862965" y="64941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63500</xdr:rowOff>
    </xdr:from>
    <xdr:to>
      <xdr:col>24</xdr:col>
      <xdr:colOff>114300</xdr:colOff>
      <xdr:row>33</xdr:row>
      <xdr:rowOff>165100</xdr:rowOff>
    </xdr:to>
    <xdr:sp macro="" textlink="">
      <xdr:nvSpPr>
        <xdr:cNvPr id="82" name="楕円 81"/>
        <xdr:cNvSpPr/>
      </xdr:nvSpPr>
      <xdr:spPr>
        <a:xfrm>
          <a:off x="45847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86360</xdr:rowOff>
    </xdr:from>
    <xdr:ext cx="598805" cy="251460"/>
    <xdr:sp macro="" textlink="">
      <xdr:nvSpPr>
        <xdr:cNvPr id="83" name="人件費該当値テキスト"/>
        <xdr:cNvSpPr txBox="1"/>
      </xdr:nvSpPr>
      <xdr:spPr>
        <a:xfrm>
          <a:off x="4686300" y="55727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100330</xdr:rowOff>
    </xdr:from>
    <xdr:to>
      <xdr:col>20</xdr:col>
      <xdr:colOff>38100</xdr:colOff>
      <xdr:row>34</xdr:row>
      <xdr:rowOff>30480</xdr:rowOff>
    </xdr:to>
    <xdr:sp macro="" textlink="">
      <xdr:nvSpPr>
        <xdr:cNvPr id="84" name="楕円 83"/>
        <xdr:cNvSpPr/>
      </xdr:nvSpPr>
      <xdr:spPr>
        <a:xfrm>
          <a:off x="3746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46990</xdr:rowOff>
    </xdr:from>
    <xdr:ext cx="589280" cy="259080"/>
    <xdr:sp macro="" textlink="">
      <xdr:nvSpPr>
        <xdr:cNvPr id="85" name="テキスト ボックス 84"/>
        <xdr:cNvSpPr txBox="1"/>
      </xdr:nvSpPr>
      <xdr:spPr>
        <a:xfrm>
          <a:off x="3497580" y="55333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132080</xdr:rowOff>
    </xdr:from>
    <xdr:to>
      <xdr:col>15</xdr:col>
      <xdr:colOff>101600</xdr:colOff>
      <xdr:row>34</xdr:row>
      <xdr:rowOff>62230</xdr:rowOff>
    </xdr:to>
    <xdr:sp macro="" textlink="">
      <xdr:nvSpPr>
        <xdr:cNvPr id="86" name="楕円 85"/>
        <xdr:cNvSpPr/>
      </xdr:nvSpPr>
      <xdr:spPr>
        <a:xfrm>
          <a:off x="2857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78740</xdr:rowOff>
    </xdr:from>
    <xdr:ext cx="589280" cy="259080"/>
    <xdr:sp macro="" textlink="">
      <xdr:nvSpPr>
        <xdr:cNvPr id="87" name="テキスト ボックス 86"/>
        <xdr:cNvSpPr txBox="1"/>
      </xdr:nvSpPr>
      <xdr:spPr>
        <a:xfrm>
          <a:off x="2608580" y="55651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7620</xdr:rowOff>
    </xdr:from>
    <xdr:to>
      <xdr:col>10</xdr:col>
      <xdr:colOff>165100</xdr:colOff>
      <xdr:row>34</xdr:row>
      <xdr:rowOff>109220</xdr:rowOff>
    </xdr:to>
    <xdr:sp macro="" textlink="">
      <xdr:nvSpPr>
        <xdr:cNvPr id="88" name="楕円 87"/>
        <xdr:cNvSpPr/>
      </xdr:nvSpPr>
      <xdr:spPr>
        <a:xfrm>
          <a:off x="19685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125730</xdr:rowOff>
    </xdr:from>
    <xdr:ext cx="589280" cy="259080"/>
    <xdr:sp macro="" textlink="">
      <xdr:nvSpPr>
        <xdr:cNvPr id="89" name="テキスト ボックス 88"/>
        <xdr:cNvSpPr txBox="1"/>
      </xdr:nvSpPr>
      <xdr:spPr>
        <a:xfrm>
          <a:off x="1719580" y="56121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166370</xdr:rowOff>
    </xdr:from>
    <xdr:to>
      <xdr:col>6</xdr:col>
      <xdr:colOff>38100</xdr:colOff>
      <xdr:row>35</xdr:row>
      <xdr:rowOff>95885</xdr:rowOff>
    </xdr:to>
    <xdr:sp macro="" textlink="">
      <xdr:nvSpPr>
        <xdr:cNvPr id="90" name="楕円 89"/>
        <xdr:cNvSpPr/>
      </xdr:nvSpPr>
      <xdr:spPr>
        <a:xfrm>
          <a:off x="1079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112395</xdr:rowOff>
    </xdr:from>
    <xdr:ext cx="589280" cy="249555"/>
    <xdr:sp macro="" textlink="">
      <xdr:nvSpPr>
        <xdr:cNvPr id="91" name="テキスト ボックス 90"/>
        <xdr:cNvSpPr txBox="1"/>
      </xdr:nvSpPr>
      <xdr:spPr>
        <a:xfrm>
          <a:off x="830580" y="577024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9395" cy="259080"/>
    <xdr:sp macro="" textlink="">
      <xdr:nvSpPr>
        <xdr:cNvPr id="103" name="テキスト ボックス 102"/>
        <xdr:cNvSpPr txBox="1"/>
      </xdr:nvSpPr>
      <xdr:spPr>
        <a:xfrm>
          <a:off x="513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6105" cy="259080"/>
    <xdr:sp macro="" textlink="">
      <xdr:nvSpPr>
        <xdr:cNvPr id="105" name="テキスト ボックス 104"/>
        <xdr:cNvSpPr txBox="1"/>
      </xdr:nvSpPr>
      <xdr:spPr>
        <a:xfrm>
          <a:off x="166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6105" cy="249555"/>
    <xdr:sp macro="" textlink="">
      <xdr:nvSpPr>
        <xdr:cNvPr id="107" name="テキスト ボックス 106"/>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105" cy="259080"/>
    <xdr:sp macro="" textlink="">
      <xdr:nvSpPr>
        <xdr:cNvPr id="109" name="テキスト ボックス 108"/>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105" cy="259080"/>
    <xdr:sp macro="" textlink="">
      <xdr:nvSpPr>
        <xdr:cNvPr id="111" name="テキスト ボックス 110"/>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6275" cy="249555"/>
    <xdr:sp macro="" textlink="">
      <xdr:nvSpPr>
        <xdr:cNvPr id="113" name="テキスト ボックス 112"/>
        <xdr:cNvSpPr txBox="1"/>
      </xdr:nvSpPr>
      <xdr:spPr>
        <a:xfrm>
          <a:off x="76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123825</xdr:rowOff>
    </xdr:from>
    <xdr:to>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132080</xdr:rowOff>
    </xdr:from>
    <xdr:ext cx="598805" cy="251460"/>
    <xdr:sp macro="" textlink="">
      <xdr:nvSpPr>
        <xdr:cNvPr id="118" name="物件費最大値テキスト"/>
        <xdr:cNvSpPr txBox="1"/>
      </xdr:nvSpPr>
      <xdr:spPr>
        <a:xfrm>
          <a:off x="468630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151130</xdr:rowOff>
    </xdr:from>
    <xdr:to>
      <xdr:col>24</xdr:col>
      <xdr:colOff>63500</xdr:colOff>
      <xdr:row>57</xdr:row>
      <xdr:rowOff>163830</xdr:rowOff>
    </xdr:to>
    <xdr:cxnSp macro="">
      <xdr:nvCxnSpPr>
        <xdr:cNvPr id="120" name="直線コネクタ 119"/>
        <xdr:cNvCxnSpPr/>
      </xdr:nvCxnSpPr>
      <xdr:spPr>
        <a:xfrm flipV="1">
          <a:off x="3797300" y="99237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116205</xdr:rowOff>
    </xdr:from>
    <xdr:ext cx="598805" cy="259080"/>
    <xdr:sp macro="" textlink="">
      <xdr:nvSpPr>
        <xdr:cNvPr id="121" name="物件費平均値テキスト"/>
        <xdr:cNvSpPr txBox="1"/>
      </xdr:nvSpPr>
      <xdr:spPr>
        <a:xfrm>
          <a:off x="4686300" y="9888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26670</xdr:rowOff>
    </xdr:to>
    <xdr:cxnSp macro="">
      <xdr:nvCxnSpPr>
        <xdr:cNvPr id="123" name="直線コネクタ 122"/>
        <xdr:cNvCxnSpPr/>
      </xdr:nvCxnSpPr>
      <xdr:spPr>
        <a:xfrm flipV="1">
          <a:off x="2908300" y="9936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140970</xdr:rowOff>
    </xdr:from>
    <xdr:to>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62230</xdr:rowOff>
    </xdr:from>
    <xdr:ext cx="589280" cy="259080"/>
    <xdr:sp macro="" textlink="">
      <xdr:nvSpPr>
        <xdr:cNvPr id="125" name="テキスト ボックス 124"/>
        <xdr:cNvSpPr txBox="1"/>
      </xdr:nvSpPr>
      <xdr:spPr>
        <a:xfrm>
          <a:off x="3497580" y="100063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26670</xdr:rowOff>
    </xdr:from>
    <xdr:to>
      <xdr:col>15</xdr:col>
      <xdr:colOff>50800</xdr:colOff>
      <xdr:row>58</xdr:row>
      <xdr:rowOff>39370</xdr:rowOff>
    </xdr:to>
    <xdr:cxnSp macro="">
      <xdr:nvCxnSpPr>
        <xdr:cNvPr id="126" name="直線コネクタ 125"/>
        <xdr:cNvCxnSpPr/>
      </xdr:nvCxnSpPr>
      <xdr:spPr>
        <a:xfrm flipV="1">
          <a:off x="2019300" y="99707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151765</xdr:rowOff>
    </xdr:from>
    <xdr:to>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73025</xdr:rowOff>
    </xdr:from>
    <xdr:ext cx="525145" cy="259080"/>
    <xdr:sp macro="" textlink="">
      <xdr:nvSpPr>
        <xdr:cNvPr id="128" name="テキスト ボックス 127"/>
        <xdr:cNvSpPr txBox="1"/>
      </xdr:nvSpPr>
      <xdr:spPr>
        <a:xfrm>
          <a:off x="2640965" y="10017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39370</xdr:rowOff>
    </xdr:from>
    <xdr:to>
      <xdr:col>10</xdr:col>
      <xdr:colOff>114300</xdr:colOff>
      <xdr:row>58</xdr:row>
      <xdr:rowOff>47625</xdr:rowOff>
    </xdr:to>
    <xdr:cxnSp macro="">
      <xdr:nvCxnSpPr>
        <xdr:cNvPr id="129" name="直線コネクタ 128"/>
        <xdr:cNvCxnSpPr/>
      </xdr:nvCxnSpPr>
      <xdr:spPr>
        <a:xfrm flipV="1">
          <a:off x="1130300" y="9983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85090</xdr:rowOff>
    </xdr:from>
    <xdr:ext cx="525145" cy="259080"/>
    <xdr:sp macro="" textlink="">
      <xdr:nvSpPr>
        <xdr:cNvPr id="131" name="テキスト ボックス 130"/>
        <xdr:cNvSpPr txBox="1"/>
      </xdr:nvSpPr>
      <xdr:spPr>
        <a:xfrm>
          <a:off x="1751965" y="100291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170180</xdr:rowOff>
    </xdr:from>
    <xdr:to>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91440</xdr:rowOff>
    </xdr:from>
    <xdr:ext cx="525145" cy="259080"/>
    <xdr:sp macro="" textlink="">
      <xdr:nvSpPr>
        <xdr:cNvPr id="133" name="テキスト ボックス 132"/>
        <xdr:cNvSpPr txBox="1"/>
      </xdr:nvSpPr>
      <xdr:spPr>
        <a:xfrm>
          <a:off x="862965" y="10035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100330</xdr:rowOff>
    </xdr:from>
    <xdr:to>
      <xdr:col>24</xdr:col>
      <xdr:colOff>114300</xdr:colOff>
      <xdr:row>58</xdr:row>
      <xdr:rowOff>30480</xdr:rowOff>
    </xdr:to>
    <xdr:sp macro="" textlink="">
      <xdr:nvSpPr>
        <xdr:cNvPr id="139" name="楕円 138"/>
        <xdr:cNvSpPr/>
      </xdr:nvSpPr>
      <xdr:spPr>
        <a:xfrm>
          <a:off x="4584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123190</xdr:rowOff>
    </xdr:from>
    <xdr:ext cx="598805" cy="249555"/>
    <xdr:sp macro="" textlink="">
      <xdr:nvSpPr>
        <xdr:cNvPr id="140" name="物件費該当値テキスト"/>
        <xdr:cNvSpPr txBox="1"/>
      </xdr:nvSpPr>
      <xdr:spPr>
        <a:xfrm>
          <a:off x="4686300" y="97243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41" name="楕円 140"/>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59690</xdr:rowOff>
    </xdr:from>
    <xdr:ext cx="589280" cy="259080"/>
    <xdr:sp macro="" textlink="">
      <xdr:nvSpPr>
        <xdr:cNvPr id="142" name="テキスト ボックス 141"/>
        <xdr:cNvSpPr txBox="1"/>
      </xdr:nvSpPr>
      <xdr:spPr>
        <a:xfrm>
          <a:off x="3497580" y="96608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147320</xdr:rowOff>
    </xdr:from>
    <xdr:to>
      <xdr:col>15</xdr:col>
      <xdr:colOff>101600</xdr:colOff>
      <xdr:row>58</xdr:row>
      <xdr:rowOff>77470</xdr:rowOff>
    </xdr:to>
    <xdr:sp macro="" textlink="">
      <xdr:nvSpPr>
        <xdr:cNvPr id="143" name="楕円 142"/>
        <xdr:cNvSpPr/>
      </xdr:nvSpPr>
      <xdr:spPr>
        <a:xfrm>
          <a:off x="2857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93980</xdr:rowOff>
    </xdr:from>
    <xdr:ext cx="525145" cy="259080"/>
    <xdr:sp macro="" textlink="">
      <xdr:nvSpPr>
        <xdr:cNvPr id="144" name="テキスト ボックス 143"/>
        <xdr:cNvSpPr txBox="1"/>
      </xdr:nvSpPr>
      <xdr:spPr>
        <a:xfrm>
          <a:off x="2640965" y="96951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160020</xdr:rowOff>
    </xdr:from>
    <xdr:to>
      <xdr:col>10</xdr:col>
      <xdr:colOff>165100</xdr:colOff>
      <xdr:row>58</xdr:row>
      <xdr:rowOff>90170</xdr:rowOff>
    </xdr:to>
    <xdr:sp macro="" textlink="">
      <xdr:nvSpPr>
        <xdr:cNvPr id="145" name="楕円 144"/>
        <xdr:cNvSpPr/>
      </xdr:nvSpPr>
      <xdr:spPr>
        <a:xfrm>
          <a:off x="1968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106680</xdr:rowOff>
    </xdr:from>
    <xdr:ext cx="525145" cy="259080"/>
    <xdr:sp macro="" textlink="">
      <xdr:nvSpPr>
        <xdr:cNvPr id="146" name="テキスト ボックス 145"/>
        <xdr:cNvSpPr txBox="1"/>
      </xdr:nvSpPr>
      <xdr:spPr>
        <a:xfrm>
          <a:off x="1751965" y="9707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168275</xdr:rowOff>
    </xdr:from>
    <xdr:to>
      <xdr:col>6</xdr:col>
      <xdr:colOff>38100</xdr:colOff>
      <xdr:row>58</xdr:row>
      <xdr:rowOff>98425</xdr:rowOff>
    </xdr:to>
    <xdr:sp macro="" textlink="">
      <xdr:nvSpPr>
        <xdr:cNvPr id="147" name="楕円 146"/>
        <xdr:cNvSpPr/>
      </xdr:nvSpPr>
      <xdr:spPr>
        <a:xfrm>
          <a:off x="107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114935</xdr:rowOff>
    </xdr:from>
    <xdr:ext cx="525145" cy="259080"/>
    <xdr:sp macro="" textlink="">
      <xdr:nvSpPr>
        <xdr:cNvPr id="148" name="テキスト ボックス 147"/>
        <xdr:cNvSpPr txBox="1"/>
      </xdr:nvSpPr>
      <xdr:spPr>
        <a:xfrm>
          <a:off x="862965" y="9716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7" name="テキスト ボックス 156"/>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9395" cy="259080"/>
    <xdr:sp macro="" textlink="">
      <xdr:nvSpPr>
        <xdr:cNvPr id="160" name="テキスト ボックス 159"/>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9555"/>
    <xdr:sp macro="" textlink="">
      <xdr:nvSpPr>
        <xdr:cNvPr id="164" name="テキスト ボックス 163"/>
        <xdr:cNvSpPr txBox="1"/>
      </xdr:nvSpPr>
      <xdr:spPr>
        <a:xfrm>
          <a:off x="230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70" name="テキスト ボックス 169"/>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101600</xdr:rowOff>
    </xdr:from>
    <xdr:to>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33020</xdr:rowOff>
    </xdr:from>
    <xdr:to>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101600</xdr:rowOff>
    </xdr:from>
    <xdr:to>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26035</xdr:rowOff>
    </xdr:from>
    <xdr:to>
      <xdr:col>24</xdr:col>
      <xdr:colOff>63500</xdr:colOff>
      <xdr:row>77</xdr:row>
      <xdr:rowOff>109220</xdr:rowOff>
    </xdr:to>
    <xdr:cxnSp macro="">
      <xdr:nvCxnSpPr>
        <xdr:cNvPr id="177" name="直線コネクタ 176"/>
        <xdr:cNvCxnSpPr/>
      </xdr:nvCxnSpPr>
      <xdr:spPr>
        <a:xfrm>
          <a:off x="3797300" y="1322768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120650</xdr:rowOff>
    </xdr:from>
    <xdr:ext cx="534670" cy="251460"/>
    <xdr:sp macro="" textlink="">
      <xdr:nvSpPr>
        <xdr:cNvPr id="178" name="維持補修費平均値テキスト"/>
        <xdr:cNvSpPr txBox="1"/>
      </xdr:nvSpPr>
      <xdr:spPr>
        <a:xfrm>
          <a:off x="4686300" y="133223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26035</xdr:rowOff>
    </xdr:from>
    <xdr:to>
      <xdr:col>19</xdr:col>
      <xdr:colOff>177800</xdr:colOff>
      <xdr:row>77</xdr:row>
      <xdr:rowOff>53340</xdr:rowOff>
    </xdr:to>
    <xdr:cxnSp macro="">
      <xdr:nvCxnSpPr>
        <xdr:cNvPr id="180" name="直線コネクタ 179"/>
        <xdr:cNvCxnSpPr/>
      </xdr:nvCxnSpPr>
      <xdr:spPr>
        <a:xfrm flipV="1">
          <a:off x="2908300" y="132276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132080</xdr:rowOff>
    </xdr:from>
    <xdr:to>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52705</xdr:rowOff>
    </xdr:from>
    <xdr:ext cx="525145" cy="250825"/>
    <xdr:sp macro="" textlink="">
      <xdr:nvSpPr>
        <xdr:cNvPr id="182" name="テキスト ボックス 181"/>
        <xdr:cNvSpPr txBox="1"/>
      </xdr:nvSpPr>
      <xdr:spPr>
        <a:xfrm>
          <a:off x="3529965" y="134258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53340</xdr:rowOff>
    </xdr:from>
    <xdr:to>
      <xdr:col>15</xdr:col>
      <xdr:colOff>50800</xdr:colOff>
      <xdr:row>77</xdr:row>
      <xdr:rowOff>110490</xdr:rowOff>
    </xdr:to>
    <xdr:cxnSp macro="">
      <xdr:nvCxnSpPr>
        <xdr:cNvPr id="183" name="直線コネクタ 182"/>
        <xdr:cNvCxnSpPr/>
      </xdr:nvCxnSpPr>
      <xdr:spPr>
        <a:xfrm flipV="1">
          <a:off x="2019300" y="132549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50165</xdr:rowOff>
    </xdr:from>
    <xdr:ext cx="525145" cy="259080"/>
    <xdr:sp macro="" textlink="">
      <xdr:nvSpPr>
        <xdr:cNvPr id="185" name="テキスト ボックス 184"/>
        <xdr:cNvSpPr txBox="1"/>
      </xdr:nvSpPr>
      <xdr:spPr>
        <a:xfrm>
          <a:off x="2640965" y="13423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110490</xdr:rowOff>
    </xdr:from>
    <xdr:to>
      <xdr:col>10</xdr:col>
      <xdr:colOff>114300</xdr:colOff>
      <xdr:row>78</xdr:row>
      <xdr:rowOff>10160</xdr:rowOff>
    </xdr:to>
    <xdr:cxnSp macro="">
      <xdr:nvCxnSpPr>
        <xdr:cNvPr id="186" name="直線コネクタ 185"/>
        <xdr:cNvCxnSpPr/>
      </xdr:nvCxnSpPr>
      <xdr:spPr>
        <a:xfrm flipV="1">
          <a:off x="1130300" y="1331214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76835</xdr:rowOff>
    </xdr:from>
    <xdr:ext cx="460375" cy="249555"/>
    <xdr:sp macro="" textlink="">
      <xdr:nvSpPr>
        <xdr:cNvPr id="188" name="テキスト ボックス 187"/>
        <xdr:cNvSpPr txBox="1"/>
      </xdr:nvSpPr>
      <xdr:spPr>
        <a:xfrm>
          <a:off x="1784350" y="134499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130175</xdr:rowOff>
    </xdr:from>
    <xdr:ext cx="460375" cy="259080"/>
    <xdr:sp macro="" textlink="">
      <xdr:nvSpPr>
        <xdr:cNvPr id="190" name="テキスト ボックス 189"/>
        <xdr:cNvSpPr txBox="1"/>
      </xdr:nvSpPr>
      <xdr:spPr>
        <a:xfrm>
          <a:off x="895350" y="135032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58420</xdr:rowOff>
    </xdr:from>
    <xdr:to>
      <xdr:col>24</xdr:col>
      <xdr:colOff>114300</xdr:colOff>
      <xdr:row>77</xdr:row>
      <xdr:rowOff>160020</xdr:rowOff>
    </xdr:to>
    <xdr:sp macro="" textlink="">
      <xdr:nvSpPr>
        <xdr:cNvPr id="196" name="楕円 195"/>
        <xdr:cNvSpPr/>
      </xdr:nvSpPr>
      <xdr:spPr>
        <a:xfrm>
          <a:off x="45847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81280</xdr:rowOff>
    </xdr:from>
    <xdr:ext cx="534670" cy="259080"/>
    <xdr:sp macro="" textlink="">
      <xdr:nvSpPr>
        <xdr:cNvPr id="197" name="維持補修費該当値テキスト"/>
        <xdr:cNvSpPr txBox="1"/>
      </xdr:nvSpPr>
      <xdr:spPr>
        <a:xfrm>
          <a:off x="4686300" y="1311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146685</xdr:rowOff>
    </xdr:from>
    <xdr:to>
      <xdr:col>20</xdr:col>
      <xdr:colOff>38100</xdr:colOff>
      <xdr:row>77</xdr:row>
      <xdr:rowOff>76835</xdr:rowOff>
    </xdr:to>
    <xdr:sp macro="" textlink="">
      <xdr:nvSpPr>
        <xdr:cNvPr id="198" name="楕円 197"/>
        <xdr:cNvSpPr/>
      </xdr:nvSpPr>
      <xdr:spPr>
        <a:xfrm>
          <a:off x="3746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93345</xdr:rowOff>
    </xdr:from>
    <xdr:ext cx="525145" cy="259080"/>
    <xdr:sp macro="" textlink="">
      <xdr:nvSpPr>
        <xdr:cNvPr id="199" name="テキスト ボックス 198"/>
        <xdr:cNvSpPr txBox="1"/>
      </xdr:nvSpPr>
      <xdr:spPr>
        <a:xfrm>
          <a:off x="3529965" y="12952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2540</xdr:rowOff>
    </xdr:from>
    <xdr:to>
      <xdr:col>15</xdr:col>
      <xdr:colOff>101600</xdr:colOff>
      <xdr:row>77</xdr:row>
      <xdr:rowOff>104140</xdr:rowOff>
    </xdr:to>
    <xdr:sp macro="" textlink="">
      <xdr:nvSpPr>
        <xdr:cNvPr id="200" name="楕円 199"/>
        <xdr:cNvSpPr/>
      </xdr:nvSpPr>
      <xdr:spPr>
        <a:xfrm>
          <a:off x="2857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120650</xdr:rowOff>
    </xdr:from>
    <xdr:ext cx="525145" cy="251460"/>
    <xdr:sp macro="" textlink="">
      <xdr:nvSpPr>
        <xdr:cNvPr id="201" name="テキスト ボックス 200"/>
        <xdr:cNvSpPr txBox="1"/>
      </xdr:nvSpPr>
      <xdr:spPr>
        <a:xfrm>
          <a:off x="2640965" y="129794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59690</xdr:rowOff>
    </xdr:from>
    <xdr:to>
      <xdr:col>10</xdr:col>
      <xdr:colOff>165100</xdr:colOff>
      <xdr:row>77</xdr:row>
      <xdr:rowOff>161290</xdr:rowOff>
    </xdr:to>
    <xdr:sp macro="" textlink="">
      <xdr:nvSpPr>
        <xdr:cNvPr id="202" name="楕円 201"/>
        <xdr:cNvSpPr/>
      </xdr:nvSpPr>
      <xdr:spPr>
        <a:xfrm>
          <a:off x="1968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6350</xdr:rowOff>
    </xdr:from>
    <xdr:ext cx="525145" cy="251460"/>
    <xdr:sp macro="" textlink="">
      <xdr:nvSpPr>
        <xdr:cNvPr id="203" name="テキスト ボックス 202"/>
        <xdr:cNvSpPr txBox="1"/>
      </xdr:nvSpPr>
      <xdr:spPr>
        <a:xfrm>
          <a:off x="1751965" y="130365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204" name="楕円 203"/>
        <xdr:cNvSpPr/>
      </xdr:nvSpPr>
      <xdr:spPr>
        <a:xfrm>
          <a:off x="107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77470</xdr:rowOff>
    </xdr:from>
    <xdr:ext cx="525145" cy="249555"/>
    <xdr:sp macro="" textlink="">
      <xdr:nvSpPr>
        <xdr:cNvPr id="205" name="テキスト ボックス 204"/>
        <xdr:cNvSpPr txBox="1"/>
      </xdr:nvSpPr>
      <xdr:spPr>
        <a:xfrm>
          <a:off x="862965" y="131076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4" name="テキスト ボックス 213"/>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16" name="テキスト ボックス 215"/>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6105" cy="259080"/>
    <xdr:sp macro="" textlink="">
      <xdr:nvSpPr>
        <xdr:cNvPr id="220" name="テキスト ボックス 219"/>
        <xdr:cNvSpPr txBox="1"/>
      </xdr:nvSpPr>
      <xdr:spPr>
        <a:xfrm>
          <a:off x="166370" y="1649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105" cy="249555"/>
    <xdr:sp macro="" textlink="">
      <xdr:nvSpPr>
        <xdr:cNvPr id="222" name="テキスト ボックス 221"/>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4" name="テキスト ボックス 223"/>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6" name="テキスト ボックス 225"/>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8" name="テキスト ボックス 227"/>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68580</xdr:rowOff>
    </xdr:from>
    <xdr:to>
      <xdr:col>24</xdr:col>
      <xdr:colOff>63500</xdr:colOff>
      <xdr:row>97</xdr:row>
      <xdr:rowOff>147320</xdr:rowOff>
    </xdr:to>
    <xdr:cxnSp macro="">
      <xdr:nvCxnSpPr>
        <xdr:cNvPr id="235" name="直線コネクタ 234"/>
        <xdr:cNvCxnSpPr/>
      </xdr:nvCxnSpPr>
      <xdr:spPr>
        <a:xfrm flipV="1">
          <a:off x="3797300" y="1669923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135255</xdr:rowOff>
    </xdr:from>
    <xdr:ext cx="598805" cy="249555"/>
    <xdr:sp macro="" textlink="">
      <xdr:nvSpPr>
        <xdr:cNvPr id="236" name="扶助費平均値テキスト"/>
        <xdr:cNvSpPr txBox="1"/>
      </xdr:nvSpPr>
      <xdr:spPr>
        <a:xfrm>
          <a:off x="4686300" y="1625155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40640</xdr:rowOff>
    </xdr:from>
    <xdr:to>
      <xdr:col>19</xdr:col>
      <xdr:colOff>177800</xdr:colOff>
      <xdr:row>97</xdr:row>
      <xdr:rowOff>147320</xdr:rowOff>
    </xdr:to>
    <xdr:cxnSp macro="">
      <xdr:nvCxnSpPr>
        <xdr:cNvPr id="238" name="直線コネクタ 237"/>
        <xdr:cNvCxnSpPr/>
      </xdr:nvCxnSpPr>
      <xdr:spPr>
        <a:xfrm>
          <a:off x="2908300" y="1667129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128905</xdr:rowOff>
    </xdr:from>
    <xdr:ext cx="589280" cy="259080"/>
    <xdr:sp macro="" textlink="">
      <xdr:nvSpPr>
        <xdr:cNvPr id="240" name="テキスト ボックス 239"/>
        <xdr:cNvSpPr txBox="1"/>
      </xdr:nvSpPr>
      <xdr:spPr>
        <a:xfrm>
          <a:off x="3497580" y="162452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40640</xdr:rowOff>
    </xdr:from>
    <xdr:to>
      <xdr:col>15</xdr:col>
      <xdr:colOff>50800</xdr:colOff>
      <xdr:row>98</xdr:row>
      <xdr:rowOff>36830</xdr:rowOff>
    </xdr:to>
    <xdr:cxnSp macro="">
      <xdr:nvCxnSpPr>
        <xdr:cNvPr id="241" name="直線コネクタ 240"/>
        <xdr:cNvCxnSpPr/>
      </xdr:nvCxnSpPr>
      <xdr:spPr>
        <a:xfrm flipV="1">
          <a:off x="2019300" y="1667129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48895</xdr:rowOff>
    </xdr:from>
    <xdr:ext cx="589280" cy="259080"/>
    <xdr:sp macro="" textlink="">
      <xdr:nvSpPr>
        <xdr:cNvPr id="243" name="テキスト ボックス 242"/>
        <xdr:cNvSpPr txBox="1"/>
      </xdr:nvSpPr>
      <xdr:spPr>
        <a:xfrm>
          <a:off x="2608580" y="161651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31750</xdr:rowOff>
    </xdr:from>
    <xdr:to>
      <xdr:col>10</xdr:col>
      <xdr:colOff>114300</xdr:colOff>
      <xdr:row>98</xdr:row>
      <xdr:rowOff>36830</xdr:rowOff>
    </xdr:to>
    <xdr:cxnSp macro="">
      <xdr:nvCxnSpPr>
        <xdr:cNvPr id="244" name="直線コネクタ 243"/>
        <xdr:cNvCxnSpPr/>
      </xdr:nvCxnSpPr>
      <xdr:spPr>
        <a:xfrm>
          <a:off x="1130300" y="16833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54610</xdr:rowOff>
    </xdr:from>
    <xdr:ext cx="589280" cy="249555"/>
    <xdr:sp macro="" textlink="">
      <xdr:nvSpPr>
        <xdr:cNvPr id="246" name="テキスト ボックス 245"/>
        <xdr:cNvSpPr txBox="1"/>
      </xdr:nvSpPr>
      <xdr:spPr>
        <a:xfrm>
          <a:off x="1719580" y="1634236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107950</xdr:rowOff>
    </xdr:from>
    <xdr:to>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54610</xdr:rowOff>
    </xdr:from>
    <xdr:ext cx="589280" cy="249555"/>
    <xdr:sp macro="" textlink="">
      <xdr:nvSpPr>
        <xdr:cNvPr id="248" name="テキスト ボックス 247"/>
        <xdr:cNvSpPr txBox="1"/>
      </xdr:nvSpPr>
      <xdr:spPr>
        <a:xfrm>
          <a:off x="830580" y="1634236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17780</xdr:rowOff>
    </xdr:from>
    <xdr:to>
      <xdr:col>24</xdr:col>
      <xdr:colOff>114300</xdr:colOff>
      <xdr:row>97</xdr:row>
      <xdr:rowOff>119380</xdr:rowOff>
    </xdr:to>
    <xdr:sp macro="" textlink="">
      <xdr:nvSpPr>
        <xdr:cNvPr id="254" name="楕円 253"/>
        <xdr:cNvSpPr/>
      </xdr:nvSpPr>
      <xdr:spPr>
        <a:xfrm>
          <a:off x="45847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167640</xdr:rowOff>
    </xdr:from>
    <xdr:ext cx="534670" cy="250190"/>
    <xdr:sp macro="" textlink="">
      <xdr:nvSpPr>
        <xdr:cNvPr id="255" name="扶助費該当値テキスト"/>
        <xdr:cNvSpPr txBox="1"/>
      </xdr:nvSpPr>
      <xdr:spPr>
        <a:xfrm>
          <a:off x="4686300" y="166268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96520</xdr:rowOff>
    </xdr:from>
    <xdr:to>
      <xdr:col>20</xdr:col>
      <xdr:colOff>38100</xdr:colOff>
      <xdr:row>98</xdr:row>
      <xdr:rowOff>26670</xdr:rowOff>
    </xdr:to>
    <xdr:sp macro="" textlink="">
      <xdr:nvSpPr>
        <xdr:cNvPr id="256" name="楕円 255"/>
        <xdr:cNvSpPr/>
      </xdr:nvSpPr>
      <xdr:spPr>
        <a:xfrm>
          <a:off x="3746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17780</xdr:rowOff>
    </xdr:from>
    <xdr:ext cx="525145" cy="251460"/>
    <xdr:sp macro="" textlink="">
      <xdr:nvSpPr>
        <xdr:cNvPr id="257" name="テキスト ボックス 256"/>
        <xdr:cNvSpPr txBox="1"/>
      </xdr:nvSpPr>
      <xdr:spPr>
        <a:xfrm>
          <a:off x="3529965" y="168198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161290</xdr:rowOff>
    </xdr:from>
    <xdr:to>
      <xdr:col>15</xdr:col>
      <xdr:colOff>101600</xdr:colOff>
      <xdr:row>97</xdr:row>
      <xdr:rowOff>91440</xdr:rowOff>
    </xdr:to>
    <xdr:sp macro="" textlink="">
      <xdr:nvSpPr>
        <xdr:cNvPr id="258" name="楕円 257"/>
        <xdr:cNvSpPr/>
      </xdr:nvSpPr>
      <xdr:spPr>
        <a:xfrm>
          <a:off x="2857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82550</xdr:rowOff>
    </xdr:from>
    <xdr:ext cx="525145" cy="259080"/>
    <xdr:sp macro="" textlink="">
      <xdr:nvSpPr>
        <xdr:cNvPr id="259" name="テキスト ボックス 258"/>
        <xdr:cNvSpPr txBox="1"/>
      </xdr:nvSpPr>
      <xdr:spPr>
        <a:xfrm>
          <a:off x="2640965" y="16713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157480</xdr:rowOff>
    </xdr:from>
    <xdr:to>
      <xdr:col>10</xdr:col>
      <xdr:colOff>165100</xdr:colOff>
      <xdr:row>98</xdr:row>
      <xdr:rowOff>87630</xdr:rowOff>
    </xdr:to>
    <xdr:sp macro="" textlink="">
      <xdr:nvSpPr>
        <xdr:cNvPr id="260" name="楕円 259"/>
        <xdr:cNvSpPr/>
      </xdr:nvSpPr>
      <xdr:spPr>
        <a:xfrm>
          <a:off x="1968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78740</xdr:rowOff>
    </xdr:from>
    <xdr:ext cx="525145" cy="259080"/>
    <xdr:sp macro="" textlink="">
      <xdr:nvSpPr>
        <xdr:cNvPr id="261" name="テキスト ボックス 260"/>
        <xdr:cNvSpPr txBox="1"/>
      </xdr:nvSpPr>
      <xdr:spPr>
        <a:xfrm>
          <a:off x="1751965" y="16880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152400</xdr:rowOff>
    </xdr:from>
    <xdr:to>
      <xdr:col>6</xdr:col>
      <xdr:colOff>38100</xdr:colOff>
      <xdr:row>98</xdr:row>
      <xdr:rowOff>82550</xdr:rowOff>
    </xdr:to>
    <xdr:sp macro="" textlink="">
      <xdr:nvSpPr>
        <xdr:cNvPr id="262" name="楕円 261"/>
        <xdr:cNvSpPr/>
      </xdr:nvSpPr>
      <xdr:spPr>
        <a:xfrm>
          <a:off x="1079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73660</xdr:rowOff>
    </xdr:from>
    <xdr:ext cx="525145" cy="259080"/>
    <xdr:sp macro="" textlink="">
      <xdr:nvSpPr>
        <xdr:cNvPr id="263" name="テキスト ボックス 262"/>
        <xdr:cNvSpPr txBox="1"/>
      </xdr:nvSpPr>
      <xdr:spPr>
        <a:xfrm>
          <a:off x="862965" y="16875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2" name="テキスト ボックス 271"/>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75" name="テキスト ボックス 274"/>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6105" cy="259080"/>
    <xdr:sp macro="" textlink="">
      <xdr:nvSpPr>
        <xdr:cNvPr id="277" name="テキスト ボックス 276"/>
        <xdr:cNvSpPr txBox="1"/>
      </xdr:nvSpPr>
      <xdr:spPr>
        <a:xfrm>
          <a:off x="6008370" y="6207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105" cy="249555"/>
    <xdr:sp macro="" textlink="">
      <xdr:nvSpPr>
        <xdr:cNvPr id="279" name="テキスト ボックス 278"/>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105" cy="259080"/>
    <xdr:sp macro="" textlink="">
      <xdr:nvSpPr>
        <xdr:cNvPr id="281" name="テキスト ボックス 280"/>
        <xdr:cNvSpPr txBox="1"/>
      </xdr:nvSpPr>
      <xdr:spPr>
        <a:xfrm>
          <a:off x="6008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105" cy="259080"/>
    <xdr:sp macro="" textlink="">
      <xdr:nvSpPr>
        <xdr:cNvPr id="283" name="テキスト ボックス 282"/>
        <xdr:cNvSpPr txBox="1"/>
      </xdr:nvSpPr>
      <xdr:spPr>
        <a:xfrm>
          <a:off x="6008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5" name="テキスト ボックス 284"/>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18415</xdr:rowOff>
    </xdr:from>
    <xdr:to>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34670" cy="250190"/>
    <xdr:sp macro="" textlink="">
      <xdr:nvSpPr>
        <xdr:cNvPr id="288" name="補助費等最小値テキスト"/>
        <xdr:cNvSpPr txBox="1"/>
      </xdr:nvSpPr>
      <xdr:spPr>
        <a:xfrm>
          <a:off x="10528300" y="6625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18415</xdr:rowOff>
    </xdr:from>
    <xdr:to>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24765</xdr:rowOff>
    </xdr:from>
    <xdr:to>
      <xdr:col>55</xdr:col>
      <xdr:colOff>0</xdr:colOff>
      <xdr:row>37</xdr:row>
      <xdr:rowOff>56515</xdr:rowOff>
    </xdr:to>
    <xdr:cxnSp macro="">
      <xdr:nvCxnSpPr>
        <xdr:cNvPr id="292" name="直線コネクタ 291"/>
        <xdr:cNvCxnSpPr/>
      </xdr:nvCxnSpPr>
      <xdr:spPr>
        <a:xfrm flipV="1">
          <a:off x="9639300" y="636841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128905</xdr:rowOff>
    </xdr:from>
    <xdr:ext cx="598805" cy="259080"/>
    <xdr:sp macro="" textlink="">
      <xdr:nvSpPr>
        <xdr:cNvPr id="293" name="補助費等平均値テキスト"/>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56515</xdr:rowOff>
    </xdr:from>
    <xdr:to>
      <xdr:col>50</xdr:col>
      <xdr:colOff>114300</xdr:colOff>
      <xdr:row>37</xdr:row>
      <xdr:rowOff>104140</xdr:rowOff>
    </xdr:to>
    <xdr:cxnSp macro="">
      <xdr:nvCxnSpPr>
        <xdr:cNvPr id="295" name="直線コネクタ 294"/>
        <xdr:cNvCxnSpPr/>
      </xdr:nvCxnSpPr>
      <xdr:spPr>
        <a:xfrm flipV="1">
          <a:off x="8750300" y="64001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57785</xdr:rowOff>
    </xdr:from>
    <xdr:ext cx="589280" cy="259080"/>
    <xdr:sp macro="" textlink="">
      <xdr:nvSpPr>
        <xdr:cNvPr id="297" name="テキスト ボックス 296"/>
        <xdr:cNvSpPr txBox="1"/>
      </xdr:nvSpPr>
      <xdr:spPr>
        <a:xfrm>
          <a:off x="9339580" y="60585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59690</xdr:rowOff>
    </xdr:from>
    <xdr:to>
      <xdr:col>45</xdr:col>
      <xdr:colOff>177800</xdr:colOff>
      <xdr:row>37</xdr:row>
      <xdr:rowOff>104140</xdr:rowOff>
    </xdr:to>
    <xdr:cxnSp macro="">
      <xdr:nvCxnSpPr>
        <xdr:cNvPr id="298" name="直線コネクタ 297"/>
        <xdr:cNvCxnSpPr/>
      </xdr:nvCxnSpPr>
      <xdr:spPr>
        <a:xfrm>
          <a:off x="7861300" y="606044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68580</xdr:rowOff>
    </xdr:from>
    <xdr:ext cx="589280" cy="259080"/>
    <xdr:sp macro="" textlink="">
      <xdr:nvSpPr>
        <xdr:cNvPr id="300" name="テキスト ボックス 299"/>
        <xdr:cNvSpPr txBox="1"/>
      </xdr:nvSpPr>
      <xdr:spPr>
        <a:xfrm>
          <a:off x="8450580" y="60693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59690</xdr:rowOff>
    </xdr:from>
    <xdr:to>
      <xdr:col>41</xdr:col>
      <xdr:colOff>50800</xdr:colOff>
      <xdr:row>37</xdr:row>
      <xdr:rowOff>150495</xdr:rowOff>
    </xdr:to>
    <xdr:cxnSp macro="">
      <xdr:nvCxnSpPr>
        <xdr:cNvPr id="301" name="直線コネクタ 300"/>
        <xdr:cNvCxnSpPr/>
      </xdr:nvCxnSpPr>
      <xdr:spPr>
        <a:xfrm flipV="1">
          <a:off x="6972300" y="6060440"/>
          <a:ext cx="8890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34925</xdr:rowOff>
    </xdr:from>
    <xdr:ext cx="589280" cy="259080"/>
    <xdr:sp macro="" textlink="">
      <xdr:nvSpPr>
        <xdr:cNvPr id="303" name="テキスト ボックス 302"/>
        <xdr:cNvSpPr txBox="1"/>
      </xdr:nvSpPr>
      <xdr:spPr>
        <a:xfrm>
          <a:off x="7561580" y="56927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165100</xdr:rowOff>
    </xdr:from>
    <xdr:ext cx="525145" cy="259080"/>
    <xdr:sp macro="" textlink="">
      <xdr:nvSpPr>
        <xdr:cNvPr id="305" name="テキスト ボックス 304"/>
        <xdr:cNvSpPr txBox="1"/>
      </xdr:nvSpPr>
      <xdr:spPr>
        <a:xfrm>
          <a:off x="6704965" y="61658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145415</xdr:rowOff>
    </xdr:from>
    <xdr:to>
      <xdr:col>55</xdr:col>
      <xdr:colOff>50800</xdr:colOff>
      <xdr:row>37</xdr:row>
      <xdr:rowOff>75565</xdr:rowOff>
    </xdr:to>
    <xdr:sp macro="" textlink="">
      <xdr:nvSpPr>
        <xdr:cNvPr id="311" name="楕円 310"/>
        <xdr:cNvSpPr/>
      </xdr:nvSpPr>
      <xdr:spPr>
        <a:xfrm>
          <a:off x="10426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123825</xdr:rowOff>
    </xdr:from>
    <xdr:ext cx="534670" cy="249555"/>
    <xdr:sp macro="" textlink="">
      <xdr:nvSpPr>
        <xdr:cNvPr id="312" name="補助費等該当値テキスト"/>
        <xdr:cNvSpPr txBox="1"/>
      </xdr:nvSpPr>
      <xdr:spPr>
        <a:xfrm>
          <a:off x="10528300" y="62960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xdr:rowOff>
    </xdr:from>
    <xdr:to>
      <xdr:col>50</xdr:col>
      <xdr:colOff>165100</xdr:colOff>
      <xdr:row>37</xdr:row>
      <xdr:rowOff>107315</xdr:rowOff>
    </xdr:to>
    <xdr:sp macro="" textlink="">
      <xdr:nvSpPr>
        <xdr:cNvPr id="313" name="楕円 312"/>
        <xdr:cNvSpPr/>
      </xdr:nvSpPr>
      <xdr:spPr>
        <a:xfrm>
          <a:off x="9588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98425</xdr:rowOff>
    </xdr:from>
    <xdr:ext cx="525145" cy="250825"/>
    <xdr:sp macro="" textlink="">
      <xdr:nvSpPr>
        <xdr:cNvPr id="314" name="テキスト ボックス 313"/>
        <xdr:cNvSpPr txBox="1"/>
      </xdr:nvSpPr>
      <xdr:spPr>
        <a:xfrm>
          <a:off x="9371965" y="64420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53340</xdr:rowOff>
    </xdr:from>
    <xdr:to>
      <xdr:col>46</xdr:col>
      <xdr:colOff>38100</xdr:colOff>
      <xdr:row>37</xdr:row>
      <xdr:rowOff>154940</xdr:rowOff>
    </xdr:to>
    <xdr:sp macro="" textlink="">
      <xdr:nvSpPr>
        <xdr:cNvPr id="315" name="楕円 314"/>
        <xdr:cNvSpPr/>
      </xdr:nvSpPr>
      <xdr:spPr>
        <a:xfrm>
          <a:off x="869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146050</xdr:rowOff>
    </xdr:from>
    <xdr:ext cx="525145" cy="249555"/>
    <xdr:sp macro="" textlink="">
      <xdr:nvSpPr>
        <xdr:cNvPr id="316" name="テキスト ボックス 315"/>
        <xdr:cNvSpPr txBox="1"/>
      </xdr:nvSpPr>
      <xdr:spPr>
        <a:xfrm>
          <a:off x="8482965" y="64897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8890</xdr:rowOff>
    </xdr:from>
    <xdr:to>
      <xdr:col>41</xdr:col>
      <xdr:colOff>101600</xdr:colOff>
      <xdr:row>35</xdr:row>
      <xdr:rowOff>110490</xdr:rowOff>
    </xdr:to>
    <xdr:sp macro="" textlink="">
      <xdr:nvSpPr>
        <xdr:cNvPr id="317" name="楕円 316"/>
        <xdr:cNvSpPr/>
      </xdr:nvSpPr>
      <xdr:spPr>
        <a:xfrm>
          <a:off x="7810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101600</xdr:rowOff>
    </xdr:from>
    <xdr:ext cx="589280" cy="259080"/>
    <xdr:sp macro="" textlink="">
      <xdr:nvSpPr>
        <xdr:cNvPr id="318" name="テキスト ボックス 317"/>
        <xdr:cNvSpPr txBox="1"/>
      </xdr:nvSpPr>
      <xdr:spPr>
        <a:xfrm>
          <a:off x="7561580" y="61023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99695</xdr:rowOff>
    </xdr:from>
    <xdr:to>
      <xdr:col>36</xdr:col>
      <xdr:colOff>165100</xdr:colOff>
      <xdr:row>38</xdr:row>
      <xdr:rowOff>29845</xdr:rowOff>
    </xdr:to>
    <xdr:sp macro="" textlink="">
      <xdr:nvSpPr>
        <xdr:cNvPr id="319" name="楕円 318"/>
        <xdr:cNvSpPr/>
      </xdr:nvSpPr>
      <xdr:spPr>
        <a:xfrm>
          <a:off x="692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20955</xdr:rowOff>
    </xdr:from>
    <xdr:ext cx="525145" cy="249555"/>
    <xdr:sp macro="" textlink="">
      <xdr:nvSpPr>
        <xdr:cNvPr id="320" name="テキスト ボックス 319"/>
        <xdr:cNvSpPr txBox="1"/>
      </xdr:nvSpPr>
      <xdr:spPr>
        <a:xfrm>
          <a:off x="6704965" y="65360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9" name="テキスト ボックス 328"/>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9555"/>
    <xdr:sp macro="" textlink="">
      <xdr:nvSpPr>
        <xdr:cNvPr id="332" name="テキスト ボックス 331"/>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6105" cy="249555"/>
    <xdr:sp macro="" textlink="">
      <xdr:nvSpPr>
        <xdr:cNvPr id="334" name="テキスト ボックス 333"/>
        <xdr:cNvSpPr txBox="1"/>
      </xdr:nvSpPr>
      <xdr:spPr>
        <a:xfrm>
          <a:off x="6008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6105" cy="249555"/>
    <xdr:sp macro="" textlink="">
      <xdr:nvSpPr>
        <xdr:cNvPr id="336" name="テキスト ボックス 335"/>
        <xdr:cNvSpPr txBox="1"/>
      </xdr:nvSpPr>
      <xdr:spPr>
        <a:xfrm>
          <a:off x="6008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6105" cy="249555"/>
    <xdr:sp macro="" textlink="">
      <xdr:nvSpPr>
        <xdr:cNvPr id="338" name="テキスト ボックス 337"/>
        <xdr:cNvSpPr txBox="1"/>
      </xdr:nvSpPr>
      <xdr:spPr>
        <a:xfrm>
          <a:off x="6008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0" name="テキスト ボックス 339"/>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45085</xdr:rowOff>
    </xdr:from>
    <xdr:to>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102235</xdr:rowOff>
    </xdr:from>
    <xdr:to>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45085</xdr:rowOff>
    </xdr:from>
    <xdr:to>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19050</xdr:rowOff>
    </xdr:from>
    <xdr:to>
      <xdr:col>55</xdr:col>
      <xdr:colOff>0</xdr:colOff>
      <xdr:row>57</xdr:row>
      <xdr:rowOff>45720</xdr:rowOff>
    </xdr:to>
    <xdr:cxnSp macro="">
      <xdr:nvCxnSpPr>
        <xdr:cNvPr id="347" name="直線コネクタ 346"/>
        <xdr:cNvCxnSpPr/>
      </xdr:nvCxnSpPr>
      <xdr:spPr>
        <a:xfrm flipV="1">
          <a:off x="9639300" y="97917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27305</xdr:rowOff>
    </xdr:from>
    <xdr:ext cx="534670" cy="259080"/>
    <xdr:sp macro="" textlink="">
      <xdr:nvSpPr>
        <xdr:cNvPr id="348" name="普通建設事業費平均値テキスト"/>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23495</xdr:rowOff>
    </xdr:from>
    <xdr:to>
      <xdr:col>50</xdr:col>
      <xdr:colOff>114300</xdr:colOff>
      <xdr:row>57</xdr:row>
      <xdr:rowOff>45720</xdr:rowOff>
    </xdr:to>
    <xdr:cxnSp macro="">
      <xdr:nvCxnSpPr>
        <xdr:cNvPr id="350" name="直線コネクタ 349"/>
        <xdr:cNvCxnSpPr/>
      </xdr:nvCxnSpPr>
      <xdr:spPr>
        <a:xfrm>
          <a:off x="8750300" y="97961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156845</xdr:rowOff>
    </xdr:from>
    <xdr:ext cx="525145" cy="249555"/>
    <xdr:sp macro="" textlink="">
      <xdr:nvSpPr>
        <xdr:cNvPr id="352" name="テキスト ボックス 351"/>
        <xdr:cNvSpPr txBox="1"/>
      </xdr:nvSpPr>
      <xdr:spPr>
        <a:xfrm>
          <a:off x="9371965" y="99294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17780</xdr:rowOff>
    </xdr:from>
    <xdr:to>
      <xdr:col>45</xdr:col>
      <xdr:colOff>177800</xdr:colOff>
      <xdr:row>57</xdr:row>
      <xdr:rowOff>23495</xdr:rowOff>
    </xdr:to>
    <xdr:cxnSp macro="">
      <xdr:nvCxnSpPr>
        <xdr:cNvPr id="353" name="直線コネクタ 352"/>
        <xdr:cNvCxnSpPr/>
      </xdr:nvCxnSpPr>
      <xdr:spPr>
        <a:xfrm>
          <a:off x="7861300" y="97904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132715</xdr:rowOff>
    </xdr:from>
    <xdr:ext cx="525145" cy="250825"/>
    <xdr:sp macro="" textlink="">
      <xdr:nvSpPr>
        <xdr:cNvPr id="355" name="テキスト ボックス 354"/>
        <xdr:cNvSpPr txBox="1"/>
      </xdr:nvSpPr>
      <xdr:spPr>
        <a:xfrm>
          <a:off x="8482965" y="99053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17780</xdr:rowOff>
    </xdr:from>
    <xdr:to>
      <xdr:col>41</xdr:col>
      <xdr:colOff>50800</xdr:colOff>
      <xdr:row>57</xdr:row>
      <xdr:rowOff>129540</xdr:rowOff>
    </xdr:to>
    <xdr:cxnSp macro="">
      <xdr:nvCxnSpPr>
        <xdr:cNvPr id="356" name="直線コネクタ 355"/>
        <xdr:cNvCxnSpPr/>
      </xdr:nvCxnSpPr>
      <xdr:spPr>
        <a:xfrm flipV="1">
          <a:off x="6972300" y="979043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48895</xdr:rowOff>
    </xdr:from>
    <xdr:to>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141605</xdr:rowOff>
    </xdr:from>
    <xdr:ext cx="525145" cy="259080"/>
    <xdr:sp macro="" textlink="">
      <xdr:nvSpPr>
        <xdr:cNvPr id="358" name="テキスト ボックス 357"/>
        <xdr:cNvSpPr txBox="1"/>
      </xdr:nvSpPr>
      <xdr:spPr>
        <a:xfrm>
          <a:off x="7593965" y="9914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163195</xdr:rowOff>
    </xdr:from>
    <xdr:ext cx="525145" cy="259080"/>
    <xdr:sp macro="" textlink="">
      <xdr:nvSpPr>
        <xdr:cNvPr id="360" name="テキスト ボックス 359"/>
        <xdr:cNvSpPr txBox="1"/>
      </xdr:nvSpPr>
      <xdr:spPr>
        <a:xfrm>
          <a:off x="6704965" y="9592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139700</xdr:rowOff>
    </xdr:from>
    <xdr:to>
      <xdr:col>55</xdr:col>
      <xdr:colOff>50800</xdr:colOff>
      <xdr:row>57</xdr:row>
      <xdr:rowOff>69850</xdr:rowOff>
    </xdr:to>
    <xdr:sp macro="" textlink="">
      <xdr:nvSpPr>
        <xdr:cNvPr id="366" name="楕円 365"/>
        <xdr:cNvSpPr/>
      </xdr:nvSpPr>
      <xdr:spPr>
        <a:xfrm>
          <a:off x="10426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162560</xdr:rowOff>
    </xdr:from>
    <xdr:ext cx="598805" cy="259080"/>
    <xdr:sp macro="" textlink="">
      <xdr:nvSpPr>
        <xdr:cNvPr id="367" name="普通建設事業費該当値テキスト"/>
        <xdr:cNvSpPr txBox="1"/>
      </xdr:nvSpPr>
      <xdr:spPr>
        <a:xfrm>
          <a:off x="10528300" y="959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166370</xdr:rowOff>
    </xdr:from>
    <xdr:to>
      <xdr:col>50</xdr:col>
      <xdr:colOff>165100</xdr:colOff>
      <xdr:row>57</xdr:row>
      <xdr:rowOff>96520</xdr:rowOff>
    </xdr:to>
    <xdr:sp macro="" textlink="">
      <xdr:nvSpPr>
        <xdr:cNvPr id="368" name="楕円 367"/>
        <xdr:cNvSpPr/>
      </xdr:nvSpPr>
      <xdr:spPr>
        <a:xfrm>
          <a:off x="958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113030</xdr:rowOff>
    </xdr:from>
    <xdr:ext cx="589280" cy="259080"/>
    <xdr:sp macro="" textlink="">
      <xdr:nvSpPr>
        <xdr:cNvPr id="369" name="テキスト ボックス 368"/>
        <xdr:cNvSpPr txBox="1"/>
      </xdr:nvSpPr>
      <xdr:spPr>
        <a:xfrm>
          <a:off x="9339580" y="95427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144145</xdr:rowOff>
    </xdr:from>
    <xdr:to>
      <xdr:col>46</xdr:col>
      <xdr:colOff>38100</xdr:colOff>
      <xdr:row>57</xdr:row>
      <xdr:rowOff>74930</xdr:rowOff>
    </xdr:to>
    <xdr:sp macro="" textlink="">
      <xdr:nvSpPr>
        <xdr:cNvPr id="370" name="楕円 369"/>
        <xdr:cNvSpPr/>
      </xdr:nvSpPr>
      <xdr:spPr>
        <a:xfrm>
          <a:off x="8699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90805</xdr:rowOff>
    </xdr:from>
    <xdr:ext cx="589280" cy="258445"/>
    <xdr:sp macro="" textlink="">
      <xdr:nvSpPr>
        <xdr:cNvPr id="371" name="テキスト ボックス 370"/>
        <xdr:cNvSpPr txBox="1"/>
      </xdr:nvSpPr>
      <xdr:spPr>
        <a:xfrm>
          <a:off x="8450580" y="952055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138430</xdr:rowOff>
    </xdr:from>
    <xdr:to>
      <xdr:col>41</xdr:col>
      <xdr:colOff>101600</xdr:colOff>
      <xdr:row>57</xdr:row>
      <xdr:rowOff>68580</xdr:rowOff>
    </xdr:to>
    <xdr:sp macro="" textlink="">
      <xdr:nvSpPr>
        <xdr:cNvPr id="372" name="楕円 371"/>
        <xdr:cNvSpPr/>
      </xdr:nvSpPr>
      <xdr:spPr>
        <a:xfrm>
          <a:off x="7810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85090</xdr:rowOff>
    </xdr:from>
    <xdr:ext cx="589280" cy="259080"/>
    <xdr:sp macro="" textlink="">
      <xdr:nvSpPr>
        <xdr:cNvPr id="373" name="テキスト ボックス 372"/>
        <xdr:cNvSpPr txBox="1"/>
      </xdr:nvSpPr>
      <xdr:spPr>
        <a:xfrm>
          <a:off x="7561580" y="95148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8890</xdr:rowOff>
    </xdr:to>
    <xdr:sp macro="" textlink="">
      <xdr:nvSpPr>
        <xdr:cNvPr id="374" name="楕円 373"/>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0</xdr:rowOff>
    </xdr:from>
    <xdr:ext cx="525145" cy="259080"/>
    <xdr:sp macro="" textlink="">
      <xdr:nvSpPr>
        <xdr:cNvPr id="375" name="テキスト ボックス 374"/>
        <xdr:cNvSpPr txBox="1"/>
      </xdr:nvSpPr>
      <xdr:spPr>
        <a:xfrm>
          <a:off x="6704965" y="99441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4" name="テキスト ボックス 383"/>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87" name="テキスト ボックス 386"/>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9555"/>
    <xdr:sp macro="" textlink="">
      <xdr:nvSpPr>
        <xdr:cNvPr id="391" name="テキスト ボックス 390"/>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105" cy="259080"/>
    <xdr:sp macro="" textlink="">
      <xdr:nvSpPr>
        <xdr:cNvPr id="395" name="テキスト ボックス 394"/>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7" name="テキスト ボックス 396"/>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58420</xdr:rowOff>
    </xdr:from>
    <xdr:to>
      <xdr:col>54</xdr:col>
      <xdr:colOff>189865</xdr:colOff>
      <xdr:row>79</xdr:row>
      <xdr:rowOff>44450</xdr:rowOff>
    </xdr:to>
    <xdr:cxnSp macro="">
      <xdr:nvCxnSpPr>
        <xdr:cNvPr id="399" name="直線コネクタ 398"/>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5080</xdr:rowOff>
    </xdr:from>
    <xdr:ext cx="598805" cy="259080"/>
    <xdr:sp macro="" textlink="">
      <xdr:nvSpPr>
        <xdr:cNvPr id="402" name="普通建設事業費 （ うち新規整備　）最大値テキスト"/>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58420</xdr:rowOff>
    </xdr:from>
    <xdr:to>
      <xdr:col>55</xdr:col>
      <xdr:colOff>88900</xdr:colOff>
      <xdr:row>71</xdr:row>
      <xdr:rowOff>58420</xdr:rowOff>
    </xdr:to>
    <xdr:cxnSp macro="">
      <xdr:nvCxnSpPr>
        <xdr:cNvPr id="403" name="直線コネクタ 402"/>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120650</xdr:rowOff>
    </xdr:from>
    <xdr:to>
      <xdr:col>55</xdr:col>
      <xdr:colOff>0</xdr:colOff>
      <xdr:row>76</xdr:row>
      <xdr:rowOff>97790</xdr:rowOff>
    </xdr:to>
    <xdr:cxnSp macro="">
      <xdr:nvCxnSpPr>
        <xdr:cNvPr id="404" name="直線コネクタ 403"/>
        <xdr:cNvCxnSpPr/>
      </xdr:nvCxnSpPr>
      <xdr:spPr>
        <a:xfrm>
          <a:off x="9639300" y="1297940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73025</xdr:rowOff>
    </xdr:from>
    <xdr:ext cx="534670" cy="259080"/>
    <xdr:sp macro="" textlink="">
      <xdr:nvSpPr>
        <xdr:cNvPr id="405" name="普通建設事業費 （ うち新規整備　）平均値テキスト"/>
        <xdr:cNvSpPr txBox="1"/>
      </xdr:nvSpPr>
      <xdr:spPr>
        <a:xfrm>
          <a:off x="10528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06" name="フローチャート: 判断 405"/>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120650</xdr:rowOff>
    </xdr:from>
    <xdr:to>
      <xdr:col>50</xdr:col>
      <xdr:colOff>114300</xdr:colOff>
      <xdr:row>76</xdr:row>
      <xdr:rowOff>26670</xdr:rowOff>
    </xdr:to>
    <xdr:cxnSp macro="">
      <xdr:nvCxnSpPr>
        <xdr:cNvPr id="407" name="直線コネクタ 406"/>
        <xdr:cNvCxnSpPr/>
      </xdr:nvCxnSpPr>
      <xdr:spPr>
        <a:xfrm flipV="1">
          <a:off x="8750300" y="129794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08" name="フローチャート: 判断 407"/>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22860</xdr:rowOff>
    </xdr:from>
    <xdr:ext cx="525145" cy="259080"/>
    <xdr:sp macro="" textlink="">
      <xdr:nvSpPr>
        <xdr:cNvPr id="409" name="テキスト ボックス 408"/>
        <xdr:cNvSpPr txBox="1"/>
      </xdr:nvSpPr>
      <xdr:spPr>
        <a:xfrm>
          <a:off x="9371965" y="133959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92710</xdr:rowOff>
    </xdr:from>
    <xdr:to>
      <xdr:col>45</xdr:col>
      <xdr:colOff>177800</xdr:colOff>
      <xdr:row>76</xdr:row>
      <xdr:rowOff>26670</xdr:rowOff>
    </xdr:to>
    <xdr:cxnSp macro="">
      <xdr:nvCxnSpPr>
        <xdr:cNvPr id="410" name="直線コネクタ 409"/>
        <xdr:cNvCxnSpPr/>
      </xdr:nvCxnSpPr>
      <xdr:spPr>
        <a:xfrm>
          <a:off x="7861300" y="1278001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23495</xdr:rowOff>
    </xdr:from>
    <xdr:to>
      <xdr:col>46</xdr:col>
      <xdr:colOff>38100</xdr:colOff>
      <xdr:row>77</xdr:row>
      <xdr:rowOff>125095</xdr:rowOff>
    </xdr:to>
    <xdr:sp macro="" textlink="">
      <xdr:nvSpPr>
        <xdr:cNvPr id="411" name="フローチャート: 判断 410"/>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116205</xdr:rowOff>
    </xdr:from>
    <xdr:ext cx="525145" cy="259080"/>
    <xdr:sp macro="" textlink="">
      <xdr:nvSpPr>
        <xdr:cNvPr id="412" name="テキスト ボックス 411"/>
        <xdr:cNvSpPr txBox="1"/>
      </xdr:nvSpPr>
      <xdr:spPr>
        <a:xfrm>
          <a:off x="8482965" y="133178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92710</xdr:rowOff>
    </xdr:from>
    <xdr:to>
      <xdr:col>41</xdr:col>
      <xdr:colOff>50800</xdr:colOff>
      <xdr:row>78</xdr:row>
      <xdr:rowOff>121920</xdr:rowOff>
    </xdr:to>
    <xdr:cxnSp macro="">
      <xdr:nvCxnSpPr>
        <xdr:cNvPr id="413" name="直線コネクタ 412"/>
        <xdr:cNvCxnSpPr/>
      </xdr:nvCxnSpPr>
      <xdr:spPr>
        <a:xfrm flipV="1">
          <a:off x="6972300" y="12780010"/>
          <a:ext cx="889000" cy="715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168275</xdr:rowOff>
    </xdr:from>
    <xdr:to>
      <xdr:col>41</xdr:col>
      <xdr:colOff>101600</xdr:colOff>
      <xdr:row>77</xdr:row>
      <xdr:rowOff>98425</xdr:rowOff>
    </xdr:to>
    <xdr:sp macro="" textlink="">
      <xdr:nvSpPr>
        <xdr:cNvPr id="414" name="フローチャート: 判断 413"/>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89535</xdr:rowOff>
    </xdr:from>
    <xdr:ext cx="525145" cy="249555"/>
    <xdr:sp macro="" textlink="">
      <xdr:nvSpPr>
        <xdr:cNvPr id="415" name="テキスト ボックス 414"/>
        <xdr:cNvSpPr txBox="1"/>
      </xdr:nvSpPr>
      <xdr:spPr>
        <a:xfrm>
          <a:off x="7593965" y="132911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16" name="フローチャート: 判断 415"/>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124460</xdr:rowOff>
    </xdr:from>
    <xdr:ext cx="525145" cy="259080"/>
    <xdr:sp macro="" textlink="">
      <xdr:nvSpPr>
        <xdr:cNvPr id="417" name="テキスト ボックス 416"/>
        <xdr:cNvSpPr txBox="1"/>
      </xdr:nvSpPr>
      <xdr:spPr>
        <a:xfrm>
          <a:off x="6704965" y="12983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46355</xdr:rowOff>
    </xdr:from>
    <xdr:to>
      <xdr:col>55</xdr:col>
      <xdr:colOff>50800</xdr:colOff>
      <xdr:row>76</xdr:row>
      <xdr:rowOff>147955</xdr:rowOff>
    </xdr:to>
    <xdr:sp macro="" textlink="">
      <xdr:nvSpPr>
        <xdr:cNvPr id="423" name="楕円 422"/>
        <xdr:cNvSpPr/>
      </xdr:nvSpPr>
      <xdr:spPr>
        <a:xfrm>
          <a:off x="104267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69215</xdr:rowOff>
    </xdr:from>
    <xdr:ext cx="534670" cy="259080"/>
    <xdr:sp macro="" textlink="">
      <xdr:nvSpPr>
        <xdr:cNvPr id="424" name="普通建設事業費 （ うち新規整備　）該当値テキスト"/>
        <xdr:cNvSpPr txBox="1"/>
      </xdr:nvSpPr>
      <xdr:spPr>
        <a:xfrm>
          <a:off x="10528300" y="1292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69850</xdr:rowOff>
    </xdr:from>
    <xdr:to>
      <xdr:col>50</xdr:col>
      <xdr:colOff>165100</xdr:colOff>
      <xdr:row>75</xdr:row>
      <xdr:rowOff>171450</xdr:rowOff>
    </xdr:to>
    <xdr:sp macro="" textlink="">
      <xdr:nvSpPr>
        <xdr:cNvPr id="425" name="楕円 424"/>
        <xdr:cNvSpPr/>
      </xdr:nvSpPr>
      <xdr:spPr>
        <a:xfrm>
          <a:off x="9588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16510</xdr:rowOff>
    </xdr:from>
    <xdr:ext cx="525145" cy="259080"/>
    <xdr:sp macro="" textlink="">
      <xdr:nvSpPr>
        <xdr:cNvPr id="426" name="テキスト ボックス 425"/>
        <xdr:cNvSpPr txBox="1"/>
      </xdr:nvSpPr>
      <xdr:spPr>
        <a:xfrm>
          <a:off x="9371965" y="12703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147320</xdr:rowOff>
    </xdr:from>
    <xdr:to>
      <xdr:col>46</xdr:col>
      <xdr:colOff>38100</xdr:colOff>
      <xdr:row>76</xdr:row>
      <xdr:rowOff>77470</xdr:rowOff>
    </xdr:to>
    <xdr:sp macro="" textlink="">
      <xdr:nvSpPr>
        <xdr:cNvPr id="427" name="楕円 426"/>
        <xdr:cNvSpPr/>
      </xdr:nvSpPr>
      <xdr:spPr>
        <a:xfrm>
          <a:off x="8699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93980</xdr:rowOff>
    </xdr:from>
    <xdr:ext cx="525145" cy="259080"/>
    <xdr:sp macro="" textlink="">
      <xdr:nvSpPr>
        <xdr:cNvPr id="428" name="テキスト ボックス 427"/>
        <xdr:cNvSpPr txBox="1"/>
      </xdr:nvSpPr>
      <xdr:spPr>
        <a:xfrm>
          <a:off x="8482965" y="127812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41910</xdr:rowOff>
    </xdr:from>
    <xdr:to>
      <xdr:col>41</xdr:col>
      <xdr:colOff>101600</xdr:colOff>
      <xdr:row>74</xdr:row>
      <xdr:rowOff>143510</xdr:rowOff>
    </xdr:to>
    <xdr:sp macro="" textlink="">
      <xdr:nvSpPr>
        <xdr:cNvPr id="429" name="楕円 428"/>
        <xdr:cNvSpPr/>
      </xdr:nvSpPr>
      <xdr:spPr>
        <a:xfrm>
          <a:off x="78105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160020</xdr:rowOff>
    </xdr:from>
    <xdr:ext cx="525145" cy="259080"/>
    <xdr:sp macro="" textlink="">
      <xdr:nvSpPr>
        <xdr:cNvPr id="430" name="テキスト ボックス 429"/>
        <xdr:cNvSpPr txBox="1"/>
      </xdr:nvSpPr>
      <xdr:spPr>
        <a:xfrm>
          <a:off x="7593965" y="12504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71120</xdr:rowOff>
    </xdr:from>
    <xdr:to>
      <xdr:col>36</xdr:col>
      <xdr:colOff>165100</xdr:colOff>
      <xdr:row>79</xdr:row>
      <xdr:rowOff>1270</xdr:rowOff>
    </xdr:to>
    <xdr:sp macro="" textlink="">
      <xdr:nvSpPr>
        <xdr:cNvPr id="431" name="楕円 430"/>
        <xdr:cNvSpPr/>
      </xdr:nvSpPr>
      <xdr:spPr>
        <a:xfrm>
          <a:off x="692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163830</xdr:rowOff>
    </xdr:from>
    <xdr:ext cx="460375" cy="259080"/>
    <xdr:sp macro="" textlink="">
      <xdr:nvSpPr>
        <xdr:cNvPr id="432" name="テキスト ボックス 431"/>
        <xdr:cNvSpPr txBox="1"/>
      </xdr:nvSpPr>
      <xdr:spPr>
        <a:xfrm>
          <a:off x="6737350" y="135369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1" name="テキスト ボックス 440"/>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9395" cy="249555"/>
    <xdr:sp macro="" textlink="">
      <xdr:nvSpPr>
        <xdr:cNvPr id="444" name="テキスト ボックス 443"/>
        <xdr:cNvSpPr txBox="1"/>
      </xdr:nvSpPr>
      <xdr:spPr>
        <a:xfrm>
          <a:off x="6355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6105" cy="249555"/>
    <xdr:sp macro="" textlink="">
      <xdr:nvSpPr>
        <xdr:cNvPr id="446" name="テキスト ボックス 445"/>
        <xdr:cNvSpPr txBox="1"/>
      </xdr:nvSpPr>
      <xdr:spPr>
        <a:xfrm>
          <a:off x="6008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6105" cy="249555"/>
    <xdr:sp macro="" textlink="">
      <xdr:nvSpPr>
        <xdr:cNvPr id="448" name="テキスト ボックス 447"/>
        <xdr:cNvSpPr txBox="1"/>
      </xdr:nvSpPr>
      <xdr:spPr>
        <a:xfrm>
          <a:off x="6008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6105" cy="249555"/>
    <xdr:sp macro="" textlink="">
      <xdr:nvSpPr>
        <xdr:cNvPr id="450" name="テキスト ボックス 449"/>
        <xdr:cNvSpPr txBox="1"/>
      </xdr:nvSpPr>
      <xdr:spPr>
        <a:xfrm>
          <a:off x="6008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2" name="テキスト ボックス 451"/>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3175</xdr:rowOff>
    </xdr:from>
    <xdr:to>
      <xdr:col>54</xdr:col>
      <xdr:colOff>189865</xdr:colOff>
      <xdr:row>98</xdr:row>
      <xdr:rowOff>126365</xdr:rowOff>
    </xdr:to>
    <xdr:cxnSp macro="">
      <xdr:nvCxnSpPr>
        <xdr:cNvPr id="454" name="直線コネクタ 453"/>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900" cy="259080"/>
    <xdr:sp macro="" textlink="">
      <xdr:nvSpPr>
        <xdr:cNvPr id="455"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6" name="直線コネクタ 455"/>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121285</xdr:rowOff>
    </xdr:from>
    <xdr:ext cx="598805" cy="250825"/>
    <xdr:sp macro="" textlink="">
      <xdr:nvSpPr>
        <xdr:cNvPr id="457" name="普通建設事業費 （ うち更新整備　）最大値テキスト"/>
        <xdr:cNvSpPr txBox="1"/>
      </xdr:nvSpPr>
      <xdr:spPr>
        <a:xfrm>
          <a:off x="10528300" y="155517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58" name="直線コネクタ 457"/>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140335</xdr:rowOff>
    </xdr:from>
    <xdr:to>
      <xdr:col>55</xdr:col>
      <xdr:colOff>0</xdr:colOff>
      <xdr:row>98</xdr:row>
      <xdr:rowOff>6985</xdr:rowOff>
    </xdr:to>
    <xdr:cxnSp macro="">
      <xdr:nvCxnSpPr>
        <xdr:cNvPr id="459" name="直線コネクタ 458"/>
        <xdr:cNvCxnSpPr/>
      </xdr:nvCxnSpPr>
      <xdr:spPr>
        <a:xfrm flipV="1">
          <a:off x="9639300" y="167709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105410</xdr:rowOff>
    </xdr:from>
    <xdr:ext cx="534670" cy="259080"/>
    <xdr:sp macro="" textlink="">
      <xdr:nvSpPr>
        <xdr:cNvPr id="460" name="普通建設事業費 （ うち更新整備　）平均値テキスト"/>
        <xdr:cNvSpPr txBox="1"/>
      </xdr:nvSpPr>
      <xdr:spPr>
        <a:xfrm>
          <a:off x="10528300" y="1673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1" name="フローチャート: 判断 460"/>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158750</xdr:rowOff>
    </xdr:from>
    <xdr:to>
      <xdr:col>50</xdr:col>
      <xdr:colOff>114300</xdr:colOff>
      <xdr:row>98</xdr:row>
      <xdr:rowOff>6985</xdr:rowOff>
    </xdr:to>
    <xdr:cxnSp macro="">
      <xdr:nvCxnSpPr>
        <xdr:cNvPr id="462" name="直線コネクタ 461"/>
        <xdr:cNvCxnSpPr/>
      </xdr:nvCxnSpPr>
      <xdr:spPr>
        <a:xfrm>
          <a:off x="8750300" y="167894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61595</xdr:rowOff>
    </xdr:from>
    <xdr:ext cx="525145" cy="259080"/>
    <xdr:sp macro="" textlink="">
      <xdr:nvSpPr>
        <xdr:cNvPr id="464" name="テキスト ボックス 463"/>
        <xdr:cNvSpPr txBox="1"/>
      </xdr:nvSpPr>
      <xdr:spPr>
        <a:xfrm>
          <a:off x="9371965" y="16863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158750</xdr:rowOff>
    </xdr:from>
    <xdr:to>
      <xdr:col>45</xdr:col>
      <xdr:colOff>177800</xdr:colOff>
      <xdr:row>98</xdr:row>
      <xdr:rowOff>17780</xdr:rowOff>
    </xdr:to>
    <xdr:cxnSp macro="">
      <xdr:nvCxnSpPr>
        <xdr:cNvPr id="465" name="直線コネクタ 464"/>
        <xdr:cNvCxnSpPr/>
      </xdr:nvCxnSpPr>
      <xdr:spPr>
        <a:xfrm flipV="1">
          <a:off x="7861300" y="16789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55245</xdr:rowOff>
    </xdr:from>
    <xdr:ext cx="525145" cy="249555"/>
    <xdr:sp macro="" textlink="">
      <xdr:nvSpPr>
        <xdr:cNvPr id="467" name="テキスト ボックス 466"/>
        <xdr:cNvSpPr txBox="1"/>
      </xdr:nvSpPr>
      <xdr:spPr>
        <a:xfrm>
          <a:off x="8482965" y="168573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8255</xdr:rowOff>
    </xdr:from>
    <xdr:to>
      <xdr:col>41</xdr:col>
      <xdr:colOff>50800</xdr:colOff>
      <xdr:row>98</xdr:row>
      <xdr:rowOff>17780</xdr:rowOff>
    </xdr:to>
    <xdr:cxnSp macro="">
      <xdr:nvCxnSpPr>
        <xdr:cNvPr id="468" name="直線コネクタ 467"/>
        <xdr:cNvCxnSpPr/>
      </xdr:nvCxnSpPr>
      <xdr:spPr>
        <a:xfrm>
          <a:off x="6972300" y="16810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144145</xdr:rowOff>
    </xdr:from>
    <xdr:to>
      <xdr:col>41</xdr:col>
      <xdr:colOff>101600</xdr:colOff>
      <xdr:row>98</xdr:row>
      <xdr:rowOff>74930</xdr:rowOff>
    </xdr:to>
    <xdr:sp macro="" textlink="">
      <xdr:nvSpPr>
        <xdr:cNvPr id="469" name="フローチャート: 判断 468"/>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65405</xdr:rowOff>
    </xdr:from>
    <xdr:ext cx="525145" cy="249555"/>
    <xdr:sp macro="" textlink="">
      <xdr:nvSpPr>
        <xdr:cNvPr id="470" name="テキスト ボックス 469"/>
        <xdr:cNvSpPr txBox="1"/>
      </xdr:nvSpPr>
      <xdr:spPr>
        <a:xfrm>
          <a:off x="7593965" y="168675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71" name="フローチャート: 判断 470"/>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61595</xdr:rowOff>
    </xdr:from>
    <xdr:ext cx="525145" cy="259080"/>
    <xdr:sp macro="" textlink="">
      <xdr:nvSpPr>
        <xdr:cNvPr id="472" name="テキスト ボックス 471"/>
        <xdr:cNvSpPr txBox="1"/>
      </xdr:nvSpPr>
      <xdr:spPr>
        <a:xfrm>
          <a:off x="6704965" y="16863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89535</xdr:rowOff>
    </xdr:from>
    <xdr:to>
      <xdr:col>55</xdr:col>
      <xdr:colOff>50800</xdr:colOff>
      <xdr:row>98</xdr:row>
      <xdr:rowOff>19685</xdr:rowOff>
    </xdr:to>
    <xdr:sp macro="" textlink="">
      <xdr:nvSpPr>
        <xdr:cNvPr id="478" name="楕円 477"/>
        <xdr:cNvSpPr/>
      </xdr:nvSpPr>
      <xdr:spPr>
        <a:xfrm>
          <a:off x="104267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112395</xdr:rowOff>
    </xdr:from>
    <xdr:ext cx="534670" cy="249555"/>
    <xdr:sp macro="" textlink="">
      <xdr:nvSpPr>
        <xdr:cNvPr id="479" name="普通建設事業費 （ うち更新整備　）該当値テキスト"/>
        <xdr:cNvSpPr txBox="1"/>
      </xdr:nvSpPr>
      <xdr:spPr>
        <a:xfrm>
          <a:off x="10528300" y="165715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127635</xdr:rowOff>
    </xdr:from>
    <xdr:to>
      <xdr:col>50</xdr:col>
      <xdr:colOff>165100</xdr:colOff>
      <xdr:row>98</xdr:row>
      <xdr:rowOff>57785</xdr:rowOff>
    </xdr:to>
    <xdr:sp macro="" textlink="">
      <xdr:nvSpPr>
        <xdr:cNvPr id="480" name="楕円 479"/>
        <xdr:cNvSpPr/>
      </xdr:nvSpPr>
      <xdr:spPr>
        <a:xfrm>
          <a:off x="9588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74930</xdr:rowOff>
    </xdr:from>
    <xdr:ext cx="525145" cy="251460"/>
    <xdr:sp macro="" textlink="">
      <xdr:nvSpPr>
        <xdr:cNvPr id="481" name="テキスト ボックス 480"/>
        <xdr:cNvSpPr txBox="1"/>
      </xdr:nvSpPr>
      <xdr:spPr>
        <a:xfrm>
          <a:off x="9371965" y="165341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107950</xdr:rowOff>
    </xdr:from>
    <xdr:to>
      <xdr:col>46</xdr:col>
      <xdr:colOff>38100</xdr:colOff>
      <xdr:row>98</xdr:row>
      <xdr:rowOff>38100</xdr:rowOff>
    </xdr:to>
    <xdr:sp macro="" textlink="">
      <xdr:nvSpPr>
        <xdr:cNvPr id="482" name="楕円 481"/>
        <xdr:cNvSpPr/>
      </xdr:nvSpPr>
      <xdr:spPr>
        <a:xfrm>
          <a:off x="8699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54610</xdr:rowOff>
    </xdr:from>
    <xdr:ext cx="525145" cy="249555"/>
    <xdr:sp macro="" textlink="">
      <xdr:nvSpPr>
        <xdr:cNvPr id="483" name="テキスト ボックス 482"/>
        <xdr:cNvSpPr txBox="1"/>
      </xdr:nvSpPr>
      <xdr:spPr>
        <a:xfrm>
          <a:off x="8482965" y="165138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138430</xdr:rowOff>
    </xdr:from>
    <xdr:to>
      <xdr:col>41</xdr:col>
      <xdr:colOff>101600</xdr:colOff>
      <xdr:row>98</xdr:row>
      <xdr:rowOff>68580</xdr:rowOff>
    </xdr:to>
    <xdr:sp macro="" textlink="">
      <xdr:nvSpPr>
        <xdr:cNvPr id="484" name="楕円 483"/>
        <xdr:cNvSpPr/>
      </xdr:nvSpPr>
      <xdr:spPr>
        <a:xfrm>
          <a:off x="7810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85090</xdr:rowOff>
    </xdr:from>
    <xdr:ext cx="525145" cy="259080"/>
    <xdr:sp macro="" textlink="">
      <xdr:nvSpPr>
        <xdr:cNvPr id="485" name="テキスト ボックス 484"/>
        <xdr:cNvSpPr txBox="1"/>
      </xdr:nvSpPr>
      <xdr:spPr>
        <a:xfrm>
          <a:off x="7593965" y="165442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128905</xdr:rowOff>
    </xdr:from>
    <xdr:to>
      <xdr:col>36</xdr:col>
      <xdr:colOff>165100</xdr:colOff>
      <xdr:row>98</xdr:row>
      <xdr:rowOff>59055</xdr:rowOff>
    </xdr:to>
    <xdr:sp macro="" textlink="">
      <xdr:nvSpPr>
        <xdr:cNvPr id="486" name="楕円 485"/>
        <xdr:cNvSpPr/>
      </xdr:nvSpPr>
      <xdr:spPr>
        <a:xfrm>
          <a:off x="6921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75565</xdr:rowOff>
    </xdr:from>
    <xdr:ext cx="525145" cy="250825"/>
    <xdr:sp macro="" textlink="">
      <xdr:nvSpPr>
        <xdr:cNvPr id="487" name="テキスト ボックス 486"/>
        <xdr:cNvSpPr txBox="1"/>
      </xdr:nvSpPr>
      <xdr:spPr>
        <a:xfrm>
          <a:off x="6704965" y="165347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6" name="テキスト ボックス 495"/>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499" name="テキスト ボックス 498"/>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03" name="テキスト ボックス 502"/>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6105" cy="259080"/>
    <xdr:sp macro="" textlink="">
      <xdr:nvSpPr>
        <xdr:cNvPr id="507" name="テキスト ボックス 506"/>
        <xdr:cNvSpPr txBox="1"/>
      </xdr:nvSpPr>
      <xdr:spPr>
        <a:xfrm>
          <a:off x="11850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105" cy="249555"/>
    <xdr:sp macro="" textlink="">
      <xdr:nvSpPr>
        <xdr:cNvPr id="509" name="テキスト ボックス 508"/>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44450</xdr:rowOff>
    </xdr:to>
    <xdr:cxnSp macro="">
      <xdr:nvCxnSpPr>
        <xdr:cNvPr id="511" name="直線コネクタ 510"/>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97790</xdr:rowOff>
    </xdr:from>
    <xdr:ext cx="598805" cy="251460"/>
    <xdr:sp macro="" textlink="">
      <xdr:nvSpPr>
        <xdr:cNvPr id="514" name="災害復旧事業費最大値テキスト"/>
        <xdr:cNvSpPr txBox="1"/>
      </xdr:nvSpPr>
      <xdr:spPr>
        <a:xfrm>
          <a:off x="16370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5" name="直線コネクタ 514"/>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2540</xdr:rowOff>
    </xdr:from>
    <xdr:to>
      <xdr:col>85</xdr:col>
      <xdr:colOff>127000</xdr:colOff>
      <xdr:row>39</xdr:row>
      <xdr:rowOff>24130</xdr:rowOff>
    </xdr:to>
    <xdr:cxnSp macro="">
      <xdr:nvCxnSpPr>
        <xdr:cNvPr id="516" name="直線コネクタ 515"/>
        <xdr:cNvCxnSpPr/>
      </xdr:nvCxnSpPr>
      <xdr:spPr>
        <a:xfrm>
          <a:off x="15481300" y="66890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88900</xdr:rowOff>
    </xdr:from>
    <xdr:ext cx="469900" cy="249555"/>
    <xdr:sp macro="" textlink="">
      <xdr:nvSpPr>
        <xdr:cNvPr id="517" name="災害復旧事業費平均値テキスト"/>
        <xdr:cNvSpPr txBox="1"/>
      </xdr:nvSpPr>
      <xdr:spPr>
        <a:xfrm>
          <a:off x="16370300" y="643255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177800</xdr:colOff>
      <xdr:row>38</xdr:row>
      <xdr:rowOff>167640</xdr:rowOff>
    </xdr:to>
    <xdr:sp macro="" textlink="">
      <xdr:nvSpPr>
        <xdr:cNvPr id="518" name="フローチャート: 判断 517"/>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154940</xdr:rowOff>
    </xdr:from>
    <xdr:to>
      <xdr:col>81</xdr:col>
      <xdr:colOff>50800</xdr:colOff>
      <xdr:row>39</xdr:row>
      <xdr:rowOff>2540</xdr:rowOff>
    </xdr:to>
    <xdr:cxnSp macro="">
      <xdr:nvCxnSpPr>
        <xdr:cNvPr id="519" name="直線コネクタ 518"/>
        <xdr:cNvCxnSpPr/>
      </xdr:nvCxnSpPr>
      <xdr:spPr>
        <a:xfrm>
          <a:off x="14592300" y="6670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154940</xdr:rowOff>
    </xdr:to>
    <xdr:sp macro="" textlink="">
      <xdr:nvSpPr>
        <xdr:cNvPr id="520" name="フローチャート: 判断 519"/>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170815</xdr:rowOff>
    </xdr:from>
    <xdr:ext cx="460375" cy="258445"/>
    <xdr:sp macro="" textlink="">
      <xdr:nvSpPr>
        <xdr:cNvPr id="521" name="テキスト ボックス 520"/>
        <xdr:cNvSpPr txBox="1"/>
      </xdr:nvSpPr>
      <xdr:spPr>
        <a:xfrm>
          <a:off x="15246350" y="634301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100965</xdr:rowOff>
    </xdr:from>
    <xdr:to>
      <xdr:col>76</xdr:col>
      <xdr:colOff>114300</xdr:colOff>
      <xdr:row>38</xdr:row>
      <xdr:rowOff>154940</xdr:rowOff>
    </xdr:to>
    <xdr:cxnSp macro="">
      <xdr:nvCxnSpPr>
        <xdr:cNvPr id="522" name="直線コネクタ 521"/>
        <xdr:cNvCxnSpPr/>
      </xdr:nvCxnSpPr>
      <xdr:spPr>
        <a:xfrm>
          <a:off x="13703300" y="66160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37465</xdr:rowOff>
    </xdr:from>
    <xdr:to>
      <xdr:col>76</xdr:col>
      <xdr:colOff>165100</xdr:colOff>
      <xdr:row>38</xdr:row>
      <xdr:rowOff>139065</xdr:rowOff>
    </xdr:to>
    <xdr:sp macro="" textlink="">
      <xdr:nvSpPr>
        <xdr:cNvPr id="523" name="フローチャート: 判断 522"/>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155575</xdr:rowOff>
    </xdr:from>
    <xdr:ext cx="525145" cy="250825"/>
    <xdr:sp macro="" textlink="">
      <xdr:nvSpPr>
        <xdr:cNvPr id="524" name="テキスト ボックス 523"/>
        <xdr:cNvSpPr txBox="1"/>
      </xdr:nvSpPr>
      <xdr:spPr>
        <a:xfrm>
          <a:off x="14324965" y="63277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33020</xdr:rowOff>
    </xdr:from>
    <xdr:to>
      <xdr:col>71</xdr:col>
      <xdr:colOff>177800</xdr:colOff>
      <xdr:row>38</xdr:row>
      <xdr:rowOff>100965</xdr:rowOff>
    </xdr:to>
    <xdr:cxnSp macro="">
      <xdr:nvCxnSpPr>
        <xdr:cNvPr id="525" name="直線コネクタ 524"/>
        <xdr:cNvCxnSpPr/>
      </xdr:nvCxnSpPr>
      <xdr:spPr>
        <a:xfrm>
          <a:off x="12814300" y="637667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166370</xdr:rowOff>
    </xdr:from>
    <xdr:ext cx="460375" cy="251460"/>
    <xdr:sp macro="" textlink="">
      <xdr:nvSpPr>
        <xdr:cNvPr id="527" name="テキスト ボックス 526"/>
        <xdr:cNvSpPr txBox="1"/>
      </xdr:nvSpPr>
      <xdr:spPr>
        <a:xfrm>
          <a:off x="13468350" y="63385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129540</xdr:rowOff>
    </xdr:from>
    <xdr:ext cx="525145" cy="259080"/>
    <xdr:sp macro="" textlink="">
      <xdr:nvSpPr>
        <xdr:cNvPr id="529" name="テキスト ボックス 528"/>
        <xdr:cNvSpPr txBox="1"/>
      </xdr:nvSpPr>
      <xdr:spPr>
        <a:xfrm>
          <a:off x="12546965" y="6644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177800</xdr:colOff>
      <xdr:row>39</xdr:row>
      <xdr:rowOff>74930</xdr:rowOff>
    </xdr:to>
    <xdr:sp macro="" textlink="">
      <xdr:nvSpPr>
        <xdr:cNvPr id="535" name="楕円 534"/>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59690</xdr:rowOff>
    </xdr:from>
    <xdr:ext cx="469900" cy="259080"/>
    <xdr:sp macro="" textlink="">
      <xdr:nvSpPr>
        <xdr:cNvPr id="536" name="災害復旧事業費該当値テキスト"/>
        <xdr:cNvSpPr txBox="1"/>
      </xdr:nvSpPr>
      <xdr:spPr>
        <a:xfrm>
          <a:off x="16370300" y="657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123190</xdr:rowOff>
    </xdr:from>
    <xdr:to>
      <xdr:col>81</xdr:col>
      <xdr:colOff>101600</xdr:colOff>
      <xdr:row>39</xdr:row>
      <xdr:rowOff>53340</xdr:rowOff>
    </xdr:to>
    <xdr:sp macro="" textlink="">
      <xdr:nvSpPr>
        <xdr:cNvPr id="537" name="楕円 536"/>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44450</xdr:rowOff>
    </xdr:from>
    <xdr:ext cx="460375" cy="259080"/>
    <xdr:sp macro="" textlink="">
      <xdr:nvSpPr>
        <xdr:cNvPr id="538" name="テキスト ボックス 537"/>
        <xdr:cNvSpPr txBox="1"/>
      </xdr:nvSpPr>
      <xdr:spPr>
        <a:xfrm>
          <a:off x="15246350" y="67310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103505</xdr:rowOff>
    </xdr:from>
    <xdr:to>
      <xdr:col>76</xdr:col>
      <xdr:colOff>165100</xdr:colOff>
      <xdr:row>39</xdr:row>
      <xdr:rowOff>33655</xdr:rowOff>
    </xdr:to>
    <xdr:sp macro="" textlink="">
      <xdr:nvSpPr>
        <xdr:cNvPr id="539" name="楕円 538"/>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24765</xdr:rowOff>
    </xdr:from>
    <xdr:ext cx="460375" cy="259080"/>
    <xdr:sp macro="" textlink="">
      <xdr:nvSpPr>
        <xdr:cNvPr id="540" name="テキスト ボックス 539"/>
        <xdr:cNvSpPr txBox="1"/>
      </xdr:nvSpPr>
      <xdr:spPr>
        <a:xfrm>
          <a:off x="14357350" y="67113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50165</xdr:rowOff>
    </xdr:from>
    <xdr:to>
      <xdr:col>72</xdr:col>
      <xdr:colOff>38100</xdr:colOff>
      <xdr:row>38</xdr:row>
      <xdr:rowOff>151765</xdr:rowOff>
    </xdr:to>
    <xdr:sp macro="" textlink="">
      <xdr:nvSpPr>
        <xdr:cNvPr id="541" name="楕円 540"/>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143510</xdr:rowOff>
    </xdr:from>
    <xdr:ext cx="460375" cy="251460"/>
    <xdr:sp macro="" textlink="">
      <xdr:nvSpPr>
        <xdr:cNvPr id="542" name="テキスト ボックス 541"/>
        <xdr:cNvSpPr txBox="1"/>
      </xdr:nvSpPr>
      <xdr:spPr>
        <a:xfrm>
          <a:off x="13468350" y="66586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153670</xdr:rowOff>
    </xdr:from>
    <xdr:to>
      <xdr:col>67</xdr:col>
      <xdr:colOff>101600</xdr:colOff>
      <xdr:row>37</xdr:row>
      <xdr:rowOff>83820</xdr:rowOff>
    </xdr:to>
    <xdr:sp macro="" textlink="">
      <xdr:nvSpPr>
        <xdr:cNvPr id="543" name="楕円 542"/>
        <xdr:cNvSpPr/>
      </xdr:nvSpPr>
      <xdr:spPr>
        <a:xfrm>
          <a:off x="12763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100330</xdr:rowOff>
    </xdr:from>
    <xdr:ext cx="525145" cy="249555"/>
    <xdr:sp macro="" textlink="">
      <xdr:nvSpPr>
        <xdr:cNvPr id="544" name="テキスト ボックス 543"/>
        <xdr:cNvSpPr txBox="1"/>
      </xdr:nvSpPr>
      <xdr:spPr>
        <a:xfrm>
          <a:off x="12546965" y="61010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3" name="テキスト ボックス 552"/>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56" name="テキスト ボックス 555"/>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58" name="テキスト ボックス 557"/>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70" name="テキスト ボックス 569"/>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73" name="テキスト ボックス 572"/>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76" name="テキスト ボックス 575"/>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78" name="テキスト ボックス 577"/>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87" name="テキスト ボックス 586"/>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89" name="テキスト ボックス 588"/>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91" name="テキスト ボックス 590"/>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593" name="テキスト ボックス 592"/>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2" name="テキスト ボックス 601"/>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9395" cy="249555"/>
    <xdr:sp macro="" textlink="">
      <xdr:nvSpPr>
        <xdr:cNvPr id="605" name="テキスト ボックス 604"/>
        <xdr:cNvSpPr txBox="1"/>
      </xdr:nvSpPr>
      <xdr:spPr>
        <a:xfrm>
          <a:off x="12197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6105" cy="249555"/>
    <xdr:sp macro="" textlink="">
      <xdr:nvSpPr>
        <xdr:cNvPr id="607" name="テキスト ボックス 606"/>
        <xdr:cNvSpPr txBox="1"/>
      </xdr:nvSpPr>
      <xdr:spPr>
        <a:xfrm>
          <a:off x="11850370" y="12913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6105" cy="249555"/>
    <xdr:sp macro="" textlink="">
      <xdr:nvSpPr>
        <xdr:cNvPr id="609" name="テキスト ボックス 608"/>
        <xdr:cNvSpPr txBox="1"/>
      </xdr:nvSpPr>
      <xdr:spPr>
        <a:xfrm>
          <a:off x="11850370" y="12456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6105" cy="249555"/>
    <xdr:sp macro="" textlink="">
      <xdr:nvSpPr>
        <xdr:cNvPr id="611" name="テキスト ボックス 610"/>
        <xdr:cNvSpPr txBox="1"/>
      </xdr:nvSpPr>
      <xdr:spPr>
        <a:xfrm>
          <a:off x="11850370" y="11998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13" name="テキスト ボックス 612"/>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104140</xdr:rowOff>
    </xdr:from>
    <xdr:to>
      <xdr:col>85</xdr:col>
      <xdr:colOff>126365</xdr:colOff>
      <xdr:row>78</xdr:row>
      <xdr:rowOff>64770</xdr:rowOff>
    </xdr:to>
    <xdr:cxnSp macro="">
      <xdr:nvCxnSpPr>
        <xdr:cNvPr id="615" name="直線コネクタ 614"/>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68580</xdr:rowOff>
    </xdr:from>
    <xdr:ext cx="534670" cy="259080"/>
    <xdr:sp macro="" textlink="">
      <xdr:nvSpPr>
        <xdr:cNvPr id="616"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17" name="直線コネクタ 616"/>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50800</xdr:rowOff>
    </xdr:from>
    <xdr:ext cx="598805" cy="259080"/>
    <xdr:sp macro="" textlink="">
      <xdr:nvSpPr>
        <xdr:cNvPr id="618"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104140</xdr:rowOff>
    </xdr:from>
    <xdr:to>
      <xdr:col>86</xdr:col>
      <xdr:colOff>25400</xdr:colOff>
      <xdr:row>71</xdr:row>
      <xdr:rowOff>104140</xdr:rowOff>
    </xdr:to>
    <xdr:cxnSp macro="">
      <xdr:nvCxnSpPr>
        <xdr:cNvPr id="619" name="直線コネクタ 618"/>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27305</xdr:rowOff>
    </xdr:from>
    <xdr:to>
      <xdr:col>85</xdr:col>
      <xdr:colOff>127000</xdr:colOff>
      <xdr:row>77</xdr:row>
      <xdr:rowOff>27305</xdr:rowOff>
    </xdr:to>
    <xdr:cxnSp macro="">
      <xdr:nvCxnSpPr>
        <xdr:cNvPr id="620" name="直線コネクタ 619"/>
        <xdr:cNvCxnSpPr/>
      </xdr:nvCxnSpPr>
      <xdr:spPr>
        <a:xfrm flipV="1">
          <a:off x="15481300" y="13228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62230</xdr:rowOff>
    </xdr:from>
    <xdr:ext cx="534670" cy="259080"/>
    <xdr:sp macro="" textlink="">
      <xdr:nvSpPr>
        <xdr:cNvPr id="621" name="公債費平均値テキスト"/>
        <xdr:cNvSpPr txBox="1"/>
      </xdr:nvSpPr>
      <xdr:spPr>
        <a:xfrm>
          <a:off x="16370300" y="1326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83820</xdr:rowOff>
    </xdr:from>
    <xdr:to>
      <xdr:col>85</xdr:col>
      <xdr:colOff>177800</xdr:colOff>
      <xdr:row>78</xdr:row>
      <xdr:rowOff>13970</xdr:rowOff>
    </xdr:to>
    <xdr:sp macro="" textlink="">
      <xdr:nvSpPr>
        <xdr:cNvPr id="622" name="フローチャート: 判断 621"/>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27305</xdr:rowOff>
    </xdr:from>
    <xdr:to>
      <xdr:col>81</xdr:col>
      <xdr:colOff>50800</xdr:colOff>
      <xdr:row>77</xdr:row>
      <xdr:rowOff>46355</xdr:rowOff>
    </xdr:to>
    <xdr:cxnSp macro="">
      <xdr:nvCxnSpPr>
        <xdr:cNvPr id="623" name="直線コネクタ 622"/>
        <xdr:cNvCxnSpPr/>
      </xdr:nvCxnSpPr>
      <xdr:spPr>
        <a:xfrm flipV="1">
          <a:off x="14592300" y="132289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83185</xdr:rowOff>
    </xdr:from>
    <xdr:to>
      <xdr:col>81</xdr:col>
      <xdr:colOff>101600</xdr:colOff>
      <xdr:row>78</xdr:row>
      <xdr:rowOff>13335</xdr:rowOff>
    </xdr:to>
    <xdr:sp macro="" textlink="">
      <xdr:nvSpPr>
        <xdr:cNvPr id="624" name="フローチャート: 判断 623"/>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4445</xdr:rowOff>
    </xdr:from>
    <xdr:ext cx="525145" cy="259080"/>
    <xdr:sp macro="" textlink="">
      <xdr:nvSpPr>
        <xdr:cNvPr id="625" name="テキスト ボックス 624"/>
        <xdr:cNvSpPr txBox="1"/>
      </xdr:nvSpPr>
      <xdr:spPr>
        <a:xfrm>
          <a:off x="15213965" y="133775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35560</xdr:rowOff>
    </xdr:from>
    <xdr:to>
      <xdr:col>76</xdr:col>
      <xdr:colOff>114300</xdr:colOff>
      <xdr:row>77</xdr:row>
      <xdr:rowOff>46355</xdr:rowOff>
    </xdr:to>
    <xdr:cxnSp macro="">
      <xdr:nvCxnSpPr>
        <xdr:cNvPr id="626" name="直線コネクタ 625"/>
        <xdr:cNvCxnSpPr/>
      </xdr:nvCxnSpPr>
      <xdr:spPr>
        <a:xfrm>
          <a:off x="13703300" y="13237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88900</xdr:rowOff>
    </xdr:from>
    <xdr:to>
      <xdr:col>76</xdr:col>
      <xdr:colOff>165100</xdr:colOff>
      <xdr:row>78</xdr:row>
      <xdr:rowOff>19050</xdr:rowOff>
    </xdr:to>
    <xdr:sp macro="" textlink="">
      <xdr:nvSpPr>
        <xdr:cNvPr id="627" name="フローチャート: 判断 626"/>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10160</xdr:rowOff>
    </xdr:from>
    <xdr:ext cx="525145" cy="259080"/>
    <xdr:sp macro="" textlink="">
      <xdr:nvSpPr>
        <xdr:cNvPr id="628" name="テキスト ボックス 627"/>
        <xdr:cNvSpPr txBox="1"/>
      </xdr:nvSpPr>
      <xdr:spPr>
        <a:xfrm>
          <a:off x="14324965" y="1338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35560</xdr:rowOff>
    </xdr:from>
    <xdr:to>
      <xdr:col>71</xdr:col>
      <xdr:colOff>177800</xdr:colOff>
      <xdr:row>77</xdr:row>
      <xdr:rowOff>107950</xdr:rowOff>
    </xdr:to>
    <xdr:cxnSp macro="">
      <xdr:nvCxnSpPr>
        <xdr:cNvPr id="629" name="直線コネクタ 628"/>
        <xdr:cNvCxnSpPr/>
      </xdr:nvCxnSpPr>
      <xdr:spPr>
        <a:xfrm flipV="1">
          <a:off x="12814300" y="132372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99060</xdr:rowOff>
    </xdr:from>
    <xdr:to>
      <xdr:col>72</xdr:col>
      <xdr:colOff>38100</xdr:colOff>
      <xdr:row>78</xdr:row>
      <xdr:rowOff>29210</xdr:rowOff>
    </xdr:to>
    <xdr:sp macro="" textlink="">
      <xdr:nvSpPr>
        <xdr:cNvPr id="630" name="フローチャート: 判断 629"/>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20320</xdr:rowOff>
    </xdr:from>
    <xdr:ext cx="525145" cy="249555"/>
    <xdr:sp macro="" textlink="">
      <xdr:nvSpPr>
        <xdr:cNvPr id="631" name="テキスト ボックス 630"/>
        <xdr:cNvSpPr txBox="1"/>
      </xdr:nvSpPr>
      <xdr:spPr>
        <a:xfrm>
          <a:off x="13435965" y="133934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2" name="フローチャート: 判断 631"/>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23495</xdr:rowOff>
    </xdr:from>
    <xdr:ext cx="525145" cy="259080"/>
    <xdr:sp macro="" textlink="">
      <xdr:nvSpPr>
        <xdr:cNvPr id="633" name="テキスト ボックス 632"/>
        <xdr:cNvSpPr txBox="1"/>
      </xdr:nvSpPr>
      <xdr:spPr>
        <a:xfrm>
          <a:off x="12546965" y="133965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147955</xdr:rowOff>
    </xdr:from>
    <xdr:to>
      <xdr:col>85</xdr:col>
      <xdr:colOff>177800</xdr:colOff>
      <xdr:row>77</xdr:row>
      <xdr:rowOff>78105</xdr:rowOff>
    </xdr:to>
    <xdr:sp macro="" textlink="">
      <xdr:nvSpPr>
        <xdr:cNvPr id="639" name="楕円 638"/>
        <xdr:cNvSpPr/>
      </xdr:nvSpPr>
      <xdr:spPr>
        <a:xfrm>
          <a:off x="162687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170815</xdr:rowOff>
    </xdr:from>
    <xdr:ext cx="598805" cy="258445"/>
    <xdr:sp macro="" textlink="">
      <xdr:nvSpPr>
        <xdr:cNvPr id="640" name="公債費該当値テキスト"/>
        <xdr:cNvSpPr txBox="1"/>
      </xdr:nvSpPr>
      <xdr:spPr>
        <a:xfrm>
          <a:off x="16370300" y="13029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147955</xdr:rowOff>
    </xdr:from>
    <xdr:to>
      <xdr:col>81</xdr:col>
      <xdr:colOff>101600</xdr:colOff>
      <xdr:row>77</xdr:row>
      <xdr:rowOff>78105</xdr:rowOff>
    </xdr:to>
    <xdr:sp macro="" textlink="">
      <xdr:nvSpPr>
        <xdr:cNvPr id="641" name="楕円 640"/>
        <xdr:cNvSpPr/>
      </xdr:nvSpPr>
      <xdr:spPr>
        <a:xfrm>
          <a:off x="15430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94615</xdr:rowOff>
    </xdr:from>
    <xdr:ext cx="589280" cy="259080"/>
    <xdr:sp macro="" textlink="">
      <xdr:nvSpPr>
        <xdr:cNvPr id="642" name="テキスト ボックス 641"/>
        <xdr:cNvSpPr txBox="1"/>
      </xdr:nvSpPr>
      <xdr:spPr>
        <a:xfrm>
          <a:off x="15181580" y="129533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167005</xdr:rowOff>
    </xdr:from>
    <xdr:to>
      <xdr:col>76</xdr:col>
      <xdr:colOff>165100</xdr:colOff>
      <xdr:row>77</xdr:row>
      <xdr:rowOff>97790</xdr:rowOff>
    </xdr:to>
    <xdr:sp macro="" textlink="">
      <xdr:nvSpPr>
        <xdr:cNvPr id="643" name="楕円 642"/>
        <xdr:cNvSpPr/>
      </xdr:nvSpPr>
      <xdr:spPr>
        <a:xfrm>
          <a:off x="14541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113665</xdr:rowOff>
    </xdr:from>
    <xdr:ext cx="589280" cy="258445"/>
    <xdr:sp macro="" textlink="">
      <xdr:nvSpPr>
        <xdr:cNvPr id="644" name="テキスト ボックス 643"/>
        <xdr:cNvSpPr txBox="1"/>
      </xdr:nvSpPr>
      <xdr:spPr>
        <a:xfrm>
          <a:off x="14292580" y="1297241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156210</xdr:rowOff>
    </xdr:from>
    <xdr:to>
      <xdr:col>72</xdr:col>
      <xdr:colOff>38100</xdr:colOff>
      <xdr:row>77</xdr:row>
      <xdr:rowOff>86360</xdr:rowOff>
    </xdr:to>
    <xdr:sp macro="" textlink="">
      <xdr:nvSpPr>
        <xdr:cNvPr id="645" name="楕円 644"/>
        <xdr:cNvSpPr/>
      </xdr:nvSpPr>
      <xdr:spPr>
        <a:xfrm>
          <a:off x="13652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102870</xdr:rowOff>
    </xdr:from>
    <xdr:ext cx="589280" cy="259080"/>
    <xdr:sp macro="" textlink="">
      <xdr:nvSpPr>
        <xdr:cNvPr id="646" name="テキスト ボックス 645"/>
        <xdr:cNvSpPr txBox="1"/>
      </xdr:nvSpPr>
      <xdr:spPr>
        <a:xfrm>
          <a:off x="13403580" y="129616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57150</xdr:rowOff>
    </xdr:from>
    <xdr:to>
      <xdr:col>67</xdr:col>
      <xdr:colOff>101600</xdr:colOff>
      <xdr:row>77</xdr:row>
      <xdr:rowOff>158750</xdr:rowOff>
    </xdr:to>
    <xdr:sp macro="" textlink="">
      <xdr:nvSpPr>
        <xdr:cNvPr id="647" name="楕円 646"/>
        <xdr:cNvSpPr/>
      </xdr:nvSpPr>
      <xdr:spPr>
        <a:xfrm>
          <a:off x="12763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3810</xdr:rowOff>
    </xdr:from>
    <xdr:ext cx="525145" cy="259080"/>
    <xdr:sp macro="" textlink="">
      <xdr:nvSpPr>
        <xdr:cNvPr id="648" name="テキスト ボックス 647"/>
        <xdr:cNvSpPr txBox="1"/>
      </xdr:nvSpPr>
      <xdr:spPr>
        <a:xfrm>
          <a:off x="12546965" y="130340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57" name="テキスト ボックス 656"/>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9395" cy="249555"/>
    <xdr:sp macro="" textlink="">
      <xdr:nvSpPr>
        <xdr:cNvPr id="660" name="テキスト ボックス 659"/>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6105" cy="249555"/>
    <xdr:sp macro="" textlink="">
      <xdr:nvSpPr>
        <xdr:cNvPr id="662" name="テキスト ボックス 661"/>
        <xdr:cNvSpPr txBox="1"/>
      </xdr:nvSpPr>
      <xdr:spPr>
        <a:xfrm>
          <a:off x="11850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6105" cy="249555"/>
    <xdr:sp macro="" textlink="">
      <xdr:nvSpPr>
        <xdr:cNvPr id="664" name="テキスト ボックス 663"/>
        <xdr:cNvSpPr txBox="1"/>
      </xdr:nvSpPr>
      <xdr:spPr>
        <a:xfrm>
          <a:off x="11850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6105" cy="249555"/>
    <xdr:sp macro="" textlink="">
      <xdr:nvSpPr>
        <xdr:cNvPr id="666" name="テキスト ボックス 665"/>
        <xdr:cNvSpPr txBox="1"/>
      </xdr:nvSpPr>
      <xdr:spPr>
        <a:xfrm>
          <a:off x="11850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68" name="テキスト ボックス 667"/>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163830</xdr:rowOff>
    </xdr:from>
    <xdr:to>
      <xdr:col>85</xdr:col>
      <xdr:colOff>126365</xdr:colOff>
      <xdr:row>98</xdr:row>
      <xdr:rowOff>138430</xdr:rowOff>
    </xdr:to>
    <xdr:cxnSp macro="">
      <xdr:nvCxnSpPr>
        <xdr:cNvPr id="670" name="直線コネクタ 669"/>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110490</xdr:rowOff>
    </xdr:from>
    <xdr:ext cx="598805" cy="250190"/>
    <xdr:sp macro="" textlink="">
      <xdr:nvSpPr>
        <xdr:cNvPr id="673" name="積立金最大値テキスト"/>
        <xdr:cNvSpPr txBox="1"/>
      </xdr:nvSpPr>
      <xdr:spPr>
        <a:xfrm>
          <a:off x="16370300" y="15369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163830</xdr:rowOff>
    </xdr:from>
    <xdr:to>
      <xdr:col>86</xdr:col>
      <xdr:colOff>25400</xdr:colOff>
      <xdr:row>90</xdr:row>
      <xdr:rowOff>163830</xdr:rowOff>
    </xdr:to>
    <xdr:cxnSp macro="">
      <xdr:nvCxnSpPr>
        <xdr:cNvPr id="674" name="直線コネクタ 673"/>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80645</xdr:rowOff>
    </xdr:from>
    <xdr:to>
      <xdr:col>85</xdr:col>
      <xdr:colOff>127000</xdr:colOff>
      <xdr:row>98</xdr:row>
      <xdr:rowOff>84455</xdr:rowOff>
    </xdr:to>
    <xdr:cxnSp macro="">
      <xdr:nvCxnSpPr>
        <xdr:cNvPr id="675" name="直線コネクタ 674"/>
        <xdr:cNvCxnSpPr/>
      </xdr:nvCxnSpPr>
      <xdr:spPr>
        <a:xfrm flipV="1">
          <a:off x="15481300" y="168827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8890</xdr:rowOff>
    </xdr:from>
    <xdr:ext cx="534670" cy="249555"/>
    <xdr:sp macro="" textlink="">
      <xdr:nvSpPr>
        <xdr:cNvPr id="676" name="積立金平均値テキスト"/>
        <xdr:cNvSpPr txBox="1"/>
      </xdr:nvSpPr>
      <xdr:spPr>
        <a:xfrm>
          <a:off x="16370300" y="166395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177800</xdr:colOff>
      <xdr:row>98</xdr:row>
      <xdr:rowOff>87630</xdr:rowOff>
    </xdr:to>
    <xdr:sp macro="" textlink="">
      <xdr:nvSpPr>
        <xdr:cNvPr id="677" name="フローチャート: 判断 676"/>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36195</xdr:rowOff>
    </xdr:from>
    <xdr:to>
      <xdr:col>81</xdr:col>
      <xdr:colOff>50800</xdr:colOff>
      <xdr:row>98</xdr:row>
      <xdr:rowOff>84455</xdr:rowOff>
    </xdr:to>
    <xdr:cxnSp macro="">
      <xdr:nvCxnSpPr>
        <xdr:cNvPr id="678" name="直線コネクタ 677"/>
        <xdr:cNvCxnSpPr/>
      </xdr:nvCxnSpPr>
      <xdr:spPr>
        <a:xfrm>
          <a:off x="14592300" y="168382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79" name="フローチャート: 判断 678"/>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25145" cy="259080"/>
    <xdr:sp macro="" textlink="">
      <xdr:nvSpPr>
        <xdr:cNvPr id="680" name="テキスト ボックス 679"/>
        <xdr:cNvSpPr txBox="1"/>
      </xdr:nvSpPr>
      <xdr:spPr>
        <a:xfrm>
          <a:off x="15213965" y="16565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29210</xdr:rowOff>
    </xdr:from>
    <xdr:to>
      <xdr:col>76</xdr:col>
      <xdr:colOff>114300</xdr:colOff>
      <xdr:row>98</xdr:row>
      <xdr:rowOff>36195</xdr:rowOff>
    </xdr:to>
    <xdr:cxnSp macro="">
      <xdr:nvCxnSpPr>
        <xdr:cNvPr id="681" name="直線コネクタ 680"/>
        <xdr:cNvCxnSpPr/>
      </xdr:nvCxnSpPr>
      <xdr:spPr>
        <a:xfrm>
          <a:off x="13703300" y="168313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2" name="フローチャート: 判断 681"/>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95885</xdr:rowOff>
    </xdr:from>
    <xdr:ext cx="525145" cy="259080"/>
    <xdr:sp macro="" textlink="">
      <xdr:nvSpPr>
        <xdr:cNvPr id="683" name="テキスト ボックス 682"/>
        <xdr:cNvSpPr txBox="1"/>
      </xdr:nvSpPr>
      <xdr:spPr>
        <a:xfrm>
          <a:off x="14324965" y="16555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13970</xdr:rowOff>
    </xdr:from>
    <xdr:to>
      <xdr:col>71</xdr:col>
      <xdr:colOff>177800</xdr:colOff>
      <xdr:row>98</xdr:row>
      <xdr:rowOff>29210</xdr:rowOff>
    </xdr:to>
    <xdr:cxnSp macro="">
      <xdr:nvCxnSpPr>
        <xdr:cNvPr id="684" name="直線コネクタ 683"/>
        <xdr:cNvCxnSpPr/>
      </xdr:nvCxnSpPr>
      <xdr:spPr>
        <a:xfrm>
          <a:off x="12814300" y="168160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16510</xdr:rowOff>
    </xdr:from>
    <xdr:to>
      <xdr:col>72</xdr:col>
      <xdr:colOff>38100</xdr:colOff>
      <xdr:row>98</xdr:row>
      <xdr:rowOff>118110</xdr:rowOff>
    </xdr:to>
    <xdr:sp macro="" textlink="">
      <xdr:nvSpPr>
        <xdr:cNvPr id="685" name="フローチャート: 判断 684"/>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109220</xdr:rowOff>
    </xdr:from>
    <xdr:ext cx="525145" cy="251460"/>
    <xdr:sp macro="" textlink="">
      <xdr:nvSpPr>
        <xdr:cNvPr id="686" name="テキスト ボックス 685"/>
        <xdr:cNvSpPr txBox="1"/>
      </xdr:nvSpPr>
      <xdr:spPr>
        <a:xfrm>
          <a:off x="13435965" y="169113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687" name="フローチャート: 判断 686"/>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123190</xdr:rowOff>
    </xdr:from>
    <xdr:ext cx="525145" cy="249555"/>
    <xdr:sp macro="" textlink="">
      <xdr:nvSpPr>
        <xdr:cNvPr id="688" name="テキスト ボックス 687"/>
        <xdr:cNvSpPr txBox="1"/>
      </xdr:nvSpPr>
      <xdr:spPr>
        <a:xfrm>
          <a:off x="12546965" y="169252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29845</xdr:rowOff>
    </xdr:from>
    <xdr:to>
      <xdr:col>85</xdr:col>
      <xdr:colOff>177800</xdr:colOff>
      <xdr:row>98</xdr:row>
      <xdr:rowOff>132080</xdr:rowOff>
    </xdr:to>
    <xdr:sp macro="" textlink="">
      <xdr:nvSpPr>
        <xdr:cNvPr id="694" name="楕円 693"/>
        <xdr:cNvSpPr/>
      </xdr:nvSpPr>
      <xdr:spPr>
        <a:xfrm>
          <a:off x="162687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135890</xdr:rowOff>
    </xdr:from>
    <xdr:ext cx="534670" cy="259080"/>
    <xdr:sp macro="" textlink="">
      <xdr:nvSpPr>
        <xdr:cNvPr id="695" name="積立金該当値テキスト"/>
        <xdr:cNvSpPr txBox="1"/>
      </xdr:nvSpPr>
      <xdr:spPr>
        <a:xfrm>
          <a:off x="16370300" y="1676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33655</xdr:rowOff>
    </xdr:from>
    <xdr:to>
      <xdr:col>81</xdr:col>
      <xdr:colOff>101600</xdr:colOff>
      <xdr:row>98</xdr:row>
      <xdr:rowOff>135255</xdr:rowOff>
    </xdr:to>
    <xdr:sp macro="" textlink="">
      <xdr:nvSpPr>
        <xdr:cNvPr id="696" name="楕円 695"/>
        <xdr:cNvSpPr/>
      </xdr:nvSpPr>
      <xdr:spPr>
        <a:xfrm>
          <a:off x="15430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126365</xdr:rowOff>
    </xdr:from>
    <xdr:ext cx="525145" cy="259080"/>
    <xdr:sp macro="" textlink="">
      <xdr:nvSpPr>
        <xdr:cNvPr id="697" name="テキスト ボックス 696"/>
        <xdr:cNvSpPr txBox="1"/>
      </xdr:nvSpPr>
      <xdr:spPr>
        <a:xfrm>
          <a:off x="15213965" y="169284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156845</xdr:rowOff>
    </xdr:from>
    <xdr:to>
      <xdr:col>76</xdr:col>
      <xdr:colOff>165100</xdr:colOff>
      <xdr:row>98</xdr:row>
      <xdr:rowOff>86995</xdr:rowOff>
    </xdr:to>
    <xdr:sp macro="" textlink="">
      <xdr:nvSpPr>
        <xdr:cNvPr id="698" name="楕円 697"/>
        <xdr:cNvSpPr/>
      </xdr:nvSpPr>
      <xdr:spPr>
        <a:xfrm>
          <a:off x="14541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78105</xdr:rowOff>
    </xdr:from>
    <xdr:ext cx="525145" cy="249555"/>
    <xdr:sp macro="" textlink="">
      <xdr:nvSpPr>
        <xdr:cNvPr id="699" name="テキスト ボックス 698"/>
        <xdr:cNvSpPr txBox="1"/>
      </xdr:nvSpPr>
      <xdr:spPr>
        <a:xfrm>
          <a:off x="14324965" y="168802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149225</xdr:rowOff>
    </xdr:from>
    <xdr:to>
      <xdr:col>72</xdr:col>
      <xdr:colOff>38100</xdr:colOff>
      <xdr:row>98</xdr:row>
      <xdr:rowOff>79375</xdr:rowOff>
    </xdr:to>
    <xdr:sp macro="" textlink="">
      <xdr:nvSpPr>
        <xdr:cNvPr id="700" name="楕円 699"/>
        <xdr:cNvSpPr/>
      </xdr:nvSpPr>
      <xdr:spPr>
        <a:xfrm>
          <a:off x="13652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95885</xdr:rowOff>
    </xdr:from>
    <xdr:ext cx="525145" cy="259080"/>
    <xdr:sp macro="" textlink="">
      <xdr:nvSpPr>
        <xdr:cNvPr id="701" name="テキスト ボックス 700"/>
        <xdr:cNvSpPr txBox="1"/>
      </xdr:nvSpPr>
      <xdr:spPr>
        <a:xfrm>
          <a:off x="13435965" y="16555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134620</xdr:rowOff>
    </xdr:from>
    <xdr:to>
      <xdr:col>67</xdr:col>
      <xdr:colOff>101600</xdr:colOff>
      <xdr:row>98</xdr:row>
      <xdr:rowOff>64770</xdr:rowOff>
    </xdr:to>
    <xdr:sp macro="" textlink="">
      <xdr:nvSpPr>
        <xdr:cNvPr id="702" name="楕円 701"/>
        <xdr:cNvSpPr/>
      </xdr:nvSpPr>
      <xdr:spPr>
        <a:xfrm>
          <a:off x="12763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81280</xdr:rowOff>
    </xdr:from>
    <xdr:ext cx="525145" cy="259080"/>
    <xdr:sp macro="" textlink="">
      <xdr:nvSpPr>
        <xdr:cNvPr id="703" name="テキスト ボックス 702"/>
        <xdr:cNvSpPr txBox="1"/>
      </xdr:nvSpPr>
      <xdr:spPr>
        <a:xfrm>
          <a:off x="12546965" y="16540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12" name="テキスト ボックス 711"/>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15" name="テキスト ボックス 714"/>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9555"/>
    <xdr:sp macro="" textlink="">
      <xdr:nvSpPr>
        <xdr:cNvPr id="719" name="テキスト ボックス 718"/>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86105" cy="249555"/>
    <xdr:sp macro="" textlink="">
      <xdr:nvSpPr>
        <xdr:cNvPr id="725" name="テキスト ボックス 724"/>
        <xdr:cNvSpPr txBox="1"/>
      </xdr:nvSpPr>
      <xdr:spPr>
        <a:xfrm>
          <a:off x="17692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27" name="直線コネクタ 726"/>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43180</xdr:rowOff>
    </xdr:from>
    <xdr:ext cx="534670" cy="249555"/>
    <xdr:sp macro="" textlink="">
      <xdr:nvSpPr>
        <xdr:cNvPr id="730" name="投資及び出資金最大値テキスト"/>
        <xdr:cNvSpPr txBox="1"/>
      </xdr:nvSpPr>
      <xdr:spPr>
        <a:xfrm>
          <a:off x="22212300" y="51866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31" name="直線コネクタ 730"/>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79375</xdr:rowOff>
    </xdr:from>
    <xdr:to>
      <xdr:col>116</xdr:col>
      <xdr:colOff>63500</xdr:colOff>
      <xdr:row>38</xdr:row>
      <xdr:rowOff>97790</xdr:rowOff>
    </xdr:to>
    <xdr:cxnSp macro="">
      <xdr:nvCxnSpPr>
        <xdr:cNvPr id="732" name="直線コネクタ 731"/>
        <xdr:cNvCxnSpPr/>
      </xdr:nvCxnSpPr>
      <xdr:spPr>
        <a:xfrm flipV="1">
          <a:off x="21323300" y="65944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57150</xdr:rowOff>
    </xdr:from>
    <xdr:ext cx="469900" cy="259080"/>
    <xdr:sp macro="" textlink="">
      <xdr:nvSpPr>
        <xdr:cNvPr id="733" name="投資及び出資金平均値テキスト"/>
        <xdr:cNvSpPr txBox="1"/>
      </xdr:nvSpPr>
      <xdr:spPr>
        <a:xfrm>
          <a:off x="22212300" y="657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34" name="フローチャート: 判断 733"/>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153670</xdr:rowOff>
    </xdr:from>
    <xdr:to>
      <xdr:col>111</xdr:col>
      <xdr:colOff>177800</xdr:colOff>
      <xdr:row>38</xdr:row>
      <xdr:rowOff>97790</xdr:rowOff>
    </xdr:to>
    <xdr:cxnSp macro="">
      <xdr:nvCxnSpPr>
        <xdr:cNvPr id="735" name="直線コネクタ 734"/>
        <xdr:cNvCxnSpPr/>
      </xdr:nvCxnSpPr>
      <xdr:spPr>
        <a:xfrm>
          <a:off x="20434300" y="64973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36" name="フローチャート: 判断 735"/>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13335</xdr:rowOff>
    </xdr:from>
    <xdr:ext cx="460375" cy="259080"/>
    <xdr:sp macro="" textlink="">
      <xdr:nvSpPr>
        <xdr:cNvPr id="737" name="テキスト ボックス 736"/>
        <xdr:cNvSpPr txBox="1"/>
      </xdr:nvSpPr>
      <xdr:spPr>
        <a:xfrm>
          <a:off x="21088350" y="66998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153670</xdr:rowOff>
    </xdr:from>
    <xdr:to>
      <xdr:col>107</xdr:col>
      <xdr:colOff>50800</xdr:colOff>
      <xdr:row>38</xdr:row>
      <xdr:rowOff>3810</xdr:rowOff>
    </xdr:to>
    <xdr:cxnSp macro="">
      <xdr:nvCxnSpPr>
        <xdr:cNvPr id="738" name="直線コネクタ 737"/>
        <xdr:cNvCxnSpPr/>
      </xdr:nvCxnSpPr>
      <xdr:spPr>
        <a:xfrm flipV="1">
          <a:off x="19545300" y="64973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39" name="フローチャート: 判断 738"/>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17780</xdr:rowOff>
    </xdr:from>
    <xdr:ext cx="460375" cy="251460"/>
    <xdr:sp macro="" textlink="">
      <xdr:nvSpPr>
        <xdr:cNvPr id="740" name="テキスト ボックス 739"/>
        <xdr:cNvSpPr txBox="1"/>
      </xdr:nvSpPr>
      <xdr:spPr>
        <a:xfrm>
          <a:off x="20199350" y="67043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3810</xdr:rowOff>
    </xdr:from>
    <xdr:to>
      <xdr:col>102</xdr:col>
      <xdr:colOff>114300</xdr:colOff>
      <xdr:row>38</xdr:row>
      <xdr:rowOff>36195</xdr:rowOff>
    </xdr:to>
    <xdr:cxnSp macro="">
      <xdr:nvCxnSpPr>
        <xdr:cNvPr id="741" name="直線コネクタ 740"/>
        <xdr:cNvCxnSpPr/>
      </xdr:nvCxnSpPr>
      <xdr:spPr>
        <a:xfrm flipV="1">
          <a:off x="18656300" y="6518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42" name="フローチャート: 判断 741"/>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12065</xdr:rowOff>
    </xdr:from>
    <xdr:ext cx="460375" cy="259080"/>
    <xdr:sp macro="" textlink="">
      <xdr:nvSpPr>
        <xdr:cNvPr id="743" name="テキスト ボックス 742"/>
        <xdr:cNvSpPr txBox="1"/>
      </xdr:nvSpPr>
      <xdr:spPr>
        <a:xfrm>
          <a:off x="19310350" y="66986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4" name="フローチャート: 判断 74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38100</xdr:rowOff>
    </xdr:from>
    <xdr:ext cx="460375" cy="259080"/>
    <xdr:sp macro="" textlink="">
      <xdr:nvSpPr>
        <xdr:cNvPr id="745" name="テキスト ボックス 744"/>
        <xdr:cNvSpPr txBox="1"/>
      </xdr:nvSpPr>
      <xdr:spPr>
        <a:xfrm>
          <a:off x="18421350" y="67246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29210</xdr:rowOff>
    </xdr:from>
    <xdr:to>
      <xdr:col>116</xdr:col>
      <xdr:colOff>114300</xdr:colOff>
      <xdr:row>38</xdr:row>
      <xdr:rowOff>130175</xdr:rowOff>
    </xdr:to>
    <xdr:sp macro="" textlink="">
      <xdr:nvSpPr>
        <xdr:cNvPr id="751" name="楕円 750"/>
        <xdr:cNvSpPr/>
      </xdr:nvSpPr>
      <xdr:spPr>
        <a:xfrm>
          <a:off x="221107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52070</xdr:rowOff>
    </xdr:from>
    <xdr:ext cx="469900" cy="251460"/>
    <xdr:sp macro="" textlink="">
      <xdr:nvSpPr>
        <xdr:cNvPr id="752" name="投資及び出資金該当値テキスト"/>
        <xdr:cNvSpPr txBox="1"/>
      </xdr:nvSpPr>
      <xdr:spPr>
        <a:xfrm>
          <a:off x="22212300" y="63957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46355</xdr:rowOff>
    </xdr:from>
    <xdr:to>
      <xdr:col>112</xdr:col>
      <xdr:colOff>38100</xdr:colOff>
      <xdr:row>38</xdr:row>
      <xdr:rowOff>147955</xdr:rowOff>
    </xdr:to>
    <xdr:sp macro="" textlink="">
      <xdr:nvSpPr>
        <xdr:cNvPr id="753" name="楕円 752"/>
        <xdr:cNvSpPr/>
      </xdr:nvSpPr>
      <xdr:spPr>
        <a:xfrm>
          <a:off x="2127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164465</xdr:rowOff>
    </xdr:from>
    <xdr:ext cx="460375" cy="259080"/>
    <xdr:sp macro="" textlink="">
      <xdr:nvSpPr>
        <xdr:cNvPr id="754" name="テキスト ボックス 753"/>
        <xdr:cNvSpPr txBox="1"/>
      </xdr:nvSpPr>
      <xdr:spPr>
        <a:xfrm>
          <a:off x="21088350" y="63366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102870</xdr:rowOff>
    </xdr:from>
    <xdr:to>
      <xdr:col>107</xdr:col>
      <xdr:colOff>101600</xdr:colOff>
      <xdr:row>38</xdr:row>
      <xdr:rowOff>33020</xdr:rowOff>
    </xdr:to>
    <xdr:sp macro="" textlink="">
      <xdr:nvSpPr>
        <xdr:cNvPr id="755" name="楕円 754"/>
        <xdr:cNvSpPr/>
      </xdr:nvSpPr>
      <xdr:spPr>
        <a:xfrm>
          <a:off x="20383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36</xdr:row>
      <xdr:rowOff>49530</xdr:rowOff>
    </xdr:from>
    <xdr:ext cx="525145" cy="259080"/>
    <xdr:sp macro="" textlink="">
      <xdr:nvSpPr>
        <xdr:cNvPr id="756" name="テキスト ボックス 755"/>
        <xdr:cNvSpPr txBox="1"/>
      </xdr:nvSpPr>
      <xdr:spPr>
        <a:xfrm>
          <a:off x="20166965" y="6221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124460</xdr:rowOff>
    </xdr:from>
    <xdr:to>
      <xdr:col>102</xdr:col>
      <xdr:colOff>165100</xdr:colOff>
      <xdr:row>38</xdr:row>
      <xdr:rowOff>54610</xdr:rowOff>
    </xdr:to>
    <xdr:sp macro="" textlink="">
      <xdr:nvSpPr>
        <xdr:cNvPr id="757" name="楕円 756"/>
        <xdr:cNvSpPr/>
      </xdr:nvSpPr>
      <xdr:spPr>
        <a:xfrm>
          <a:off x="19494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36</xdr:row>
      <xdr:rowOff>71120</xdr:rowOff>
    </xdr:from>
    <xdr:ext cx="525145" cy="259080"/>
    <xdr:sp macro="" textlink="">
      <xdr:nvSpPr>
        <xdr:cNvPr id="758" name="テキスト ボックス 757"/>
        <xdr:cNvSpPr txBox="1"/>
      </xdr:nvSpPr>
      <xdr:spPr>
        <a:xfrm>
          <a:off x="19277965" y="6243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156845</xdr:rowOff>
    </xdr:from>
    <xdr:to>
      <xdr:col>98</xdr:col>
      <xdr:colOff>38100</xdr:colOff>
      <xdr:row>38</xdr:row>
      <xdr:rowOff>86995</xdr:rowOff>
    </xdr:to>
    <xdr:sp macro="" textlink="">
      <xdr:nvSpPr>
        <xdr:cNvPr id="759" name="楕円 758"/>
        <xdr:cNvSpPr/>
      </xdr:nvSpPr>
      <xdr:spPr>
        <a:xfrm>
          <a:off x="18605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103505</xdr:rowOff>
    </xdr:from>
    <xdr:ext cx="460375" cy="259080"/>
    <xdr:sp macro="" textlink="">
      <xdr:nvSpPr>
        <xdr:cNvPr id="760" name="テキスト ボックス 759"/>
        <xdr:cNvSpPr txBox="1"/>
      </xdr:nvSpPr>
      <xdr:spPr>
        <a:xfrm>
          <a:off x="18421350" y="62757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69" name="テキスト ボックス 768"/>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9395" cy="249555"/>
    <xdr:sp macro="" textlink="">
      <xdr:nvSpPr>
        <xdr:cNvPr id="772" name="テキスト ボックス 771"/>
        <xdr:cNvSpPr txBox="1"/>
      </xdr:nvSpPr>
      <xdr:spPr>
        <a:xfrm>
          <a:off x="18039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9555"/>
    <xdr:sp macro="" textlink="">
      <xdr:nvSpPr>
        <xdr:cNvPr id="774" name="テキスト ボックス 773"/>
        <xdr:cNvSpPr txBox="1"/>
      </xdr:nvSpPr>
      <xdr:spPr>
        <a:xfrm>
          <a:off x="17756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9555"/>
    <xdr:sp macro="" textlink="">
      <xdr:nvSpPr>
        <xdr:cNvPr id="776" name="テキスト ボックス 775"/>
        <xdr:cNvSpPr txBox="1"/>
      </xdr:nvSpPr>
      <xdr:spPr>
        <a:xfrm>
          <a:off x="17756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9555"/>
    <xdr:sp macro="" textlink="">
      <xdr:nvSpPr>
        <xdr:cNvPr id="778" name="テキスト ボックス 777"/>
        <xdr:cNvSpPr txBox="1"/>
      </xdr:nvSpPr>
      <xdr:spPr>
        <a:xfrm>
          <a:off x="17756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80" name="テキスト ボックス 779"/>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58</xdr:row>
      <xdr:rowOff>139700</xdr:rowOff>
    </xdr:to>
    <xdr:cxnSp macro="">
      <xdr:nvCxnSpPr>
        <xdr:cNvPr id="782" name="直線コネクタ 781"/>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3"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670" cy="249555"/>
    <xdr:sp macro="" textlink="">
      <xdr:nvSpPr>
        <xdr:cNvPr id="785" name="貸付金最大値テキスト"/>
        <xdr:cNvSpPr txBox="1"/>
      </xdr:nvSpPr>
      <xdr:spPr>
        <a:xfrm>
          <a:off x="22212300" y="8490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6" name="直線コネクタ 785"/>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132080</xdr:rowOff>
    </xdr:from>
    <xdr:to>
      <xdr:col>116</xdr:col>
      <xdr:colOff>63500</xdr:colOff>
      <xdr:row>58</xdr:row>
      <xdr:rowOff>132080</xdr:rowOff>
    </xdr:to>
    <xdr:cxnSp macro="">
      <xdr:nvCxnSpPr>
        <xdr:cNvPr id="787" name="直線コネクタ 786"/>
        <xdr:cNvCxnSpPr/>
      </xdr:nvCxnSpPr>
      <xdr:spPr>
        <a:xfrm>
          <a:off x="21323300" y="10076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145415</xdr:rowOff>
    </xdr:from>
    <xdr:ext cx="469900" cy="249555"/>
    <xdr:sp macro="" textlink="">
      <xdr:nvSpPr>
        <xdr:cNvPr id="788" name="貸付金平均値テキスト"/>
        <xdr:cNvSpPr txBox="1"/>
      </xdr:nvSpPr>
      <xdr:spPr>
        <a:xfrm>
          <a:off x="22212300" y="9746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122555</xdr:rowOff>
    </xdr:from>
    <xdr:to>
      <xdr:col>116</xdr:col>
      <xdr:colOff>114300</xdr:colOff>
      <xdr:row>58</xdr:row>
      <xdr:rowOff>52705</xdr:rowOff>
    </xdr:to>
    <xdr:sp macro="" textlink="">
      <xdr:nvSpPr>
        <xdr:cNvPr id="789" name="フローチャート: 判断 788"/>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130175</xdr:rowOff>
    </xdr:from>
    <xdr:to>
      <xdr:col>111</xdr:col>
      <xdr:colOff>177800</xdr:colOff>
      <xdr:row>58</xdr:row>
      <xdr:rowOff>132080</xdr:rowOff>
    </xdr:to>
    <xdr:cxnSp macro="">
      <xdr:nvCxnSpPr>
        <xdr:cNvPr id="790" name="直線コネクタ 789"/>
        <xdr:cNvCxnSpPr/>
      </xdr:nvCxnSpPr>
      <xdr:spPr>
        <a:xfrm>
          <a:off x="20434300" y="10074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1" name="フローチャート: 判断 790"/>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60375" cy="259080"/>
    <xdr:sp macro="" textlink="">
      <xdr:nvSpPr>
        <xdr:cNvPr id="792" name="テキスト ボックス 791"/>
        <xdr:cNvSpPr txBox="1"/>
      </xdr:nvSpPr>
      <xdr:spPr>
        <a:xfrm>
          <a:off x="21088350" y="9672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126365</xdr:rowOff>
    </xdr:from>
    <xdr:to>
      <xdr:col>107</xdr:col>
      <xdr:colOff>50800</xdr:colOff>
      <xdr:row>58</xdr:row>
      <xdr:rowOff>130175</xdr:rowOff>
    </xdr:to>
    <xdr:cxnSp macro="">
      <xdr:nvCxnSpPr>
        <xdr:cNvPr id="793" name="直線コネクタ 792"/>
        <xdr:cNvCxnSpPr/>
      </xdr:nvCxnSpPr>
      <xdr:spPr>
        <a:xfrm>
          <a:off x="19545300" y="10070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794" name="フローチャート: 判断 793"/>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78740</xdr:rowOff>
    </xdr:from>
    <xdr:ext cx="460375" cy="259080"/>
    <xdr:sp macro="" textlink="">
      <xdr:nvSpPr>
        <xdr:cNvPr id="795" name="テキスト ボックス 794"/>
        <xdr:cNvSpPr txBox="1"/>
      </xdr:nvSpPr>
      <xdr:spPr>
        <a:xfrm>
          <a:off x="20199350" y="96799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126365</xdr:rowOff>
    </xdr:from>
    <xdr:to>
      <xdr:col>102</xdr:col>
      <xdr:colOff>114300</xdr:colOff>
      <xdr:row>58</xdr:row>
      <xdr:rowOff>130175</xdr:rowOff>
    </xdr:to>
    <xdr:cxnSp macro="">
      <xdr:nvCxnSpPr>
        <xdr:cNvPr id="796" name="直線コネクタ 795"/>
        <xdr:cNvCxnSpPr/>
      </xdr:nvCxnSpPr>
      <xdr:spPr>
        <a:xfrm flipV="1">
          <a:off x="18656300" y="10070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797" name="フローチャート: 判断 796"/>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63500</xdr:rowOff>
    </xdr:from>
    <xdr:ext cx="460375" cy="251460"/>
    <xdr:sp macro="" textlink="">
      <xdr:nvSpPr>
        <xdr:cNvPr id="798" name="テキスト ボックス 797"/>
        <xdr:cNvSpPr txBox="1"/>
      </xdr:nvSpPr>
      <xdr:spPr>
        <a:xfrm>
          <a:off x="19310350" y="96647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135255</xdr:rowOff>
    </xdr:from>
    <xdr:to>
      <xdr:col>98</xdr:col>
      <xdr:colOff>38100</xdr:colOff>
      <xdr:row>58</xdr:row>
      <xdr:rowOff>65405</xdr:rowOff>
    </xdr:to>
    <xdr:sp macro="" textlink="">
      <xdr:nvSpPr>
        <xdr:cNvPr id="799" name="フローチャート: 判断 798"/>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81915</xdr:rowOff>
    </xdr:from>
    <xdr:ext cx="460375" cy="259080"/>
    <xdr:sp macro="" textlink="">
      <xdr:nvSpPr>
        <xdr:cNvPr id="800" name="テキスト ボックス 799"/>
        <xdr:cNvSpPr txBox="1"/>
      </xdr:nvSpPr>
      <xdr:spPr>
        <a:xfrm>
          <a:off x="18421350" y="96831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806" name="楕円 805"/>
        <xdr:cNvSpPr/>
      </xdr:nvSpPr>
      <xdr:spPr>
        <a:xfrm>
          <a:off x="22110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167005</xdr:rowOff>
    </xdr:from>
    <xdr:ext cx="378460" cy="250825"/>
    <xdr:sp macro="" textlink="">
      <xdr:nvSpPr>
        <xdr:cNvPr id="807" name="貸付金該当値テキスト"/>
        <xdr:cNvSpPr txBox="1"/>
      </xdr:nvSpPr>
      <xdr:spPr>
        <a:xfrm>
          <a:off x="22212300" y="99396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80645</xdr:rowOff>
    </xdr:from>
    <xdr:to>
      <xdr:col>112</xdr:col>
      <xdr:colOff>38100</xdr:colOff>
      <xdr:row>59</xdr:row>
      <xdr:rowOff>10795</xdr:rowOff>
    </xdr:to>
    <xdr:sp macro="" textlink="">
      <xdr:nvSpPr>
        <xdr:cNvPr id="808" name="楕円 807"/>
        <xdr:cNvSpPr/>
      </xdr:nvSpPr>
      <xdr:spPr>
        <a:xfrm>
          <a:off x="2127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1905</xdr:rowOff>
    </xdr:from>
    <xdr:ext cx="378460" cy="259080"/>
    <xdr:sp macro="" textlink="">
      <xdr:nvSpPr>
        <xdr:cNvPr id="809" name="テキスト ボックス 808"/>
        <xdr:cNvSpPr txBox="1"/>
      </xdr:nvSpPr>
      <xdr:spPr>
        <a:xfrm>
          <a:off x="21134070" y="10117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79375</xdr:rowOff>
    </xdr:from>
    <xdr:to>
      <xdr:col>107</xdr:col>
      <xdr:colOff>101600</xdr:colOff>
      <xdr:row>59</xdr:row>
      <xdr:rowOff>9525</xdr:rowOff>
    </xdr:to>
    <xdr:sp macro="" textlink="">
      <xdr:nvSpPr>
        <xdr:cNvPr id="810" name="楕円 809"/>
        <xdr:cNvSpPr/>
      </xdr:nvSpPr>
      <xdr:spPr>
        <a:xfrm>
          <a:off x="20383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635</xdr:rowOff>
    </xdr:from>
    <xdr:ext cx="378460" cy="259080"/>
    <xdr:sp macro="" textlink="">
      <xdr:nvSpPr>
        <xdr:cNvPr id="811" name="テキスト ボックス 810"/>
        <xdr:cNvSpPr txBox="1"/>
      </xdr:nvSpPr>
      <xdr:spPr>
        <a:xfrm>
          <a:off x="20245070" y="10116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75565</xdr:rowOff>
    </xdr:from>
    <xdr:to>
      <xdr:col>102</xdr:col>
      <xdr:colOff>165100</xdr:colOff>
      <xdr:row>59</xdr:row>
      <xdr:rowOff>6350</xdr:rowOff>
    </xdr:to>
    <xdr:sp macro="" textlink="">
      <xdr:nvSpPr>
        <xdr:cNvPr id="812" name="楕円 811"/>
        <xdr:cNvSpPr/>
      </xdr:nvSpPr>
      <xdr:spPr>
        <a:xfrm>
          <a:off x="19494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168275</xdr:rowOff>
    </xdr:from>
    <xdr:ext cx="378460" cy="249555"/>
    <xdr:sp macro="" textlink="">
      <xdr:nvSpPr>
        <xdr:cNvPr id="813" name="テキスト ボックス 812"/>
        <xdr:cNvSpPr txBox="1"/>
      </xdr:nvSpPr>
      <xdr:spPr>
        <a:xfrm>
          <a:off x="19356070" y="101123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79375</xdr:rowOff>
    </xdr:from>
    <xdr:to>
      <xdr:col>98</xdr:col>
      <xdr:colOff>38100</xdr:colOff>
      <xdr:row>59</xdr:row>
      <xdr:rowOff>9525</xdr:rowOff>
    </xdr:to>
    <xdr:sp macro="" textlink="">
      <xdr:nvSpPr>
        <xdr:cNvPr id="814" name="楕円 813"/>
        <xdr:cNvSpPr/>
      </xdr:nvSpPr>
      <xdr:spPr>
        <a:xfrm>
          <a:off x="18605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635</xdr:rowOff>
    </xdr:from>
    <xdr:ext cx="378460" cy="259080"/>
    <xdr:sp macro="" textlink="">
      <xdr:nvSpPr>
        <xdr:cNvPr id="815" name="テキスト ボックス 814"/>
        <xdr:cNvSpPr txBox="1"/>
      </xdr:nvSpPr>
      <xdr:spPr>
        <a:xfrm>
          <a:off x="18467070" y="10116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24" name="テキスト ボックス 823"/>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9395" cy="249555"/>
    <xdr:sp macro="" textlink="">
      <xdr:nvSpPr>
        <xdr:cNvPr id="826" name="テキスト ボックス 825"/>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9555"/>
    <xdr:sp macro="" textlink="">
      <xdr:nvSpPr>
        <xdr:cNvPr id="832" name="テキスト ボックス 831"/>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6105" cy="259080"/>
    <xdr:sp macro="" textlink="">
      <xdr:nvSpPr>
        <xdr:cNvPr id="834" name="テキスト ボックス 833"/>
        <xdr:cNvSpPr txBox="1"/>
      </xdr:nvSpPr>
      <xdr:spPr>
        <a:xfrm>
          <a:off x="17692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6105" cy="259080"/>
    <xdr:sp macro="" textlink="">
      <xdr:nvSpPr>
        <xdr:cNvPr id="836" name="テキスト ボックス 835"/>
        <xdr:cNvSpPr txBox="1"/>
      </xdr:nvSpPr>
      <xdr:spPr>
        <a:xfrm>
          <a:off x="17692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105" cy="249555"/>
    <xdr:sp macro="" textlink="">
      <xdr:nvSpPr>
        <xdr:cNvPr id="838" name="テキスト ボックス 837"/>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39370</xdr:rowOff>
    </xdr:from>
    <xdr:to>
      <xdr:col>116</xdr:col>
      <xdr:colOff>62865</xdr:colOff>
      <xdr:row>79</xdr:row>
      <xdr:rowOff>43815</xdr:rowOff>
    </xdr:to>
    <xdr:cxnSp macro="">
      <xdr:nvCxnSpPr>
        <xdr:cNvPr id="840" name="直線コネクタ 839"/>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47625</xdr:rowOff>
    </xdr:from>
    <xdr:ext cx="534670" cy="259080"/>
    <xdr:sp macro="" textlink="">
      <xdr:nvSpPr>
        <xdr:cNvPr id="841"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842" name="直線コネクタ 841"/>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157480</xdr:rowOff>
    </xdr:from>
    <xdr:ext cx="598805" cy="249555"/>
    <xdr:sp macro="" textlink="">
      <xdr:nvSpPr>
        <xdr:cNvPr id="843" name="繰出金最大値テキスト"/>
        <xdr:cNvSpPr txBox="1"/>
      </xdr:nvSpPr>
      <xdr:spPr>
        <a:xfrm>
          <a:off x="22212300" y="11816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39370</xdr:rowOff>
    </xdr:from>
    <xdr:to>
      <xdr:col>116</xdr:col>
      <xdr:colOff>152400</xdr:colOff>
      <xdr:row>70</xdr:row>
      <xdr:rowOff>39370</xdr:rowOff>
    </xdr:to>
    <xdr:cxnSp macro="">
      <xdr:nvCxnSpPr>
        <xdr:cNvPr id="844" name="直線コネクタ 843"/>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14605</xdr:rowOff>
    </xdr:from>
    <xdr:to>
      <xdr:col>116</xdr:col>
      <xdr:colOff>63500</xdr:colOff>
      <xdr:row>77</xdr:row>
      <xdr:rowOff>26670</xdr:rowOff>
    </xdr:to>
    <xdr:cxnSp macro="">
      <xdr:nvCxnSpPr>
        <xdr:cNvPr id="845" name="直線コネクタ 844"/>
        <xdr:cNvCxnSpPr/>
      </xdr:nvCxnSpPr>
      <xdr:spPr>
        <a:xfrm flipV="1">
          <a:off x="21323300" y="132162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137160</xdr:rowOff>
    </xdr:from>
    <xdr:ext cx="534670" cy="259080"/>
    <xdr:sp macro="" textlink="">
      <xdr:nvSpPr>
        <xdr:cNvPr id="846"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47" name="フローチャート: 判断 846"/>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26670</xdr:rowOff>
    </xdr:from>
    <xdr:to>
      <xdr:col>111</xdr:col>
      <xdr:colOff>177800</xdr:colOff>
      <xdr:row>77</xdr:row>
      <xdr:rowOff>29210</xdr:rowOff>
    </xdr:to>
    <xdr:cxnSp macro="">
      <xdr:nvCxnSpPr>
        <xdr:cNvPr id="848" name="直線コネクタ 847"/>
        <xdr:cNvCxnSpPr/>
      </xdr:nvCxnSpPr>
      <xdr:spPr>
        <a:xfrm flipV="1">
          <a:off x="20434300" y="13228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9525</xdr:rowOff>
    </xdr:from>
    <xdr:to>
      <xdr:col>112</xdr:col>
      <xdr:colOff>38100</xdr:colOff>
      <xdr:row>77</xdr:row>
      <xdr:rowOff>111125</xdr:rowOff>
    </xdr:to>
    <xdr:sp macro="" textlink="">
      <xdr:nvSpPr>
        <xdr:cNvPr id="849" name="フローチャート: 判断 848"/>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102235</xdr:rowOff>
    </xdr:from>
    <xdr:ext cx="525145" cy="258445"/>
    <xdr:sp macro="" textlink="">
      <xdr:nvSpPr>
        <xdr:cNvPr id="850" name="テキスト ボックス 849"/>
        <xdr:cNvSpPr txBox="1"/>
      </xdr:nvSpPr>
      <xdr:spPr>
        <a:xfrm>
          <a:off x="21055965" y="133038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29210</xdr:rowOff>
    </xdr:from>
    <xdr:to>
      <xdr:col>107</xdr:col>
      <xdr:colOff>50800</xdr:colOff>
      <xdr:row>77</xdr:row>
      <xdr:rowOff>53340</xdr:rowOff>
    </xdr:to>
    <xdr:cxnSp macro="">
      <xdr:nvCxnSpPr>
        <xdr:cNvPr id="851" name="直線コネクタ 850"/>
        <xdr:cNvCxnSpPr/>
      </xdr:nvCxnSpPr>
      <xdr:spPr>
        <a:xfrm flipV="1">
          <a:off x="19545300" y="13230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2" name="フローチャート: 判断 851"/>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109220</xdr:rowOff>
    </xdr:from>
    <xdr:ext cx="525145" cy="251460"/>
    <xdr:sp macro="" textlink="">
      <xdr:nvSpPr>
        <xdr:cNvPr id="853" name="テキスト ボックス 852"/>
        <xdr:cNvSpPr txBox="1"/>
      </xdr:nvSpPr>
      <xdr:spPr>
        <a:xfrm>
          <a:off x="20166965" y="13310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139700</xdr:rowOff>
    </xdr:from>
    <xdr:to>
      <xdr:col>102</xdr:col>
      <xdr:colOff>114300</xdr:colOff>
      <xdr:row>77</xdr:row>
      <xdr:rowOff>53340</xdr:rowOff>
    </xdr:to>
    <xdr:cxnSp macro="">
      <xdr:nvCxnSpPr>
        <xdr:cNvPr id="854" name="直線コネクタ 853"/>
        <xdr:cNvCxnSpPr/>
      </xdr:nvCxnSpPr>
      <xdr:spPr>
        <a:xfrm>
          <a:off x="18656300" y="131699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5" name="フローチャート: 判断 854"/>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133350</xdr:rowOff>
    </xdr:from>
    <xdr:ext cx="525145" cy="250190"/>
    <xdr:sp macro="" textlink="">
      <xdr:nvSpPr>
        <xdr:cNvPr id="856" name="テキスト ボックス 855"/>
        <xdr:cNvSpPr txBox="1"/>
      </xdr:nvSpPr>
      <xdr:spPr>
        <a:xfrm>
          <a:off x="19277965" y="133350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115570</xdr:rowOff>
    </xdr:from>
    <xdr:to>
      <xdr:col>98</xdr:col>
      <xdr:colOff>38100</xdr:colOff>
      <xdr:row>77</xdr:row>
      <xdr:rowOff>45720</xdr:rowOff>
    </xdr:to>
    <xdr:sp macro="" textlink="">
      <xdr:nvSpPr>
        <xdr:cNvPr id="857" name="フローチャート: 判断 856"/>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36830</xdr:rowOff>
    </xdr:from>
    <xdr:ext cx="525145" cy="259080"/>
    <xdr:sp macro="" textlink="">
      <xdr:nvSpPr>
        <xdr:cNvPr id="858" name="テキスト ボックス 857"/>
        <xdr:cNvSpPr txBox="1"/>
      </xdr:nvSpPr>
      <xdr:spPr>
        <a:xfrm>
          <a:off x="18388965" y="13238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135255</xdr:rowOff>
    </xdr:from>
    <xdr:to>
      <xdr:col>116</xdr:col>
      <xdr:colOff>114300</xdr:colOff>
      <xdr:row>77</xdr:row>
      <xdr:rowOff>65405</xdr:rowOff>
    </xdr:to>
    <xdr:sp macro="" textlink="">
      <xdr:nvSpPr>
        <xdr:cNvPr id="864" name="楕円 863"/>
        <xdr:cNvSpPr/>
      </xdr:nvSpPr>
      <xdr:spPr>
        <a:xfrm>
          <a:off x="221107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158115</xdr:rowOff>
    </xdr:from>
    <xdr:ext cx="534670" cy="249555"/>
    <xdr:sp macro="" textlink="">
      <xdr:nvSpPr>
        <xdr:cNvPr id="865" name="繰出金該当値テキスト"/>
        <xdr:cNvSpPr txBox="1"/>
      </xdr:nvSpPr>
      <xdr:spPr>
        <a:xfrm>
          <a:off x="22212300" y="13016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147320</xdr:rowOff>
    </xdr:from>
    <xdr:to>
      <xdr:col>112</xdr:col>
      <xdr:colOff>38100</xdr:colOff>
      <xdr:row>77</xdr:row>
      <xdr:rowOff>77470</xdr:rowOff>
    </xdr:to>
    <xdr:sp macro="" textlink="">
      <xdr:nvSpPr>
        <xdr:cNvPr id="866" name="楕円 865"/>
        <xdr:cNvSpPr/>
      </xdr:nvSpPr>
      <xdr:spPr>
        <a:xfrm>
          <a:off x="21272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93980</xdr:rowOff>
    </xdr:from>
    <xdr:ext cx="525145" cy="259080"/>
    <xdr:sp macro="" textlink="">
      <xdr:nvSpPr>
        <xdr:cNvPr id="867" name="テキスト ボックス 866"/>
        <xdr:cNvSpPr txBox="1"/>
      </xdr:nvSpPr>
      <xdr:spPr>
        <a:xfrm>
          <a:off x="21055965" y="12952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149860</xdr:rowOff>
    </xdr:from>
    <xdr:to>
      <xdr:col>107</xdr:col>
      <xdr:colOff>101600</xdr:colOff>
      <xdr:row>77</xdr:row>
      <xdr:rowOff>80010</xdr:rowOff>
    </xdr:to>
    <xdr:sp macro="" textlink="">
      <xdr:nvSpPr>
        <xdr:cNvPr id="868" name="楕円 867"/>
        <xdr:cNvSpPr/>
      </xdr:nvSpPr>
      <xdr:spPr>
        <a:xfrm>
          <a:off x="20383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96520</xdr:rowOff>
    </xdr:from>
    <xdr:ext cx="525145" cy="259080"/>
    <xdr:sp macro="" textlink="">
      <xdr:nvSpPr>
        <xdr:cNvPr id="869" name="テキスト ボックス 868"/>
        <xdr:cNvSpPr txBox="1"/>
      </xdr:nvSpPr>
      <xdr:spPr>
        <a:xfrm>
          <a:off x="20166965" y="129552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2540</xdr:rowOff>
    </xdr:from>
    <xdr:to>
      <xdr:col>102</xdr:col>
      <xdr:colOff>165100</xdr:colOff>
      <xdr:row>77</xdr:row>
      <xdr:rowOff>104140</xdr:rowOff>
    </xdr:to>
    <xdr:sp macro="" textlink="">
      <xdr:nvSpPr>
        <xdr:cNvPr id="870" name="楕円 869"/>
        <xdr:cNvSpPr/>
      </xdr:nvSpPr>
      <xdr:spPr>
        <a:xfrm>
          <a:off x="19494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120650</xdr:rowOff>
    </xdr:from>
    <xdr:ext cx="525145" cy="251460"/>
    <xdr:sp macro="" textlink="">
      <xdr:nvSpPr>
        <xdr:cNvPr id="871" name="テキスト ボックス 870"/>
        <xdr:cNvSpPr txBox="1"/>
      </xdr:nvSpPr>
      <xdr:spPr>
        <a:xfrm>
          <a:off x="19277965" y="129794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88900</xdr:rowOff>
    </xdr:from>
    <xdr:to>
      <xdr:col>98</xdr:col>
      <xdr:colOff>38100</xdr:colOff>
      <xdr:row>77</xdr:row>
      <xdr:rowOff>19050</xdr:rowOff>
    </xdr:to>
    <xdr:sp macro="" textlink="">
      <xdr:nvSpPr>
        <xdr:cNvPr id="872" name="楕円 871"/>
        <xdr:cNvSpPr/>
      </xdr:nvSpPr>
      <xdr:spPr>
        <a:xfrm>
          <a:off x="18605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35560</xdr:rowOff>
    </xdr:from>
    <xdr:ext cx="525145" cy="259080"/>
    <xdr:sp macro="" textlink="">
      <xdr:nvSpPr>
        <xdr:cNvPr id="873" name="テキスト ボックス 872"/>
        <xdr:cNvSpPr txBox="1"/>
      </xdr:nvSpPr>
      <xdr:spPr>
        <a:xfrm>
          <a:off x="18388965" y="128943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82" name="テキスト ボックス 881"/>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4" name="直線コネクタ 883"/>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39395" cy="259080"/>
    <xdr:sp macro="" textlink="">
      <xdr:nvSpPr>
        <xdr:cNvPr id="885" name="テキスト ボックス 884"/>
        <xdr:cNvSpPr txBox="1"/>
      </xdr:nvSpPr>
      <xdr:spPr>
        <a:xfrm>
          <a:off x="18039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6" name="直線コネクタ 885"/>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57835" cy="250825"/>
    <xdr:sp macro="" textlink="">
      <xdr:nvSpPr>
        <xdr:cNvPr id="887" name="テキスト ボックス 886"/>
        <xdr:cNvSpPr txBox="1"/>
      </xdr:nvSpPr>
      <xdr:spPr>
        <a:xfrm>
          <a:off x="17820640" y="16603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88" name="直線コネクタ 887"/>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57835" cy="259080"/>
    <xdr:sp macro="" textlink="">
      <xdr:nvSpPr>
        <xdr:cNvPr id="889" name="テキスト ボックス 888"/>
        <xdr:cNvSpPr txBox="1"/>
      </xdr:nvSpPr>
      <xdr:spPr>
        <a:xfrm>
          <a:off x="17820640" y="16276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0" name="直線コネクタ 889"/>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57835" cy="251460"/>
    <xdr:sp macro="" textlink="">
      <xdr:nvSpPr>
        <xdr:cNvPr id="891" name="テキスト ボックス 890"/>
        <xdr:cNvSpPr txBox="1"/>
      </xdr:nvSpPr>
      <xdr:spPr>
        <a:xfrm>
          <a:off x="17820640" y="15951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2" name="直線コネクタ 891"/>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57835" cy="258445"/>
    <xdr:sp macro="" textlink="">
      <xdr:nvSpPr>
        <xdr:cNvPr id="893" name="テキスト ボックス 892"/>
        <xdr:cNvSpPr txBox="1"/>
      </xdr:nvSpPr>
      <xdr:spPr>
        <a:xfrm>
          <a:off x="17820640" y="15624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894" name="直線コネクタ 893"/>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1495" cy="259080"/>
    <xdr:sp macro="" textlink="">
      <xdr:nvSpPr>
        <xdr:cNvPr id="895" name="テキスト ボックス 894"/>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49555"/>
    <xdr:sp macro="" textlink="">
      <xdr:nvSpPr>
        <xdr:cNvPr id="897" name="テキスト ボックス 896"/>
        <xdr:cNvSpPr txBox="1"/>
      </xdr:nvSpPr>
      <xdr:spPr>
        <a:xfrm>
          <a:off x="17756505" y="14970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153670</xdr:rowOff>
    </xdr:from>
    <xdr:to>
      <xdr:col>116</xdr:col>
      <xdr:colOff>62865</xdr:colOff>
      <xdr:row>99</xdr:row>
      <xdr:rowOff>99060</xdr:rowOff>
    </xdr:to>
    <xdr:cxnSp macro="">
      <xdr:nvCxnSpPr>
        <xdr:cNvPr id="899" name="直線コネクタ 898"/>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9555" cy="249555"/>
    <xdr:sp macro="" textlink="">
      <xdr:nvSpPr>
        <xdr:cNvPr id="900" name="前年度繰上充用金最小値テキスト"/>
        <xdr:cNvSpPr txBox="1"/>
      </xdr:nvSpPr>
      <xdr:spPr>
        <a:xfrm>
          <a:off x="22212300" y="1711960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1" name="直線コネクタ 900"/>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100330</xdr:rowOff>
    </xdr:from>
    <xdr:ext cx="469900" cy="249555"/>
    <xdr:sp macro="" textlink="">
      <xdr:nvSpPr>
        <xdr:cNvPr id="902" name="前年度繰上充用金最大値テキスト"/>
        <xdr:cNvSpPr txBox="1"/>
      </xdr:nvSpPr>
      <xdr:spPr>
        <a:xfrm>
          <a:off x="22212300" y="153593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153670</xdr:rowOff>
    </xdr:from>
    <xdr:to>
      <xdr:col>116</xdr:col>
      <xdr:colOff>152400</xdr:colOff>
      <xdr:row>90</xdr:row>
      <xdr:rowOff>153670</xdr:rowOff>
    </xdr:to>
    <xdr:cxnSp macro="">
      <xdr:nvCxnSpPr>
        <xdr:cNvPr id="903" name="直線コネクタ 902"/>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04" name="直線コネクタ 903"/>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690" cy="251460"/>
    <xdr:sp macro="" textlink="">
      <xdr:nvSpPr>
        <xdr:cNvPr id="905" name="前年度繰上充用金平均値テキスト"/>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6" name="フローチャート: 判断 905"/>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07" name="直線コネクタ 906"/>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08" name="フローチャート: 判断 907"/>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690" cy="259080"/>
    <xdr:sp macro="" textlink="">
      <xdr:nvSpPr>
        <xdr:cNvPr id="909" name="テキスト ボックス 908"/>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0" name="直線コネクタ 909"/>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1" name="フローチャート: 判断 910"/>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690" cy="249555"/>
    <xdr:sp macro="" textlink="">
      <xdr:nvSpPr>
        <xdr:cNvPr id="912" name="テキスト ボックス 911"/>
        <xdr:cNvSpPr txBox="1"/>
      </xdr:nvSpPr>
      <xdr:spPr>
        <a:xfrm>
          <a:off x="20277455" y="167887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13" name="直線コネクタ 912"/>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39370</xdr:rowOff>
    </xdr:from>
    <xdr:to>
      <xdr:col>102</xdr:col>
      <xdr:colOff>165100</xdr:colOff>
      <xdr:row>99</xdr:row>
      <xdr:rowOff>140970</xdr:rowOff>
    </xdr:to>
    <xdr:sp macro="" textlink="">
      <xdr:nvSpPr>
        <xdr:cNvPr id="914" name="フローチャート: 判断 913"/>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157480</xdr:rowOff>
    </xdr:from>
    <xdr:ext cx="313690" cy="249555"/>
    <xdr:sp macro="" textlink="">
      <xdr:nvSpPr>
        <xdr:cNvPr id="915" name="テキスト ボックス 914"/>
        <xdr:cNvSpPr txBox="1"/>
      </xdr:nvSpPr>
      <xdr:spPr>
        <a:xfrm>
          <a:off x="19388455" y="167881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16" name="フローチャート: 判断 915"/>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0825"/>
    <xdr:sp macro="" textlink="">
      <xdr:nvSpPr>
        <xdr:cNvPr id="917" name="テキスト ボックス 916"/>
        <xdr:cNvSpPr txBox="1"/>
      </xdr:nvSpPr>
      <xdr:spPr>
        <a:xfrm>
          <a:off x="18499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3" name="楕円 922"/>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9555" cy="250190"/>
    <xdr:sp macro="" textlink="">
      <xdr:nvSpPr>
        <xdr:cNvPr id="924" name="前年度繰上充用金該当値テキスト"/>
        <xdr:cNvSpPr txBox="1"/>
      </xdr:nvSpPr>
      <xdr:spPr>
        <a:xfrm>
          <a:off x="22212300" y="16992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5" name="楕円 924"/>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0030" cy="259080"/>
    <xdr:sp macro="" textlink="">
      <xdr:nvSpPr>
        <xdr:cNvPr id="926" name="テキスト ボックス 925"/>
        <xdr:cNvSpPr txBox="1"/>
      </xdr:nvSpPr>
      <xdr:spPr>
        <a:xfrm>
          <a:off x="21198840" y="17114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7" name="楕円 926"/>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0030" cy="259080"/>
    <xdr:sp macro="" textlink="">
      <xdr:nvSpPr>
        <xdr:cNvPr id="928" name="テキスト ボックス 927"/>
        <xdr:cNvSpPr txBox="1"/>
      </xdr:nvSpPr>
      <xdr:spPr>
        <a:xfrm>
          <a:off x="20309840" y="17114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29" name="楕円 928"/>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40030" cy="259080"/>
    <xdr:sp macro="" textlink="">
      <xdr:nvSpPr>
        <xdr:cNvPr id="930" name="テキスト ボックス 929"/>
        <xdr:cNvSpPr txBox="1"/>
      </xdr:nvSpPr>
      <xdr:spPr>
        <a:xfrm>
          <a:off x="19420840" y="17114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1" name="楕円 930"/>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0030" cy="259080"/>
    <xdr:sp macro="" textlink="">
      <xdr:nvSpPr>
        <xdr:cNvPr id="932" name="テキスト ボックス 931"/>
        <xdr:cNvSpPr txBox="1"/>
      </xdr:nvSpPr>
      <xdr:spPr>
        <a:xfrm>
          <a:off x="18531840" y="17114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歳出決算総額は、住民一人当たり825千円となっている。</a:t>
          </a:r>
        </a:p>
        <a:p>
          <a:r>
            <a:rPr kumimoji="1" lang="ja-JP" altLang="en-US" sz="1300">
              <a:solidFill>
                <a:sysClr val="windowText" lastClr="000000"/>
              </a:solidFill>
              <a:latin typeface="ＭＳ Ｐゴシック"/>
              <a:ea typeface="ＭＳ Ｐゴシック"/>
            </a:rPr>
            <a:t>　主な構成項目である人件費は、住民一人当たり153千円となっており、９町村の合併による広大な面積や点在する集落などの地形的な要因に加え、ごみ処理施設や保育所・こども園などの施設運営を直営で行っているため職員数が多く、類似団体と比較し高くなっている。</a:t>
          </a:r>
        </a:p>
        <a:p>
          <a:r>
            <a:rPr kumimoji="1" lang="ja-JP" altLang="en-US" sz="1300">
              <a:solidFill>
                <a:sysClr val="windowText" lastClr="000000"/>
              </a:solidFill>
              <a:latin typeface="ＭＳ Ｐゴシック"/>
              <a:ea typeface="ＭＳ Ｐゴシック"/>
            </a:rPr>
            <a:t>　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a:p>
          <a:r>
            <a:rPr kumimoji="1" lang="ja-JP" altLang="en-US" sz="1300">
              <a:solidFill>
                <a:sysClr val="windowText" lastClr="000000"/>
              </a:solidFill>
              <a:latin typeface="ＭＳ Ｐゴシック"/>
              <a:ea typeface="ＭＳ Ｐゴシック"/>
            </a:rPr>
            <a:t>　今後も、物価高騰に伴う物件費の増加や、大型建設事業に伴う公債費の増加が見込まれることから、財政計画を毎年度更新し計画的に事業を実施することで持続可能な財政運営に努める。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39395" cy="249555"/>
    <xdr:sp macro="" textlink="">
      <xdr:nvSpPr>
        <xdr:cNvPr id="42" name="テキスト ボックス 41"/>
        <xdr:cNvSpPr txBox="1"/>
      </xdr:nvSpPr>
      <xdr:spPr>
        <a:xfrm>
          <a:off x="513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9555"/>
    <xdr:sp macro="" textlink="">
      <xdr:nvSpPr>
        <xdr:cNvPr id="54" name="テキスト ボックス 53"/>
        <xdr:cNvSpPr txBox="1"/>
      </xdr:nvSpPr>
      <xdr:spPr>
        <a:xfrm>
          <a:off x="230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74930</xdr:rowOff>
    </xdr:from>
    <xdr:to>
      <xdr:col>24</xdr:col>
      <xdr:colOff>63500</xdr:colOff>
      <xdr:row>35</xdr:row>
      <xdr:rowOff>74930</xdr:rowOff>
    </xdr:to>
    <xdr:cxnSp macro="">
      <xdr:nvCxnSpPr>
        <xdr:cNvPr id="61" name="直線コネクタ 60"/>
        <xdr:cNvCxnSpPr/>
      </xdr:nvCxnSpPr>
      <xdr:spPr>
        <a:xfrm flipV="1">
          <a:off x="3797300" y="6075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45085</xdr:rowOff>
    </xdr:from>
    <xdr:ext cx="469900" cy="258445"/>
    <xdr:sp macro="" textlink="">
      <xdr:nvSpPr>
        <xdr:cNvPr id="62" name="議会費平均値テキスト"/>
        <xdr:cNvSpPr txBox="1"/>
      </xdr:nvSpPr>
      <xdr:spPr>
        <a:xfrm>
          <a:off x="4686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74930</xdr:rowOff>
    </xdr:from>
    <xdr:to>
      <xdr:col>19</xdr:col>
      <xdr:colOff>177800</xdr:colOff>
      <xdr:row>35</xdr:row>
      <xdr:rowOff>100330</xdr:rowOff>
    </xdr:to>
    <xdr:cxnSp macro="">
      <xdr:nvCxnSpPr>
        <xdr:cNvPr id="64" name="直線コネクタ 63"/>
        <xdr:cNvCxnSpPr/>
      </xdr:nvCxnSpPr>
      <xdr:spPr>
        <a:xfrm flipV="1">
          <a:off x="2908300" y="60756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11430</xdr:rowOff>
    </xdr:from>
    <xdr:ext cx="460375" cy="259080"/>
    <xdr:sp macro="" textlink="">
      <xdr:nvSpPr>
        <xdr:cNvPr id="66" name="テキスト ボックス 65"/>
        <xdr:cNvSpPr txBox="1"/>
      </xdr:nvSpPr>
      <xdr:spPr>
        <a:xfrm>
          <a:off x="3562350" y="61836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100330</xdr:rowOff>
    </xdr:from>
    <xdr:to>
      <xdr:col>15</xdr:col>
      <xdr:colOff>50800</xdr:colOff>
      <xdr:row>35</xdr:row>
      <xdr:rowOff>113665</xdr:rowOff>
    </xdr:to>
    <xdr:cxnSp macro="">
      <xdr:nvCxnSpPr>
        <xdr:cNvPr id="67" name="直線コネクタ 66"/>
        <xdr:cNvCxnSpPr/>
      </xdr:nvCxnSpPr>
      <xdr:spPr>
        <a:xfrm flipV="1">
          <a:off x="2019300" y="61010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21590</xdr:rowOff>
    </xdr:from>
    <xdr:ext cx="460375" cy="259080"/>
    <xdr:sp macro="" textlink="">
      <xdr:nvSpPr>
        <xdr:cNvPr id="69" name="テキスト ボックス 68"/>
        <xdr:cNvSpPr txBox="1"/>
      </xdr:nvSpPr>
      <xdr:spPr>
        <a:xfrm>
          <a:off x="2673350" y="61937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113665</xdr:rowOff>
    </xdr:from>
    <xdr:to>
      <xdr:col>10</xdr:col>
      <xdr:colOff>114300</xdr:colOff>
      <xdr:row>35</xdr:row>
      <xdr:rowOff>139065</xdr:rowOff>
    </xdr:to>
    <xdr:cxnSp macro="">
      <xdr:nvCxnSpPr>
        <xdr:cNvPr id="70" name="直線コネクタ 69"/>
        <xdr:cNvCxnSpPr/>
      </xdr:nvCxnSpPr>
      <xdr:spPr>
        <a:xfrm flipV="1">
          <a:off x="1130300" y="61144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46990</xdr:rowOff>
    </xdr:from>
    <xdr:ext cx="460375" cy="259080"/>
    <xdr:sp macro="" textlink="">
      <xdr:nvSpPr>
        <xdr:cNvPr id="72" name="テキスト ボックス 71"/>
        <xdr:cNvSpPr txBox="1"/>
      </xdr:nvSpPr>
      <xdr:spPr>
        <a:xfrm>
          <a:off x="1784350" y="62191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0375" cy="259080"/>
    <xdr:sp macro="" textlink="">
      <xdr:nvSpPr>
        <xdr:cNvPr id="74" name="テキスト ボックス 73"/>
        <xdr:cNvSpPr txBox="1"/>
      </xdr:nvSpPr>
      <xdr:spPr>
        <a:xfrm>
          <a:off x="895350" y="58623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23495</xdr:rowOff>
    </xdr:from>
    <xdr:to>
      <xdr:col>24</xdr:col>
      <xdr:colOff>114300</xdr:colOff>
      <xdr:row>35</xdr:row>
      <xdr:rowOff>125095</xdr:rowOff>
    </xdr:to>
    <xdr:sp macro="" textlink="">
      <xdr:nvSpPr>
        <xdr:cNvPr id="80" name="楕円 79"/>
        <xdr:cNvSpPr/>
      </xdr:nvSpPr>
      <xdr:spPr>
        <a:xfrm>
          <a:off x="4584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46355</xdr:rowOff>
    </xdr:from>
    <xdr:ext cx="469900" cy="259080"/>
    <xdr:sp macro="" textlink="">
      <xdr:nvSpPr>
        <xdr:cNvPr id="81" name="議会費該当値テキスト"/>
        <xdr:cNvSpPr txBox="1"/>
      </xdr:nvSpPr>
      <xdr:spPr>
        <a:xfrm>
          <a:off x="4686300" y="587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24130</xdr:rowOff>
    </xdr:from>
    <xdr:to>
      <xdr:col>20</xdr:col>
      <xdr:colOff>38100</xdr:colOff>
      <xdr:row>35</xdr:row>
      <xdr:rowOff>125730</xdr:rowOff>
    </xdr:to>
    <xdr:sp macro="" textlink="">
      <xdr:nvSpPr>
        <xdr:cNvPr id="82" name="楕円 81"/>
        <xdr:cNvSpPr/>
      </xdr:nvSpPr>
      <xdr:spPr>
        <a:xfrm>
          <a:off x="374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142240</xdr:rowOff>
    </xdr:from>
    <xdr:ext cx="460375" cy="259080"/>
    <xdr:sp macro="" textlink="">
      <xdr:nvSpPr>
        <xdr:cNvPr id="83" name="テキスト ボックス 82"/>
        <xdr:cNvSpPr txBox="1"/>
      </xdr:nvSpPr>
      <xdr:spPr>
        <a:xfrm>
          <a:off x="3562350" y="58000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49530</xdr:rowOff>
    </xdr:from>
    <xdr:to>
      <xdr:col>15</xdr:col>
      <xdr:colOff>101600</xdr:colOff>
      <xdr:row>35</xdr:row>
      <xdr:rowOff>151130</xdr:rowOff>
    </xdr:to>
    <xdr:sp macro="" textlink="">
      <xdr:nvSpPr>
        <xdr:cNvPr id="84" name="楕円 83"/>
        <xdr:cNvSpPr/>
      </xdr:nvSpPr>
      <xdr:spPr>
        <a:xfrm>
          <a:off x="2857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167640</xdr:rowOff>
    </xdr:from>
    <xdr:ext cx="460375" cy="250190"/>
    <xdr:sp macro="" textlink="">
      <xdr:nvSpPr>
        <xdr:cNvPr id="85" name="テキスト ボックス 84"/>
        <xdr:cNvSpPr txBox="1"/>
      </xdr:nvSpPr>
      <xdr:spPr>
        <a:xfrm>
          <a:off x="2673350" y="582549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63500</xdr:rowOff>
    </xdr:from>
    <xdr:to>
      <xdr:col>10</xdr:col>
      <xdr:colOff>165100</xdr:colOff>
      <xdr:row>35</xdr:row>
      <xdr:rowOff>164465</xdr:rowOff>
    </xdr:to>
    <xdr:sp macro="" textlink="">
      <xdr:nvSpPr>
        <xdr:cNvPr id="86" name="楕円 85"/>
        <xdr:cNvSpPr/>
      </xdr:nvSpPr>
      <xdr:spPr>
        <a:xfrm>
          <a:off x="1968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9525</xdr:rowOff>
    </xdr:from>
    <xdr:ext cx="460375" cy="249555"/>
    <xdr:sp macro="" textlink="">
      <xdr:nvSpPr>
        <xdr:cNvPr id="87" name="テキスト ボックス 86"/>
        <xdr:cNvSpPr txBox="1"/>
      </xdr:nvSpPr>
      <xdr:spPr>
        <a:xfrm>
          <a:off x="1784350" y="58388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88265</xdr:rowOff>
    </xdr:from>
    <xdr:to>
      <xdr:col>6</xdr:col>
      <xdr:colOff>38100</xdr:colOff>
      <xdr:row>36</xdr:row>
      <xdr:rowOff>18415</xdr:rowOff>
    </xdr:to>
    <xdr:sp macro="" textlink="">
      <xdr:nvSpPr>
        <xdr:cNvPr id="88" name="楕円 87"/>
        <xdr:cNvSpPr/>
      </xdr:nvSpPr>
      <xdr:spPr>
        <a:xfrm>
          <a:off x="1079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9525</xdr:rowOff>
    </xdr:from>
    <xdr:ext cx="460375" cy="249555"/>
    <xdr:sp macro="" textlink="">
      <xdr:nvSpPr>
        <xdr:cNvPr id="89" name="テキスト ボックス 88"/>
        <xdr:cNvSpPr txBox="1"/>
      </xdr:nvSpPr>
      <xdr:spPr>
        <a:xfrm>
          <a:off x="895350" y="61817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9395" cy="259080"/>
    <xdr:sp macro="" textlink="">
      <xdr:nvSpPr>
        <xdr:cNvPr id="101" name="テキスト ボックス 100"/>
        <xdr:cNvSpPr txBox="1"/>
      </xdr:nvSpPr>
      <xdr:spPr>
        <a:xfrm>
          <a:off x="513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6105" cy="259080"/>
    <xdr:sp macro="" textlink="">
      <xdr:nvSpPr>
        <xdr:cNvPr id="103" name="テキスト ボックス 102"/>
        <xdr:cNvSpPr txBox="1"/>
      </xdr:nvSpPr>
      <xdr:spPr>
        <a:xfrm>
          <a:off x="166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6105" cy="249555"/>
    <xdr:sp macro="" textlink="">
      <xdr:nvSpPr>
        <xdr:cNvPr id="105" name="テキスト ボックス 104"/>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105" cy="259080"/>
    <xdr:sp macro="" textlink="">
      <xdr:nvSpPr>
        <xdr:cNvPr id="107" name="テキスト ボックス 106"/>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6275" cy="259080"/>
    <xdr:sp macro="" textlink="">
      <xdr:nvSpPr>
        <xdr:cNvPr id="109" name="テキスト ボックス 108"/>
        <xdr:cNvSpPr txBox="1"/>
      </xdr:nvSpPr>
      <xdr:spPr>
        <a:xfrm>
          <a:off x="76200" y="8493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6275" cy="249555"/>
    <xdr:sp macro="" textlink="">
      <xdr:nvSpPr>
        <xdr:cNvPr id="111" name="テキスト ボックス 110"/>
        <xdr:cNvSpPr txBox="1"/>
      </xdr:nvSpPr>
      <xdr:spPr>
        <a:xfrm>
          <a:off x="76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88900</xdr:rowOff>
    </xdr:from>
    <xdr:to>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167005</xdr:rowOff>
    </xdr:from>
    <xdr:ext cx="534670" cy="250825"/>
    <xdr:sp macro="" textlink="">
      <xdr:nvSpPr>
        <xdr:cNvPr id="114" name="総務費最小値テキスト"/>
        <xdr:cNvSpPr txBox="1"/>
      </xdr:nvSpPr>
      <xdr:spPr>
        <a:xfrm>
          <a:off x="4686300" y="10111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163195</xdr:rowOff>
    </xdr:from>
    <xdr:to>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88900</xdr:rowOff>
    </xdr:from>
    <xdr:to>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57785</xdr:rowOff>
    </xdr:from>
    <xdr:to>
      <xdr:col>24</xdr:col>
      <xdr:colOff>63500</xdr:colOff>
      <xdr:row>58</xdr:row>
      <xdr:rowOff>86360</xdr:rowOff>
    </xdr:to>
    <xdr:cxnSp macro="">
      <xdr:nvCxnSpPr>
        <xdr:cNvPr id="118" name="直線コネクタ 117"/>
        <xdr:cNvCxnSpPr/>
      </xdr:nvCxnSpPr>
      <xdr:spPr>
        <a:xfrm flipV="1">
          <a:off x="3797300" y="100018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xdr:rowOff>
    </xdr:from>
    <xdr:ext cx="598805" cy="259080"/>
    <xdr:sp macro="" textlink="">
      <xdr:nvSpPr>
        <xdr:cNvPr id="119" name="総務費平均値テキスト"/>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64135</xdr:rowOff>
    </xdr:from>
    <xdr:to>
      <xdr:col>19</xdr:col>
      <xdr:colOff>177800</xdr:colOff>
      <xdr:row>58</xdr:row>
      <xdr:rowOff>86360</xdr:rowOff>
    </xdr:to>
    <xdr:cxnSp macro="">
      <xdr:nvCxnSpPr>
        <xdr:cNvPr id="121" name="直線コネクタ 120"/>
        <xdr:cNvCxnSpPr/>
      </xdr:nvCxnSpPr>
      <xdr:spPr>
        <a:xfrm>
          <a:off x="2908300" y="100082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116205</xdr:rowOff>
    </xdr:from>
    <xdr:ext cx="589280" cy="259080"/>
    <xdr:sp macro="" textlink="">
      <xdr:nvSpPr>
        <xdr:cNvPr id="123" name="テキスト ボックス 122"/>
        <xdr:cNvSpPr txBox="1"/>
      </xdr:nvSpPr>
      <xdr:spPr>
        <a:xfrm>
          <a:off x="3497580" y="97174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106680</xdr:rowOff>
    </xdr:from>
    <xdr:to>
      <xdr:col>15</xdr:col>
      <xdr:colOff>50800</xdr:colOff>
      <xdr:row>58</xdr:row>
      <xdr:rowOff>64135</xdr:rowOff>
    </xdr:to>
    <xdr:cxnSp macro="">
      <xdr:nvCxnSpPr>
        <xdr:cNvPr id="124" name="直線コネクタ 123"/>
        <xdr:cNvCxnSpPr/>
      </xdr:nvCxnSpPr>
      <xdr:spPr>
        <a:xfrm>
          <a:off x="2019300" y="987933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112395</xdr:rowOff>
    </xdr:from>
    <xdr:ext cx="589280" cy="249555"/>
    <xdr:sp macro="" textlink="">
      <xdr:nvSpPr>
        <xdr:cNvPr id="126" name="テキスト ボックス 125"/>
        <xdr:cNvSpPr txBox="1"/>
      </xdr:nvSpPr>
      <xdr:spPr>
        <a:xfrm>
          <a:off x="2608580" y="971359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106680</xdr:rowOff>
    </xdr:from>
    <xdr:to>
      <xdr:col>10</xdr:col>
      <xdr:colOff>114300</xdr:colOff>
      <xdr:row>58</xdr:row>
      <xdr:rowOff>49530</xdr:rowOff>
    </xdr:to>
    <xdr:cxnSp macro="">
      <xdr:nvCxnSpPr>
        <xdr:cNvPr id="127" name="直線コネクタ 126"/>
        <xdr:cNvCxnSpPr/>
      </xdr:nvCxnSpPr>
      <xdr:spPr>
        <a:xfrm flipV="1">
          <a:off x="1130300" y="98793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161925</xdr:rowOff>
    </xdr:from>
    <xdr:ext cx="589280" cy="259080"/>
    <xdr:sp macro="" textlink="">
      <xdr:nvSpPr>
        <xdr:cNvPr id="129" name="テキスト ボックス 128"/>
        <xdr:cNvSpPr txBox="1"/>
      </xdr:nvSpPr>
      <xdr:spPr>
        <a:xfrm>
          <a:off x="1719580" y="99345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128905</xdr:rowOff>
    </xdr:from>
    <xdr:ext cx="589280" cy="259080"/>
    <xdr:sp macro="" textlink="">
      <xdr:nvSpPr>
        <xdr:cNvPr id="131" name="テキスト ボックス 130"/>
        <xdr:cNvSpPr txBox="1"/>
      </xdr:nvSpPr>
      <xdr:spPr>
        <a:xfrm>
          <a:off x="830580" y="10073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6985</xdr:rowOff>
    </xdr:from>
    <xdr:to>
      <xdr:col>24</xdr:col>
      <xdr:colOff>114300</xdr:colOff>
      <xdr:row>58</xdr:row>
      <xdr:rowOff>109220</xdr:rowOff>
    </xdr:to>
    <xdr:sp macro="" textlink="">
      <xdr:nvSpPr>
        <xdr:cNvPr id="137" name="楕円 136"/>
        <xdr:cNvSpPr/>
      </xdr:nvSpPr>
      <xdr:spPr>
        <a:xfrm>
          <a:off x="45847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598805" cy="251460"/>
    <xdr:sp macro="" textlink="">
      <xdr:nvSpPr>
        <xdr:cNvPr id="138" name="総務費該当値テキスト"/>
        <xdr:cNvSpPr txBox="1"/>
      </xdr:nvSpPr>
      <xdr:spPr>
        <a:xfrm>
          <a:off x="4686300" y="99161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39" name="楕円 138"/>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127635</xdr:rowOff>
    </xdr:from>
    <xdr:ext cx="589280" cy="259080"/>
    <xdr:sp macro="" textlink="">
      <xdr:nvSpPr>
        <xdr:cNvPr id="140" name="テキスト ボックス 139"/>
        <xdr:cNvSpPr txBox="1"/>
      </xdr:nvSpPr>
      <xdr:spPr>
        <a:xfrm>
          <a:off x="3497580" y="100717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13335</xdr:rowOff>
    </xdr:from>
    <xdr:to>
      <xdr:col>15</xdr:col>
      <xdr:colOff>101600</xdr:colOff>
      <xdr:row>58</xdr:row>
      <xdr:rowOff>114935</xdr:rowOff>
    </xdr:to>
    <xdr:sp macro="" textlink="">
      <xdr:nvSpPr>
        <xdr:cNvPr id="141" name="楕円 140"/>
        <xdr:cNvSpPr/>
      </xdr:nvSpPr>
      <xdr:spPr>
        <a:xfrm>
          <a:off x="2857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106045</xdr:rowOff>
    </xdr:from>
    <xdr:ext cx="589280" cy="259080"/>
    <xdr:sp macro="" textlink="">
      <xdr:nvSpPr>
        <xdr:cNvPr id="142" name="テキスト ボックス 141"/>
        <xdr:cNvSpPr txBox="1"/>
      </xdr:nvSpPr>
      <xdr:spPr>
        <a:xfrm>
          <a:off x="2608580" y="100501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55880</xdr:rowOff>
    </xdr:from>
    <xdr:to>
      <xdr:col>10</xdr:col>
      <xdr:colOff>165100</xdr:colOff>
      <xdr:row>57</xdr:row>
      <xdr:rowOff>157480</xdr:rowOff>
    </xdr:to>
    <xdr:sp macro="" textlink="">
      <xdr:nvSpPr>
        <xdr:cNvPr id="143" name="楕円 142"/>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2540</xdr:rowOff>
    </xdr:from>
    <xdr:ext cx="589280" cy="259080"/>
    <xdr:sp macro="" textlink="">
      <xdr:nvSpPr>
        <xdr:cNvPr id="144" name="テキスト ボックス 143"/>
        <xdr:cNvSpPr txBox="1"/>
      </xdr:nvSpPr>
      <xdr:spPr>
        <a:xfrm>
          <a:off x="1719580" y="96037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170180</xdr:rowOff>
    </xdr:from>
    <xdr:to>
      <xdr:col>6</xdr:col>
      <xdr:colOff>38100</xdr:colOff>
      <xdr:row>58</xdr:row>
      <xdr:rowOff>100330</xdr:rowOff>
    </xdr:to>
    <xdr:sp macro="" textlink="">
      <xdr:nvSpPr>
        <xdr:cNvPr id="145" name="楕円 144"/>
        <xdr:cNvSpPr/>
      </xdr:nvSpPr>
      <xdr:spPr>
        <a:xfrm>
          <a:off x="1079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116840</xdr:rowOff>
    </xdr:from>
    <xdr:ext cx="589280" cy="259080"/>
    <xdr:sp macro="" textlink="">
      <xdr:nvSpPr>
        <xdr:cNvPr id="146" name="テキスト ボックス 145"/>
        <xdr:cNvSpPr txBox="1"/>
      </xdr:nvSpPr>
      <xdr:spPr>
        <a:xfrm>
          <a:off x="830580" y="97180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199,897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5" name="テキスト ボックス 154"/>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39395" cy="249555"/>
    <xdr:sp macro="" textlink="">
      <xdr:nvSpPr>
        <xdr:cNvPr id="157" name="テキスト ボックス 156"/>
        <xdr:cNvSpPr txBox="1"/>
      </xdr:nvSpPr>
      <xdr:spPr>
        <a:xfrm>
          <a:off x="513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6105" cy="249555"/>
    <xdr:sp macro="" textlink="">
      <xdr:nvSpPr>
        <xdr:cNvPr id="159" name="テキスト ボックス 158"/>
        <xdr:cNvSpPr txBox="1"/>
      </xdr:nvSpPr>
      <xdr:spPr>
        <a:xfrm>
          <a:off x="166370" y="133705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6105" cy="249555"/>
    <xdr:sp macro="" textlink="">
      <xdr:nvSpPr>
        <xdr:cNvPr id="161" name="テキスト ボックス 160"/>
        <xdr:cNvSpPr txBox="1"/>
      </xdr:nvSpPr>
      <xdr:spPr>
        <a:xfrm>
          <a:off x="166370" y="12913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6105" cy="249555"/>
    <xdr:sp macro="" textlink="">
      <xdr:nvSpPr>
        <xdr:cNvPr id="163" name="テキスト ボックス 162"/>
        <xdr:cNvSpPr txBox="1"/>
      </xdr:nvSpPr>
      <xdr:spPr>
        <a:xfrm>
          <a:off x="166370" y="12456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6105" cy="249555"/>
    <xdr:sp macro="" textlink="">
      <xdr:nvSpPr>
        <xdr:cNvPr id="165" name="テキスト ボックス 164"/>
        <xdr:cNvSpPr txBox="1"/>
      </xdr:nvSpPr>
      <xdr:spPr>
        <a:xfrm>
          <a:off x="166370" y="11998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67" name="テキスト ボックス 166"/>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42545</xdr:rowOff>
    </xdr:from>
    <xdr:to>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132080</xdr:rowOff>
    </xdr:from>
    <xdr:ext cx="598805" cy="251460"/>
    <xdr:sp macro="" textlink="">
      <xdr:nvSpPr>
        <xdr:cNvPr id="172" name="民生費最大値テキスト"/>
        <xdr:cNvSpPr txBox="1"/>
      </xdr:nvSpPr>
      <xdr:spPr>
        <a:xfrm>
          <a:off x="4686300" y="11962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6350</xdr:rowOff>
    </xdr:from>
    <xdr:to>
      <xdr:col>24</xdr:col>
      <xdr:colOff>63500</xdr:colOff>
      <xdr:row>76</xdr:row>
      <xdr:rowOff>99695</xdr:rowOff>
    </xdr:to>
    <xdr:cxnSp macro="">
      <xdr:nvCxnSpPr>
        <xdr:cNvPr id="174" name="直線コネクタ 173"/>
        <xdr:cNvCxnSpPr/>
      </xdr:nvCxnSpPr>
      <xdr:spPr>
        <a:xfrm flipV="1">
          <a:off x="3797300" y="1303655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76835</xdr:rowOff>
    </xdr:from>
    <xdr:ext cx="598805" cy="249555"/>
    <xdr:sp macro="" textlink="">
      <xdr:nvSpPr>
        <xdr:cNvPr id="175" name="民生費平均値テキスト"/>
        <xdr:cNvSpPr txBox="1"/>
      </xdr:nvSpPr>
      <xdr:spPr>
        <a:xfrm>
          <a:off x="4686300" y="1276413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65405</xdr:rowOff>
    </xdr:from>
    <xdr:to>
      <xdr:col>19</xdr:col>
      <xdr:colOff>177800</xdr:colOff>
      <xdr:row>76</xdr:row>
      <xdr:rowOff>99695</xdr:rowOff>
    </xdr:to>
    <xdr:cxnSp macro="">
      <xdr:nvCxnSpPr>
        <xdr:cNvPr id="177" name="直線コネクタ 176"/>
        <xdr:cNvCxnSpPr/>
      </xdr:nvCxnSpPr>
      <xdr:spPr>
        <a:xfrm>
          <a:off x="2908300" y="13095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57150</xdr:rowOff>
    </xdr:from>
    <xdr:ext cx="589280" cy="259080"/>
    <xdr:sp macro="" textlink="">
      <xdr:nvSpPr>
        <xdr:cNvPr id="179" name="テキスト ボックス 178"/>
        <xdr:cNvSpPr txBox="1"/>
      </xdr:nvSpPr>
      <xdr:spPr>
        <a:xfrm>
          <a:off x="3497580" y="127444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65405</xdr:rowOff>
    </xdr:from>
    <xdr:to>
      <xdr:col>15</xdr:col>
      <xdr:colOff>50800</xdr:colOff>
      <xdr:row>76</xdr:row>
      <xdr:rowOff>167640</xdr:rowOff>
    </xdr:to>
    <xdr:cxnSp macro="">
      <xdr:nvCxnSpPr>
        <xdr:cNvPr id="180" name="直線コネクタ 179"/>
        <xdr:cNvCxnSpPr/>
      </xdr:nvCxnSpPr>
      <xdr:spPr>
        <a:xfrm flipV="1">
          <a:off x="2019300" y="1309560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70485</xdr:rowOff>
    </xdr:from>
    <xdr:to>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17780</xdr:rowOff>
    </xdr:from>
    <xdr:ext cx="589280" cy="251460"/>
    <xdr:sp macro="" textlink="">
      <xdr:nvSpPr>
        <xdr:cNvPr id="182" name="テキスト ボックス 181"/>
        <xdr:cNvSpPr txBox="1"/>
      </xdr:nvSpPr>
      <xdr:spPr>
        <a:xfrm>
          <a:off x="2608580" y="1270508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167640</xdr:rowOff>
    </xdr:from>
    <xdr:to>
      <xdr:col>10</xdr:col>
      <xdr:colOff>114300</xdr:colOff>
      <xdr:row>77</xdr:row>
      <xdr:rowOff>30480</xdr:rowOff>
    </xdr:to>
    <xdr:cxnSp macro="">
      <xdr:nvCxnSpPr>
        <xdr:cNvPr id="183" name="直線コネクタ 182"/>
        <xdr:cNvCxnSpPr/>
      </xdr:nvCxnSpPr>
      <xdr:spPr>
        <a:xfrm flipV="1">
          <a:off x="1130300" y="13197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144145</xdr:rowOff>
    </xdr:from>
    <xdr:ext cx="589280" cy="250825"/>
    <xdr:sp macro="" textlink="">
      <xdr:nvSpPr>
        <xdr:cNvPr id="185" name="テキスト ボックス 184"/>
        <xdr:cNvSpPr txBox="1"/>
      </xdr:nvSpPr>
      <xdr:spPr>
        <a:xfrm>
          <a:off x="1719580" y="1283144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158750</xdr:rowOff>
    </xdr:from>
    <xdr:ext cx="589280" cy="259080"/>
    <xdr:sp macro="" textlink="">
      <xdr:nvSpPr>
        <xdr:cNvPr id="187" name="テキスト ボックス 186"/>
        <xdr:cNvSpPr txBox="1"/>
      </xdr:nvSpPr>
      <xdr:spPr>
        <a:xfrm>
          <a:off x="830580" y="128460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127000</xdr:rowOff>
    </xdr:from>
    <xdr:to>
      <xdr:col>24</xdr:col>
      <xdr:colOff>114300</xdr:colOff>
      <xdr:row>76</xdr:row>
      <xdr:rowOff>57150</xdr:rowOff>
    </xdr:to>
    <xdr:sp macro="" textlink="">
      <xdr:nvSpPr>
        <xdr:cNvPr id="193" name="楕円 192"/>
        <xdr:cNvSpPr/>
      </xdr:nvSpPr>
      <xdr:spPr>
        <a:xfrm>
          <a:off x="45847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105410</xdr:rowOff>
    </xdr:from>
    <xdr:ext cx="598805" cy="259080"/>
    <xdr:sp macro="" textlink="">
      <xdr:nvSpPr>
        <xdr:cNvPr id="194" name="民生費該当値テキスト"/>
        <xdr:cNvSpPr txBox="1"/>
      </xdr:nvSpPr>
      <xdr:spPr>
        <a:xfrm>
          <a:off x="4686300" y="1296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48895</xdr:rowOff>
    </xdr:from>
    <xdr:to>
      <xdr:col>20</xdr:col>
      <xdr:colOff>38100</xdr:colOff>
      <xdr:row>76</xdr:row>
      <xdr:rowOff>150495</xdr:rowOff>
    </xdr:to>
    <xdr:sp macro="" textlink="">
      <xdr:nvSpPr>
        <xdr:cNvPr id="195" name="楕円 194"/>
        <xdr:cNvSpPr/>
      </xdr:nvSpPr>
      <xdr:spPr>
        <a:xfrm>
          <a:off x="3746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141605</xdr:rowOff>
    </xdr:from>
    <xdr:ext cx="589280" cy="259080"/>
    <xdr:sp macro="" textlink="">
      <xdr:nvSpPr>
        <xdr:cNvPr id="196" name="テキスト ボックス 195"/>
        <xdr:cNvSpPr txBox="1"/>
      </xdr:nvSpPr>
      <xdr:spPr>
        <a:xfrm>
          <a:off x="3497580" y="131718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14605</xdr:rowOff>
    </xdr:from>
    <xdr:to>
      <xdr:col>15</xdr:col>
      <xdr:colOff>101600</xdr:colOff>
      <xdr:row>76</xdr:row>
      <xdr:rowOff>116205</xdr:rowOff>
    </xdr:to>
    <xdr:sp macro="" textlink="">
      <xdr:nvSpPr>
        <xdr:cNvPr id="197" name="楕円 196"/>
        <xdr:cNvSpPr/>
      </xdr:nvSpPr>
      <xdr:spPr>
        <a:xfrm>
          <a:off x="2857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107315</xdr:rowOff>
    </xdr:from>
    <xdr:ext cx="589280" cy="259080"/>
    <xdr:sp macro="" textlink="">
      <xdr:nvSpPr>
        <xdr:cNvPr id="198" name="テキスト ボックス 197"/>
        <xdr:cNvSpPr txBox="1"/>
      </xdr:nvSpPr>
      <xdr:spPr>
        <a:xfrm>
          <a:off x="2608580" y="131375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116840</xdr:rowOff>
    </xdr:from>
    <xdr:to>
      <xdr:col>10</xdr:col>
      <xdr:colOff>165100</xdr:colOff>
      <xdr:row>77</xdr:row>
      <xdr:rowOff>46990</xdr:rowOff>
    </xdr:to>
    <xdr:sp macro="" textlink="">
      <xdr:nvSpPr>
        <xdr:cNvPr id="199" name="楕円 198"/>
        <xdr:cNvSpPr/>
      </xdr:nvSpPr>
      <xdr:spPr>
        <a:xfrm>
          <a:off x="1968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38100</xdr:rowOff>
    </xdr:from>
    <xdr:ext cx="589280" cy="259080"/>
    <xdr:sp macro="" textlink="">
      <xdr:nvSpPr>
        <xdr:cNvPr id="200" name="テキスト ボックス 199"/>
        <xdr:cNvSpPr txBox="1"/>
      </xdr:nvSpPr>
      <xdr:spPr>
        <a:xfrm>
          <a:off x="1719580" y="132397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151130</xdr:rowOff>
    </xdr:from>
    <xdr:to>
      <xdr:col>6</xdr:col>
      <xdr:colOff>38100</xdr:colOff>
      <xdr:row>77</xdr:row>
      <xdr:rowOff>81280</xdr:rowOff>
    </xdr:to>
    <xdr:sp macro="" textlink="">
      <xdr:nvSpPr>
        <xdr:cNvPr id="201" name="楕円 200"/>
        <xdr:cNvSpPr/>
      </xdr:nvSpPr>
      <xdr:spPr>
        <a:xfrm>
          <a:off x="1079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72390</xdr:rowOff>
    </xdr:from>
    <xdr:ext cx="589280" cy="259080"/>
    <xdr:sp macro="" textlink="">
      <xdr:nvSpPr>
        <xdr:cNvPr id="202" name="テキスト ボックス 201"/>
        <xdr:cNvSpPr txBox="1"/>
      </xdr:nvSpPr>
      <xdr:spPr>
        <a:xfrm>
          <a:off x="830580" y="132740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1" name="テキスト ボックス 210"/>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39395" cy="249555"/>
    <xdr:sp macro="" textlink="">
      <xdr:nvSpPr>
        <xdr:cNvPr id="214" name="テキスト ボックス 213"/>
        <xdr:cNvSpPr txBox="1"/>
      </xdr:nvSpPr>
      <xdr:spPr>
        <a:xfrm>
          <a:off x="513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6105" cy="249555"/>
    <xdr:sp macro="" textlink="">
      <xdr:nvSpPr>
        <xdr:cNvPr id="216" name="テキスト ボックス 215"/>
        <xdr:cNvSpPr txBox="1"/>
      </xdr:nvSpPr>
      <xdr:spPr>
        <a:xfrm>
          <a:off x="166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6105" cy="249555"/>
    <xdr:sp macro="" textlink="">
      <xdr:nvSpPr>
        <xdr:cNvPr id="218" name="テキスト ボックス 217"/>
        <xdr:cNvSpPr txBox="1"/>
      </xdr:nvSpPr>
      <xdr:spPr>
        <a:xfrm>
          <a:off x="166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6105" cy="249555"/>
    <xdr:sp macro="" textlink="">
      <xdr:nvSpPr>
        <xdr:cNvPr id="220" name="テキスト ボックス 219"/>
        <xdr:cNvSpPr txBox="1"/>
      </xdr:nvSpPr>
      <xdr:spPr>
        <a:xfrm>
          <a:off x="166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2" name="テキスト ボックス 221"/>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670" cy="249555"/>
    <xdr:sp macro="" textlink="">
      <xdr:nvSpPr>
        <xdr:cNvPr id="225" name="衛生費最小値テキスト"/>
        <xdr:cNvSpPr txBox="1"/>
      </xdr:nvSpPr>
      <xdr:spPr>
        <a:xfrm>
          <a:off x="4686300" y="168103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98805" cy="250825"/>
    <xdr:sp macro="" textlink="">
      <xdr:nvSpPr>
        <xdr:cNvPr id="227" name="衛生費最大値テキスト"/>
        <xdr:cNvSpPr txBox="1"/>
      </xdr:nvSpPr>
      <xdr:spPr>
        <a:xfrm>
          <a:off x="4686300" y="155746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146050</xdr:rowOff>
    </xdr:from>
    <xdr:to>
      <xdr:col>24</xdr:col>
      <xdr:colOff>63500</xdr:colOff>
      <xdr:row>96</xdr:row>
      <xdr:rowOff>29210</xdr:rowOff>
    </xdr:to>
    <xdr:cxnSp macro="">
      <xdr:nvCxnSpPr>
        <xdr:cNvPr id="229" name="直線コネクタ 228"/>
        <xdr:cNvCxnSpPr/>
      </xdr:nvCxnSpPr>
      <xdr:spPr>
        <a:xfrm>
          <a:off x="3797300" y="164338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99695</xdr:rowOff>
    </xdr:from>
    <xdr:ext cx="534670" cy="249555"/>
    <xdr:sp macro="" textlink="">
      <xdr:nvSpPr>
        <xdr:cNvPr id="230" name="衛生費平均値テキスト"/>
        <xdr:cNvSpPr txBox="1"/>
      </xdr:nvSpPr>
      <xdr:spPr>
        <a:xfrm>
          <a:off x="4686300" y="165588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146050</xdr:rowOff>
    </xdr:from>
    <xdr:to>
      <xdr:col>19</xdr:col>
      <xdr:colOff>177800</xdr:colOff>
      <xdr:row>96</xdr:row>
      <xdr:rowOff>95250</xdr:rowOff>
    </xdr:to>
    <xdr:cxnSp macro="">
      <xdr:nvCxnSpPr>
        <xdr:cNvPr id="232" name="直線コネクタ 231"/>
        <xdr:cNvCxnSpPr/>
      </xdr:nvCxnSpPr>
      <xdr:spPr>
        <a:xfrm flipV="1">
          <a:off x="2908300" y="164338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52070</xdr:rowOff>
    </xdr:from>
    <xdr:ext cx="525145" cy="251460"/>
    <xdr:sp macro="" textlink="">
      <xdr:nvSpPr>
        <xdr:cNvPr id="234" name="テキスト ボックス 233"/>
        <xdr:cNvSpPr txBox="1"/>
      </xdr:nvSpPr>
      <xdr:spPr>
        <a:xfrm>
          <a:off x="3529965" y="16682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95250</xdr:rowOff>
    </xdr:from>
    <xdr:to>
      <xdr:col>15</xdr:col>
      <xdr:colOff>50800</xdr:colOff>
      <xdr:row>97</xdr:row>
      <xdr:rowOff>30480</xdr:rowOff>
    </xdr:to>
    <xdr:cxnSp macro="">
      <xdr:nvCxnSpPr>
        <xdr:cNvPr id="235" name="直線コネクタ 234"/>
        <xdr:cNvCxnSpPr/>
      </xdr:nvCxnSpPr>
      <xdr:spPr>
        <a:xfrm flipV="1">
          <a:off x="2019300" y="165544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57785</xdr:rowOff>
    </xdr:from>
    <xdr:ext cx="525145" cy="259080"/>
    <xdr:sp macro="" textlink="">
      <xdr:nvSpPr>
        <xdr:cNvPr id="237" name="テキスト ボックス 236"/>
        <xdr:cNvSpPr txBox="1"/>
      </xdr:nvSpPr>
      <xdr:spPr>
        <a:xfrm>
          <a:off x="2640965" y="16688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30480</xdr:rowOff>
    </xdr:from>
    <xdr:to>
      <xdr:col>10</xdr:col>
      <xdr:colOff>114300</xdr:colOff>
      <xdr:row>97</xdr:row>
      <xdr:rowOff>30480</xdr:rowOff>
    </xdr:to>
    <xdr:cxnSp macro="">
      <xdr:nvCxnSpPr>
        <xdr:cNvPr id="238" name="直線コネクタ 237"/>
        <xdr:cNvCxnSpPr/>
      </xdr:nvCxnSpPr>
      <xdr:spPr>
        <a:xfrm flipV="1">
          <a:off x="1130300" y="16661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171450</xdr:rowOff>
    </xdr:from>
    <xdr:to>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92710</xdr:rowOff>
    </xdr:from>
    <xdr:ext cx="525145" cy="259080"/>
    <xdr:sp macro="" textlink="">
      <xdr:nvSpPr>
        <xdr:cNvPr id="240" name="テキスト ボックス 239"/>
        <xdr:cNvSpPr txBox="1"/>
      </xdr:nvSpPr>
      <xdr:spPr>
        <a:xfrm>
          <a:off x="1751965" y="167233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25145" cy="250825"/>
    <xdr:sp macro="" textlink="">
      <xdr:nvSpPr>
        <xdr:cNvPr id="242" name="テキスト ボックス 241"/>
        <xdr:cNvSpPr txBox="1"/>
      </xdr:nvSpPr>
      <xdr:spPr>
        <a:xfrm>
          <a:off x="862965" y="167290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149860</xdr:rowOff>
    </xdr:from>
    <xdr:to>
      <xdr:col>24</xdr:col>
      <xdr:colOff>114300</xdr:colOff>
      <xdr:row>96</xdr:row>
      <xdr:rowOff>80010</xdr:rowOff>
    </xdr:to>
    <xdr:sp macro="" textlink="">
      <xdr:nvSpPr>
        <xdr:cNvPr id="248" name="楕円 247"/>
        <xdr:cNvSpPr/>
      </xdr:nvSpPr>
      <xdr:spPr>
        <a:xfrm>
          <a:off x="45847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1270</xdr:rowOff>
    </xdr:from>
    <xdr:ext cx="534670" cy="259080"/>
    <xdr:sp macro="" textlink="">
      <xdr:nvSpPr>
        <xdr:cNvPr id="249" name="衛生費該当値テキスト"/>
        <xdr:cNvSpPr txBox="1"/>
      </xdr:nvSpPr>
      <xdr:spPr>
        <a:xfrm>
          <a:off x="4686300" y="1628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95250</xdr:rowOff>
    </xdr:from>
    <xdr:to>
      <xdr:col>20</xdr:col>
      <xdr:colOff>38100</xdr:colOff>
      <xdr:row>96</xdr:row>
      <xdr:rowOff>25400</xdr:rowOff>
    </xdr:to>
    <xdr:sp macro="" textlink="">
      <xdr:nvSpPr>
        <xdr:cNvPr id="250" name="楕円 249"/>
        <xdr:cNvSpPr/>
      </xdr:nvSpPr>
      <xdr:spPr>
        <a:xfrm>
          <a:off x="3746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41910</xdr:rowOff>
    </xdr:from>
    <xdr:ext cx="589280" cy="250190"/>
    <xdr:sp macro="" textlink="">
      <xdr:nvSpPr>
        <xdr:cNvPr id="251" name="テキスト ボックス 250"/>
        <xdr:cNvSpPr txBox="1"/>
      </xdr:nvSpPr>
      <xdr:spPr>
        <a:xfrm>
          <a:off x="3497580" y="1615821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44450</xdr:rowOff>
    </xdr:from>
    <xdr:to>
      <xdr:col>15</xdr:col>
      <xdr:colOff>101600</xdr:colOff>
      <xdr:row>96</xdr:row>
      <xdr:rowOff>146050</xdr:rowOff>
    </xdr:to>
    <xdr:sp macro="" textlink="">
      <xdr:nvSpPr>
        <xdr:cNvPr id="252" name="楕円 251"/>
        <xdr:cNvSpPr/>
      </xdr:nvSpPr>
      <xdr:spPr>
        <a:xfrm>
          <a:off x="2857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162560</xdr:rowOff>
    </xdr:from>
    <xdr:ext cx="525145" cy="259080"/>
    <xdr:sp macro="" textlink="">
      <xdr:nvSpPr>
        <xdr:cNvPr id="253" name="テキスト ボックス 252"/>
        <xdr:cNvSpPr txBox="1"/>
      </xdr:nvSpPr>
      <xdr:spPr>
        <a:xfrm>
          <a:off x="2640965" y="16278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151130</xdr:rowOff>
    </xdr:from>
    <xdr:to>
      <xdr:col>10</xdr:col>
      <xdr:colOff>165100</xdr:colOff>
      <xdr:row>97</xdr:row>
      <xdr:rowOff>81280</xdr:rowOff>
    </xdr:to>
    <xdr:sp macro="" textlink="">
      <xdr:nvSpPr>
        <xdr:cNvPr id="254" name="楕円 253"/>
        <xdr:cNvSpPr/>
      </xdr:nvSpPr>
      <xdr:spPr>
        <a:xfrm>
          <a:off x="1968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97790</xdr:rowOff>
    </xdr:from>
    <xdr:ext cx="525145" cy="251460"/>
    <xdr:sp macro="" textlink="">
      <xdr:nvSpPr>
        <xdr:cNvPr id="255" name="テキスト ボックス 254"/>
        <xdr:cNvSpPr txBox="1"/>
      </xdr:nvSpPr>
      <xdr:spPr>
        <a:xfrm>
          <a:off x="1751965" y="163855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151130</xdr:rowOff>
    </xdr:from>
    <xdr:to>
      <xdr:col>6</xdr:col>
      <xdr:colOff>38100</xdr:colOff>
      <xdr:row>97</xdr:row>
      <xdr:rowOff>81280</xdr:rowOff>
    </xdr:to>
    <xdr:sp macro="" textlink="">
      <xdr:nvSpPr>
        <xdr:cNvPr id="256" name="楕円 255"/>
        <xdr:cNvSpPr/>
      </xdr:nvSpPr>
      <xdr:spPr>
        <a:xfrm>
          <a:off x="1079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97790</xdr:rowOff>
    </xdr:from>
    <xdr:ext cx="525145" cy="251460"/>
    <xdr:sp macro="" textlink="">
      <xdr:nvSpPr>
        <xdr:cNvPr id="257" name="テキスト ボックス 256"/>
        <xdr:cNvSpPr txBox="1"/>
      </xdr:nvSpPr>
      <xdr:spPr>
        <a:xfrm>
          <a:off x="862965" y="163855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66" name="テキスト ボックス 265"/>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9395" cy="259080"/>
    <xdr:sp macro="" textlink="">
      <xdr:nvSpPr>
        <xdr:cNvPr id="269" name="テキスト ボックス 268"/>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7835" cy="250825"/>
    <xdr:sp macro="" textlink="">
      <xdr:nvSpPr>
        <xdr:cNvPr id="271" name="テキスト ボックス 270"/>
        <xdr:cNvSpPr txBox="1"/>
      </xdr:nvSpPr>
      <xdr:spPr>
        <a:xfrm>
          <a:off x="6136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7835" cy="259080"/>
    <xdr:sp macro="" textlink="">
      <xdr:nvSpPr>
        <xdr:cNvPr id="273" name="テキスト ボックス 272"/>
        <xdr:cNvSpPr txBox="1"/>
      </xdr:nvSpPr>
      <xdr:spPr>
        <a:xfrm>
          <a:off x="6136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7835" cy="251460"/>
    <xdr:sp macro="" textlink="">
      <xdr:nvSpPr>
        <xdr:cNvPr id="275" name="テキスト ボックス 274"/>
        <xdr:cNvSpPr txBox="1"/>
      </xdr:nvSpPr>
      <xdr:spPr>
        <a:xfrm>
          <a:off x="6136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7835" cy="258445"/>
    <xdr:sp macro="" textlink="">
      <xdr:nvSpPr>
        <xdr:cNvPr id="277" name="テキスト ボックス 276"/>
        <xdr:cNvSpPr txBox="1"/>
      </xdr:nvSpPr>
      <xdr:spPr>
        <a:xfrm>
          <a:off x="6136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7835" cy="259080"/>
    <xdr:sp macro="" textlink="">
      <xdr:nvSpPr>
        <xdr:cNvPr id="279" name="テキスト ボックス 278"/>
        <xdr:cNvSpPr txBox="1"/>
      </xdr:nvSpPr>
      <xdr:spPr>
        <a:xfrm>
          <a:off x="6136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9555"/>
    <xdr:sp macro="" textlink="">
      <xdr:nvSpPr>
        <xdr:cNvPr id="281" name="テキスト ボックス 280"/>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42545</xdr:rowOff>
    </xdr:from>
    <xdr:to>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42545</xdr:rowOff>
    </xdr:from>
    <xdr:to>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8460" cy="251460"/>
    <xdr:sp macro="" textlink="">
      <xdr:nvSpPr>
        <xdr:cNvPr id="289" name="労働費平均値テキスト"/>
        <xdr:cNvSpPr txBox="1"/>
      </xdr:nvSpPr>
      <xdr:spPr>
        <a:xfrm>
          <a:off x="10528300" y="632714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119380</xdr:rowOff>
    </xdr:from>
    <xdr:to>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66040</xdr:rowOff>
    </xdr:from>
    <xdr:ext cx="378460" cy="249555"/>
    <xdr:sp macro="" textlink="">
      <xdr:nvSpPr>
        <xdr:cNvPr id="293" name="テキスト ボックス 292"/>
        <xdr:cNvSpPr txBox="1"/>
      </xdr:nvSpPr>
      <xdr:spPr>
        <a:xfrm>
          <a:off x="9450070" y="62382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132715</xdr:rowOff>
    </xdr:from>
    <xdr:to>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79375</xdr:rowOff>
    </xdr:from>
    <xdr:ext cx="378460" cy="258445"/>
    <xdr:sp macro="" textlink="">
      <xdr:nvSpPr>
        <xdr:cNvPr id="296" name="テキスト ボックス 295"/>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8460" cy="259080"/>
    <xdr:sp macro="" textlink="">
      <xdr:nvSpPr>
        <xdr:cNvPr id="299" name="テキスト ボックス 298"/>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100965</xdr:rowOff>
    </xdr:from>
    <xdr:ext cx="378460" cy="249555"/>
    <xdr:sp macro="" textlink="">
      <xdr:nvSpPr>
        <xdr:cNvPr id="301" name="テキスト ボックス 300"/>
        <xdr:cNvSpPr txBox="1"/>
      </xdr:nvSpPr>
      <xdr:spPr>
        <a:xfrm>
          <a:off x="6783070" y="62731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49555"/>
    <xdr:sp macro="" textlink="">
      <xdr:nvSpPr>
        <xdr:cNvPr id="308" name="労働費該当値テキスト"/>
        <xdr:cNvSpPr txBox="1"/>
      </xdr:nvSpPr>
      <xdr:spPr>
        <a:xfrm>
          <a:off x="10528300" y="66497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0030" cy="259080"/>
    <xdr:sp macro="" textlink="">
      <xdr:nvSpPr>
        <xdr:cNvPr id="310" name="テキスト ボックス 309"/>
        <xdr:cNvSpPr txBox="1"/>
      </xdr:nvSpPr>
      <xdr:spPr>
        <a:xfrm>
          <a:off x="9514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0030" cy="259080"/>
    <xdr:sp macro="" textlink="">
      <xdr:nvSpPr>
        <xdr:cNvPr id="312" name="テキスト ボックス 311"/>
        <xdr:cNvSpPr txBox="1"/>
      </xdr:nvSpPr>
      <xdr:spPr>
        <a:xfrm>
          <a:off x="8625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0030" cy="259080"/>
    <xdr:sp macro="" textlink="">
      <xdr:nvSpPr>
        <xdr:cNvPr id="314" name="テキスト ボックス 313"/>
        <xdr:cNvSpPr txBox="1"/>
      </xdr:nvSpPr>
      <xdr:spPr>
        <a:xfrm>
          <a:off x="7736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0030" cy="259080"/>
    <xdr:sp macro="" textlink="">
      <xdr:nvSpPr>
        <xdr:cNvPr id="316" name="テキスト ボックス 315"/>
        <xdr:cNvSpPr txBox="1"/>
      </xdr:nvSpPr>
      <xdr:spPr>
        <a:xfrm>
          <a:off x="6847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5" name="テキスト ボックス 324"/>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28" name="テキスト ボックス 327"/>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105" cy="249555"/>
    <xdr:sp macro="" textlink="">
      <xdr:nvSpPr>
        <xdr:cNvPr id="332" name="テキスト ボックス 331"/>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105" cy="259080"/>
    <xdr:sp macro="" textlink="">
      <xdr:nvSpPr>
        <xdr:cNvPr id="334" name="テキスト ボックス 333"/>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36" name="テキスト ボックス 335"/>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38" name="テキスト ボックス 337"/>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26035</xdr:rowOff>
    </xdr:from>
    <xdr:to>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170180</xdr:rowOff>
    </xdr:from>
    <xdr:to>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144145</xdr:rowOff>
    </xdr:from>
    <xdr:ext cx="598805" cy="250825"/>
    <xdr:sp macro="" textlink="">
      <xdr:nvSpPr>
        <xdr:cNvPr id="343" name="農林水産業費最大値テキスト"/>
        <xdr:cNvSpPr txBox="1"/>
      </xdr:nvSpPr>
      <xdr:spPr>
        <a:xfrm>
          <a:off x="10528300" y="8545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129540</xdr:rowOff>
    </xdr:from>
    <xdr:to>
      <xdr:col>55</xdr:col>
      <xdr:colOff>0</xdr:colOff>
      <xdr:row>57</xdr:row>
      <xdr:rowOff>35560</xdr:rowOff>
    </xdr:to>
    <xdr:cxnSp macro="">
      <xdr:nvCxnSpPr>
        <xdr:cNvPr id="345" name="直線コネクタ 344"/>
        <xdr:cNvCxnSpPr/>
      </xdr:nvCxnSpPr>
      <xdr:spPr>
        <a:xfrm flipV="1">
          <a:off x="9639300" y="97307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3175</xdr:rowOff>
    </xdr:from>
    <xdr:ext cx="534670" cy="259080"/>
    <xdr:sp macro="" textlink="">
      <xdr:nvSpPr>
        <xdr:cNvPr id="346" name="農林水産業費平均値テキスト"/>
        <xdr:cNvSpPr txBox="1"/>
      </xdr:nvSpPr>
      <xdr:spPr>
        <a:xfrm>
          <a:off x="10528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35560</xdr:rowOff>
    </xdr:from>
    <xdr:to>
      <xdr:col>50</xdr:col>
      <xdr:colOff>114300</xdr:colOff>
      <xdr:row>57</xdr:row>
      <xdr:rowOff>72390</xdr:rowOff>
    </xdr:to>
    <xdr:cxnSp macro="">
      <xdr:nvCxnSpPr>
        <xdr:cNvPr id="348" name="直線コネクタ 347"/>
        <xdr:cNvCxnSpPr/>
      </xdr:nvCxnSpPr>
      <xdr:spPr>
        <a:xfrm flipV="1">
          <a:off x="8750300" y="98082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133985</xdr:rowOff>
    </xdr:from>
    <xdr:ext cx="525145" cy="249555"/>
    <xdr:sp macro="" textlink="">
      <xdr:nvSpPr>
        <xdr:cNvPr id="350" name="テキスト ボックス 349"/>
        <xdr:cNvSpPr txBox="1"/>
      </xdr:nvSpPr>
      <xdr:spPr>
        <a:xfrm>
          <a:off x="9371965" y="99066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72390</xdr:rowOff>
    </xdr:from>
    <xdr:to>
      <xdr:col>45</xdr:col>
      <xdr:colOff>177800</xdr:colOff>
      <xdr:row>57</xdr:row>
      <xdr:rowOff>83820</xdr:rowOff>
    </xdr:to>
    <xdr:cxnSp macro="">
      <xdr:nvCxnSpPr>
        <xdr:cNvPr id="351" name="直線コネクタ 350"/>
        <xdr:cNvCxnSpPr/>
      </xdr:nvCxnSpPr>
      <xdr:spPr>
        <a:xfrm flipV="1">
          <a:off x="7861300" y="9845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130810</xdr:rowOff>
    </xdr:from>
    <xdr:ext cx="525145" cy="259080"/>
    <xdr:sp macro="" textlink="">
      <xdr:nvSpPr>
        <xdr:cNvPr id="353" name="テキスト ボックス 352"/>
        <xdr:cNvSpPr txBox="1"/>
      </xdr:nvSpPr>
      <xdr:spPr>
        <a:xfrm>
          <a:off x="8482965" y="9903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83820</xdr:rowOff>
    </xdr:from>
    <xdr:to>
      <xdr:col>41</xdr:col>
      <xdr:colOff>50800</xdr:colOff>
      <xdr:row>57</xdr:row>
      <xdr:rowOff>109220</xdr:rowOff>
    </xdr:to>
    <xdr:cxnSp macro="">
      <xdr:nvCxnSpPr>
        <xdr:cNvPr id="354" name="直線コネクタ 353"/>
        <xdr:cNvCxnSpPr/>
      </xdr:nvCxnSpPr>
      <xdr:spPr>
        <a:xfrm flipV="1">
          <a:off x="6972300" y="98564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137795</xdr:rowOff>
    </xdr:from>
    <xdr:ext cx="525145" cy="259080"/>
    <xdr:sp macro="" textlink="">
      <xdr:nvSpPr>
        <xdr:cNvPr id="356" name="テキスト ボックス 355"/>
        <xdr:cNvSpPr txBox="1"/>
      </xdr:nvSpPr>
      <xdr:spPr>
        <a:xfrm>
          <a:off x="7593965" y="99104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159385</xdr:rowOff>
    </xdr:from>
    <xdr:ext cx="525145" cy="258445"/>
    <xdr:sp macro="" textlink="">
      <xdr:nvSpPr>
        <xdr:cNvPr id="358" name="テキスト ボックス 357"/>
        <xdr:cNvSpPr txBox="1"/>
      </xdr:nvSpPr>
      <xdr:spPr>
        <a:xfrm>
          <a:off x="6704965" y="99320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78740</xdr:rowOff>
    </xdr:from>
    <xdr:to>
      <xdr:col>55</xdr:col>
      <xdr:colOff>50800</xdr:colOff>
      <xdr:row>57</xdr:row>
      <xdr:rowOff>8890</xdr:rowOff>
    </xdr:to>
    <xdr:sp macro="" textlink="">
      <xdr:nvSpPr>
        <xdr:cNvPr id="364" name="楕円 363"/>
        <xdr:cNvSpPr/>
      </xdr:nvSpPr>
      <xdr:spPr>
        <a:xfrm>
          <a:off x="10426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101600</xdr:rowOff>
    </xdr:from>
    <xdr:ext cx="534670" cy="259080"/>
    <xdr:sp macro="" textlink="">
      <xdr:nvSpPr>
        <xdr:cNvPr id="365" name="農林水産業費該当値テキスト"/>
        <xdr:cNvSpPr txBox="1"/>
      </xdr:nvSpPr>
      <xdr:spPr>
        <a:xfrm>
          <a:off x="10528300" y="953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156210</xdr:rowOff>
    </xdr:from>
    <xdr:to>
      <xdr:col>50</xdr:col>
      <xdr:colOff>165100</xdr:colOff>
      <xdr:row>57</xdr:row>
      <xdr:rowOff>86360</xdr:rowOff>
    </xdr:to>
    <xdr:sp macro="" textlink="">
      <xdr:nvSpPr>
        <xdr:cNvPr id="366" name="楕円 365"/>
        <xdr:cNvSpPr/>
      </xdr:nvSpPr>
      <xdr:spPr>
        <a:xfrm>
          <a:off x="9588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102870</xdr:rowOff>
    </xdr:from>
    <xdr:ext cx="525145" cy="259080"/>
    <xdr:sp macro="" textlink="">
      <xdr:nvSpPr>
        <xdr:cNvPr id="367" name="テキスト ボックス 366"/>
        <xdr:cNvSpPr txBox="1"/>
      </xdr:nvSpPr>
      <xdr:spPr>
        <a:xfrm>
          <a:off x="9371965" y="9532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21590</xdr:rowOff>
    </xdr:from>
    <xdr:to>
      <xdr:col>46</xdr:col>
      <xdr:colOff>38100</xdr:colOff>
      <xdr:row>57</xdr:row>
      <xdr:rowOff>123190</xdr:rowOff>
    </xdr:to>
    <xdr:sp macro="" textlink="">
      <xdr:nvSpPr>
        <xdr:cNvPr id="368" name="楕円 367"/>
        <xdr:cNvSpPr/>
      </xdr:nvSpPr>
      <xdr:spPr>
        <a:xfrm>
          <a:off x="8699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139700</xdr:rowOff>
    </xdr:from>
    <xdr:ext cx="525145" cy="259080"/>
    <xdr:sp macro="" textlink="">
      <xdr:nvSpPr>
        <xdr:cNvPr id="369" name="テキスト ボックス 368"/>
        <xdr:cNvSpPr txBox="1"/>
      </xdr:nvSpPr>
      <xdr:spPr>
        <a:xfrm>
          <a:off x="8482965" y="95694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33020</xdr:rowOff>
    </xdr:from>
    <xdr:to>
      <xdr:col>41</xdr:col>
      <xdr:colOff>101600</xdr:colOff>
      <xdr:row>57</xdr:row>
      <xdr:rowOff>134620</xdr:rowOff>
    </xdr:to>
    <xdr:sp macro="" textlink="">
      <xdr:nvSpPr>
        <xdr:cNvPr id="370" name="楕円 369"/>
        <xdr:cNvSpPr/>
      </xdr:nvSpPr>
      <xdr:spPr>
        <a:xfrm>
          <a:off x="781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151130</xdr:rowOff>
    </xdr:from>
    <xdr:ext cx="525145" cy="259080"/>
    <xdr:sp macro="" textlink="">
      <xdr:nvSpPr>
        <xdr:cNvPr id="371" name="テキスト ボックス 370"/>
        <xdr:cNvSpPr txBox="1"/>
      </xdr:nvSpPr>
      <xdr:spPr>
        <a:xfrm>
          <a:off x="7593965" y="9580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72" name="楕円 371"/>
        <xdr:cNvSpPr/>
      </xdr:nvSpPr>
      <xdr:spPr>
        <a:xfrm>
          <a:off x="6921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5080</xdr:rowOff>
    </xdr:from>
    <xdr:ext cx="525145" cy="259080"/>
    <xdr:sp macro="" textlink="">
      <xdr:nvSpPr>
        <xdr:cNvPr id="373" name="テキスト ボックス 372"/>
        <xdr:cNvSpPr txBox="1"/>
      </xdr:nvSpPr>
      <xdr:spPr>
        <a:xfrm>
          <a:off x="6704965" y="96062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2" name="テキスト ボックス 381"/>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9395" cy="249555"/>
    <xdr:sp macro="" textlink="">
      <xdr:nvSpPr>
        <xdr:cNvPr id="385" name="テキスト ボックス 384"/>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6105" cy="249555"/>
    <xdr:sp macro="" textlink="">
      <xdr:nvSpPr>
        <xdr:cNvPr id="387" name="テキスト ボックス 386"/>
        <xdr:cNvSpPr txBox="1"/>
      </xdr:nvSpPr>
      <xdr:spPr>
        <a:xfrm>
          <a:off x="6008370" y="12913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6105" cy="249555"/>
    <xdr:sp macro="" textlink="">
      <xdr:nvSpPr>
        <xdr:cNvPr id="389" name="テキスト ボックス 388"/>
        <xdr:cNvSpPr txBox="1"/>
      </xdr:nvSpPr>
      <xdr:spPr>
        <a:xfrm>
          <a:off x="6008370" y="12456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6105" cy="249555"/>
    <xdr:sp macro="" textlink="">
      <xdr:nvSpPr>
        <xdr:cNvPr id="391" name="テキスト ボックス 390"/>
        <xdr:cNvSpPr txBox="1"/>
      </xdr:nvSpPr>
      <xdr:spPr>
        <a:xfrm>
          <a:off x="6008370" y="11998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3" name="テキスト ボックス 392"/>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29210</xdr:rowOff>
    </xdr:from>
    <xdr:to>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158115</xdr:rowOff>
    </xdr:from>
    <xdr:to>
      <xdr:col>55</xdr:col>
      <xdr:colOff>0</xdr:colOff>
      <xdr:row>78</xdr:row>
      <xdr:rowOff>55880</xdr:rowOff>
    </xdr:to>
    <xdr:cxnSp macro="">
      <xdr:nvCxnSpPr>
        <xdr:cNvPr id="400" name="直線コネクタ 399"/>
        <xdr:cNvCxnSpPr/>
      </xdr:nvCxnSpPr>
      <xdr:spPr>
        <a:xfrm>
          <a:off x="9639300" y="1335976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155575</xdr:rowOff>
    </xdr:from>
    <xdr:ext cx="534670" cy="250825"/>
    <xdr:sp macro="" textlink="">
      <xdr:nvSpPr>
        <xdr:cNvPr id="401" name="商工費平均値テキスト"/>
        <xdr:cNvSpPr txBox="1"/>
      </xdr:nvSpPr>
      <xdr:spPr>
        <a:xfrm>
          <a:off x="10528300" y="131857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158115</xdr:rowOff>
    </xdr:from>
    <xdr:to>
      <xdr:col>50</xdr:col>
      <xdr:colOff>114300</xdr:colOff>
      <xdr:row>78</xdr:row>
      <xdr:rowOff>19050</xdr:rowOff>
    </xdr:to>
    <xdr:cxnSp macro="">
      <xdr:nvCxnSpPr>
        <xdr:cNvPr id="403" name="直線コネクタ 402"/>
        <xdr:cNvCxnSpPr/>
      </xdr:nvCxnSpPr>
      <xdr:spPr>
        <a:xfrm flipV="1">
          <a:off x="8750300" y="133597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44450</xdr:rowOff>
    </xdr:from>
    <xdr:ext cx="525145" cy="259080"/>
    <xdr:sp macro="" textlink="">
      <xdr:nvSpPr>
        <xdr:cNvPr id="405" name="テキスト ボックス 404"/>
        <xdr:cNvSpPr txBox="1"/>
      </xdr:nvSpPr>
      <xdr:spPr>
        <a:xfrm>
          <a:off x="9371965" y="134175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11430</xdr:rowOff>
    </xdr:from>
    <xdr:to>
      <xdr:col>45</xdr:col>
      <xdr:colOff>177800</xdr:colOff>
      <xdr:row>78</xdr:row>
      <xdr:rowOff>19050</xdr:rowOff>
    </xdr:to>
    <xdr:cxnSp macro="">
      <xdr:nvCxnSpPr>
        <xdr:cNvPr id="406" name="直線コネクタ 405"/>
        <xdr:cNvCxnSpPr/>
      </xdr:nvCxnSpPr>
      <xdr:spPr>
        <a:xfrm>
          <a:off x="7861300" y="132130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25145" cy="249555"/>
    <xdr:sp macro="" textlink="">
      <xdr:nvSpPr>
        <xdr:cNvPr id="408" name="テキスト ボックス 407"/>
        <xdr:cNvSpPr txBox="1"/>
      </xdr:nvSpPr>
      <xdr:spPr>
        <a:xfrm>
          <a:off x="8482965" y="13096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11430</xdr:rowOff>
    </xdr:from>
    <xdr:to>
      <xdr:col>41</xdr:col>
      <xdr:colOff>50800</xdr:colOff>
      <xdr:row>78</xdr:row>
      <xdr:rowOff>77470</xdr:rowOff>
    </xdr:to>
    <xdr:cxnSp macro="">
      <xdr:nvCxnSpPr>
        <xdr:cNvPr id="409" name="直線コネクタ 408"/>
        <xdr:cNvCxnSpPr/>
      </xdr:nvCxnSpPr>
      <xdr:spPr>
        <a:xfrm flipV="1">
          <a:off x="6972300" y="1321308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33020</xdr:rowOff>
    </xdr:from>
    <xdr:ext cx="525145" cy="259080"/>
    <xdr:sp macro="" textlink="">
      <xdr:nvSpPr>
        <xdr:cNvPr id="411" name="テキスト ボックス 410"/>
        <xdr:cNvSpPr txBox="1"/>
      </xdr:nvSpPr>
      <xdr:spPr>
        <a:xfrm>
          <a:off x="7593965" y="134061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25145" cy="259080"/>
    <xdr:sp macro="" textlink="">
      <xdr:nvSpPr>
        <xdr:cNvPr id="413" name="テキスト ボックス 412"/>
        <xdr:cNvSpPr txBox="1"/>
      </xdr:nvSpPr>
      <xdr:spPr>
        <a:xfrm>
          <a:off x="6704965" y="13138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5080</xdr:rowOff>
    </xdr:from>
    <xdr:to>
      <xdr:col>55</xdr:col>
      <xdr:colOff>50800</xdr:colOff>
      <xdr:row>78</xdr:row>
      <xdr:rowOff>106680</xdr:rowOff>
    </xdr:to>
    <xdr:sp macro="" textlink="">
      <xdr:nvSpPr>
        <xdr:cNvPr id="419" name="楕円 418"/>
        <xdr:cNvSpPr/>
      </xdr:nvSpPr>
      <xdr:spPr>
        <a:xfrm>
          <a:off x="10426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111125</xdr:rowOff>
    </xdr:from>
    <xdr:ext cx="534670" cy="249555"/>
    <xdr:sp macro="" textlink="">
      <xdr:nvSpPr>
        <xdr:cNvPr id="420" name="商工費該当値テキスト"/>
        <xdr:cNvSpPr txBox="1"/>
      </xdr:nvSpPr>
      <xdr:spPr>
        <a:xfrm>
          <a:off x="10528300" y="13312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107315</xdr:rowOff>
    </xdr:from>
    <xdr:to>
      <xdr:col>50</xdr:col>
      <xdr:colOff>165100</xdr:colOff>
      <xdr:row>78</xdr:row>
      <xdr:rowOff>37465</xdr:rowOff>
    </xdr:to>
    <xdr:sp macro="" textlink="">
      <xdr:nvSpPr>
        <xdr:cNvPr id="421" name="楕円 420"/>
        <xdr:cNvSpPr/>
      </xdr:nvSpPr>
      <xdr:spPr>
        <a:xfrm>
          <a:off x="9588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25145" cy="249555"/>
    <xdr:sp macro="" textlink="">
      <xdr:nvSpPr>
        <xdr:cNvPr id="422" name="テキスト ボックス 421"/>
        <xdr:cNvSpPr txBox="1"/>
      </xdr:nvSpPr>
      <xdr:spPr>
        <a:xfrm>
          <a:off x="9371965" y="130841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139700</xdr:rowOff>
    </xdr:from>
    <xdr:to>
      <xdr:col>46</xdr:col>
      <xdr:colOff>38100</xdr:colOff>
      <xdr:row>78</xdr:row>
      <xdr:rowOff>69850</xdr:rowOff>
    </xdr:to>
    <xdr:sp macro="" textlink="">
      <xdr:nvSpPr>
        <xdr:cNvPr id="423" name="楕円 422"/>
        <xdr:cNvSpPr/>
      </xdr:nvSpPr>
      <xdr:spPr>
        <a:xfrm>
          <a:off x="869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60960</xdr:rowOff>
    </xdr:from>
    <xdr:ext cx="525145" cy="259080"/>
    <xdr:sp macro="" textlink="">
      <xdr:nvSpPr>
        <xdr:cNvPr id="424" name="テキスト ボックス 423"/>
        <xdr:cNvSpPr txBox="1"/>
      </xdr:nvSpPr>
      <xdr:spPr>
        <a:xfrm>
          <a:off x="8482965" y="134340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132080</xdr:rowOff>
    </xdr:from>
    <xdr:to>
      <xdr:col>41</xdr:col>
      <xdr:colOff>101600</xdr:colOff>
      <xdr:row>77</xdr:row>
      <xdr:rowOff>62230</xdr:rowOff>
    </xdr:to>
    <xdr:sp macro="" textlink="">
      <xdr:nvSpPr>
        <xdr:cNvPr id="425" name="楕円 424"/>
        <xdr:cNvSpPr/>
      </xdr:nvSpPr>
      <xdr:spPr>
        <a:xfrm>
          <a:off x="7810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78740</xdr:rowOff>
    </xdr:from>
    <xdr:ext cx="525145" cy="259080"/>
    <xdr:sp macro="" textlink="">
      <xdr:nvSpPr>
        <xdr:cNvPr id="426" name="テキスト ボックス 425"/>
        <xdr:cNvSpPr txBox="1"/>
      </xdr:nvSpPr>
      <xdr:spPr>
        <a:xfrm>
          <a:off x="7593965" y="12937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26670</xdr:rowOff>
    </xdr:from>
    <xdr:to>
      <xdr:col>36</xdr:col>
      <xdr:colOff>165100</xdr:colOff>
      <xdr:row>78</xdr:row>
      <xdr:rowOff>128270</xdr:rowOff>
    </xdr:to>
    <xdr:sp macro="" textlink="">
      <xdr:nvSpPr>
        <xdr:cNvPr id="427" name="楕円 426"/>
        <xdr:cNvSpPr/>
      </xdr:nvSpPr>
      <xdr:spPr>
        <a:xfrm>
          <a:off x="6921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119380</xdr:rowOff>
    </xdr:from>
    <xdr:ext cx="525145" cy="259080"/>
    <xdr:sp macro="" textlink="">
      <xdr:nvSpPr>
        <xdr:cNvPr id="428" name="テキスト ボックス 427"/>
        <xdr:cNvSpPr txBox="1"/>
      </xdr:nvSpPr>
      <xdr:spPr>
        <a:xfrm>
          <a:off x="6704965" y="13492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37" name="テキスト ボックス 436"/>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0" name="テキスト ボックス 439"/>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105" cy="249555"/>
    <xdr:sp macro="" textlink="">
      <xdr:nvSpPr>
        <xdr:cNvPr id="444" name="テキスト ボックス 443"/>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105" cy="259080"/>
    <xdr:sp macro="" textlink="">
      <xdr:nvSpPr>
        <xdr:cNvPr id="446" name="テキスト ボックス 445"/>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48" name="テキスト ボックス 447"/>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0" name="テキスト ボックス 449"/>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154940</xdr:rowOff>
    </xdr:from>
    <xdr:to>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64135</xdr:rowOff>
    </xdr:from>
    <xdr:to>
      <xdr:col>55</xdr:col>
      <xdr:colOff>0</xdr:colOff>
      <xdr:row>96</xdr:row>
      <xdr:rowOff>73025</xdr:rowOff>
    </xdr:to>
    <xdr:cxnSp macro="">
      <xdr:nvCxnSpPr>
        <xdr:cNvPr id="457" name="直線コネクタ 456"/>
        <xdr:cNvCxnSpPr/>
      </xdr:nvCxnSpPr>
      <xdr:spPr>
        <a:xfrm>
          <a:off x="9639300" y="165233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xdr:rowOff>
    </xdr:from>
    <xdr:ext cx="534670" cy="259080"/>
    <xdr:sp macro="" textlink="">
      <xdr:nvSpPr>
        <xdr:cNvPr id="458" name="土木費平均値テキスト"/>
        <xdr:cNvSpPr txBox="1"/>
      </xdr:nvSpPr>
      <xdr:spPr>
        <a:xfrm>
          <a:off x="10528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40640</xdr:rowOff>
    </xdr:from>
    <xdr:to>
      <xdr:col>50</xdr:col>
      <xdr:colOff>114300</xdr:colOff>
      <xdr:row>96</xdr:row>
      <xdr:rowOff>64135</xdr:rowOff>
    </xdr:to>
    <xdr:cxnSp macro="">
      <xdr:nvCxnSpPr>
        <xdr:cNvPr id="460" name="直線コネクタ 459"/>
        <xdr:cNvCxnSpPr/>
      </xdr:nvCxnSpPr>
      <xdr:spPr>
        <a:xfrm>
          <a:off x="8750300" y="164998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118745</xdr:rowOff>
    </xdr:from>
    <xdr:ext cx="525145" cy="259080"/>
    <xdr:sp macro="" textlink="">
      <xdr:nvSpPr>
        <xdr:cNvPr id="462" name="テキスト ボックス 461"/>
        <xdr:cNvSpPr txBox="1"/>
      </xdr:nvSpPr>
      <xdr:spPr>
        <a:xfrm>
          <a:off x="9371965" y="16577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40640</xdr:rowOff>
    </xdr:from>
    <xdr:to>
      <xdr:col>45</xdr:col>
      <xdr:colOff>177800</xdr:colOff>
      <xdr:row>96</xdr:row>
      <xdr:rowOff>79375</xdr:rowOff>
    </xdr:to>
    <xdr:cxnSp macro="">
      <xdr:nvCxnSpPr>
        <xdr:cNvPr id="463" name="直線コネクタ 462"/>
        <xdr:cNvCxnSpPr/>
      </xdr:nvCxnSpPr>
      <xdr:spPr>
        <a:xfrm flipV="1">
          <a:off x="7861300" y="164998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106045</xdr:rowOff>
    </xdr:from>
    <xdr:ext cx="525145" cy="259080"/>
    <xdr:sp macro="" textlink="">
      <xdr:nvSpPr>
        <xdr:cNvPr id="465" name="テキスト ボックス 464"/>
        <xdr:cNvSpPr txBox="1"/>
      </xdr:nvSpPr>
      <xdr:spPr>
        <a:xfrm>
          <a:off x="8482965" y="16565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79375</xdr:rowOff>
    </xdr:from>
    <xdr:to>
      <xdr:col>41</xdr:col>
      <xdr:colOff>50800</xdr:colOff>
      <xdr:row>96</xdr:row>
      <xdr:rowOff>121285</xdr:rowOff>
    </xdr:to>
    <xdr:cxnSp macro="">
      <xdr:nvCxnSpPr>
        <xdr:cNvPr id="466" name="直線コネクタ 465"/>
        <xdr:cNvCxnSpPr/>
      </xdr:nvCxnSpPr>
      <xdr:spPr>
        <a:xfrm flipV="1">
          <a:off x="6972300" y="165385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53340</xdr:rowOff>
    </xdr:from>
    <xdr:to>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146050</xdr:rowOff>
    </xdr:from>
    <xdr:ext cx="525145" cy="249555"/>
    <xdr:sp macro="" textlink="">
      <xdr:nvSpPr>
        <xdr:cNvPr id="468" name="テキスト ボックス 467"/>
        <xdr:cNvSpPr txBox="1"/>
      </xdr:nvSpPr>
      <xdr:spPr>
        <a:xfrm>
          <a:off x="7593965" y="166052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14605</xdr:rowOff>
    </xdr:from>
    <xdr:ext cx="525145" cy="259080"/>
    <xdr:sp macro="" textlink="">
      <xdr:nvSpPr>
        <xdr:cNvPr id="470" name="テキスト ボックス 469"/>
        <xdr:cNvSpPr txBox="1"/>
      </xdr:nvSpPr>
      <xdr:spPr>
        <a:xfrm>
          <a:off x="6704965" y="16645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22225</xdr:rowOff>
    </xdr:from>
    <xdr:to>
      <xdr:col>55</xdr:col>
      <xdr:colOff>50800</xdr:colOff>
      <xdr:row>96</xdr:row>
      <xdr:rowOff>123825</xdr:rowOff>
    </xdr:to>
    <xdr:sp macro="" textlink="">
      <xdr:nvSpPr>
        <xdr:cNvPr id="476" name="楕円 475"/>
        <xdr:cNvSpPr/>
      </xdr:nvSpPr>
      <xdr:spPr>
        <a:xfrm>
          <a:off x="104267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45085</xdr:rowOff>
    </xdr:from>
    <xdr:ext cx="534670" cy="258445"/>
    <xdr:sp macro="" textlink="">
      <xdr:nvSpPr>
        <xdr:cNvPr id="477" name="土木費該当値テキスト"/>
        <xdr:cNvSpPr txBox="1"/>
      </xdr:nvSpPr>
      <xdr:spPr>
        <a:xfrm>
          <a:off x="10528300" y="16332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13335</xdr:rowOff>
    </xdr:from>
    <xdr:to>
      <xdr:col>50</xdr:col>
      <xdr:colOff>165100</xdr:colOff>
      <xdr:row>96</xdr:row>
      <xdr:rowOff>114935</xdr:rowOff>
    </xdr:to>
    <xdr:sp macro="" textlink="">
      <xdr:nvSpPr>
        <xdr:cNvPr id="478" name="楕円 477"/>
        <xdr:cNvSpPr/>
      </xdr:nvSpPr>
      <xdr:spPr>
        <a:xfrm>
          <a:off x="9588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132080</xdr:rowOff>
    </xdr:from>
    <xdr:ext cx="525145" cy="251460"/>
    <xdr:sp macro="" textlink="">
      <xdr:nvSpPr>
        <xdr:cNvPr id="479" name="テキスト ボックス 478"/>
        <xdr:cNvSpPr txBox="1"/>
      </xdr:nvSpPr>
      <xdr:spPr>
        <a:xfrm>
          <a:off x="9371965" y="162483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160655</xdr:rowOff>
    </xdr:from>
    <xdr:to>
      <xdr:col>46</xdr:col>
      <xdr:colOff>38100</xdr:colOff>
      <xdr:row>96</xdr:row>
      <xdr:rowOff>90805</xdr:rowOff>
    </xdr:to>
    <xdr:sp macro="" textlink="">
      <xdr:nvSpPr>
        <xdr:cNvPr id="480" name="楕円 479"/>
        <xdr:cNvSpPr/>
      </xdr:nvSpPr>
      <xdr:spPr>
        <a:xfrm>
          <a:off x="8699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107315</xdr:rowOff>
    </xdr:from>
    <xdr:ext cx="525145" cy="259080"/>
    <xdr:sp macro="" textlink="">
      <xdr:nvSpPr>
        <xdr:cNvPr id="481" name="テキスト ボックス 480"/>
        <xdr:cNvSpPr txBox="1"/>
      </xdr:nvSpPr>
      <xdr:spPr>
        <a:xfrm>
          <a:off x="8482965" y="162236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29210</xdr:rowOff>
    </xdr:from>
    <xdr:to>
      <xdr:col>41</xdr:col>
      <xdr:colOff>101600</xdr:colOff>
      <xdr:row>96</xdr:row>
      <xdr:rowOff>130175</xdr:rowOff>
    </xdr:to>
    <xdr:sp macro="" textlink="">
      <xdr:nvSpPr>
        <xdr:cNvPr id="482" name="楕円 481"/>
        <xdr:cNvSpPr/>
      </xdr:nvSpPr>
      <xdr:spPr>
        <a:xfrm>
          <a:off x="7810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146685</xdr:rowOff>
    </xdr:from>
    <xdr:ext cx="525145" cy="249555"/>
    <xdr:sp macro="" textlink="">
      <xdr:nvSpPr>
        <xdr:cNvPr id="483" name="テキスト ボックス 482"/>
        <xdr:cNvSpPr txBox="1"/>
      </xdr:nvSpPr>
      <xdr:spPr>
        <a:xfrm>
          <a:off x="7593965" y="162629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70485</xdr:rowOff>
    </xdr:from>
    <xdr:to>
      <xdr:col>36</xdr:col>
      <xdr:colOff>165100</xdr:colOff>
      <xdr:row>97</xdr:row>
      <xdr:rowOff>635</xdr:rowOff>
    </xdr:to>
    <xdr:sp macro="" textlink="">
      <xdr:nvSpPr>
        <xdr:cNvPr id="484" name="楕円 483"/>
        <xdr:cNvSpPr/>
      </xdr:nvSpPr>
      <xdr:spPr>
        <a:xfrm>
          <a:off x="6921500" y="165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17780</xdr:rowOff>
    </xdr:from>
    <xdr:ext cx="525145" cy="251460"/>
    <xdr:sp macro="" textlink="">
      <xdr:nvSpPr>
        <xdr:cNvPr id="485" name="テキスト ボックス 484"/>
        <xdr:cNvSpPr txBox="1"/>
      </xdr:nvSpPr>
      <xdr:spPr>
        <a:xfrm>
          <a:off x="6704965" y="163055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4" name="テキスト ボックス 493"/>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9395" cy="249555"/>
    <xdr:sp macro="" textlink="">
      <xdr:nvSpPr>
        <xdr:cNvPr id="497" name="テキスト ボックス 496"/>
        <xdr:cNvSpPr txBox="1"/>
      </xdr:nvSpPr>
      <xdr:spPr>
        <a:xfrm>
          <a:off x="12197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9555"/>
    <xdr:sp macro="" textlink="">
      <xdr:nvSpPr>
        <xdr:cNvPr id="499" name="テキスト ボックス 498"/>
        <xdr:cNvSpPr txBox="1"/>
      </xdr:nvSpPr>
      <xdr:spPr>
        <a:xfrm>
          <a:off x="11914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9555"/>
    <xdr:sp macro="" textlink="">
      <xdr:nvSpPr>
        <xdr:cNvPr id="501" name="テキスト ボックス 500"/>
        <xdr:cNvSpPr txBox="1"/>
      </xdr:nvSpPr>
      <xdr:spPr>
        <a:xfrm>
          <a:off x="11914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9555"/>
    <xdr:sp macro="" textlink="">
      <xdr:nvSpPr>
        <xdr:cNvPr id="503" name="テキスト ボックス 502"/>
        <xdr:cNvSpPr txBox="1"/>
      </xdr:nvSpPr>
      <xdr:spPr>
        <a:xfrm>
          <a:off x="11914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05" name="テキスト ボックス 504"/>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123190</xdr:rowOff>
    </xdr:from>
    <xdr:to>
      <xdr:col>85</xdr:col>
      <xdr:colOff>126365</xdr:colOff>
      <xdr:row>37</xdr:row>
      <xdr:rowOff>71755</xdr:rowOff>
    </xdr:to>
    <xdr:cxnSp macro="">
      <xdr:nvCxnSpPr>
        <xdr:cNvPr id="507" name="直線コネクタ 506"/>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0825"/>
    <xdr:sp macro="" textlink="">
      <xdr:nvSpPr>
        <xdr:cNvPr id="508" name="消防費最小値テキスト"/>
        <xdr:cNvSpPr txBox="1"/>
      </xdr:nvSpPr>
      <xdr:spPr>
        <a:xfrm>
          <a:off x="16370300" y="64192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71755</xdr:rowOff>
    </xdr:from>
    <xdr:to>
      <xdr:col>86</xdr:col>
      <xdr:colOff>25400</xdr:colOff>
      <xdr:row>37</xdr:row>
      <xdr:rowOff>71755</xdr:rowOff>
    </xdr:to>
    <xdr:cxnSp macro="">
      <xdr:nvCxnSpPr>
        <xdr:cNvPr id="509" name="直線コネクタ 508"/>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69850</xdr:rowOff>
    </xdr:from>
    <xdr:ext cx="534670" cy="259080"/>
    <xdr:sp macro="" textlink="">
      <xdr:nvSpPr>
        <xdr:cNvPr id="510" name="消防費最大値テキスト"/>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123190</xdr:rowOff>
    </xdr:from>
    <xdr:to>
      <xdr:col>86</xdr:col>
      <xdr:colOff>25400</xdr:colOff>
      <xdr:row>30</xdr:row>
      <xdr:rowOff>123190</xdr:rowOff>
    </xdr:to>
    <xdr:cxnSp macro="">
      <xdr:nvCxnSpPr>
        <xdr:cNvPr id="511" name="直線コネクタ 510"/>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60960</xdr:rowOff>
    </xdr:from>
    <xdr:to>
      <xdr:col>85</xdr:col>
      <xdr:colOff>127000</xdr:colOff>
      <xdr:row>34</xdr:row>
      <xdr:rowOff>83185</xdr:rowOff>
    </xdr:to>
    <xdr:cxnSp macro="">
      <xdr:nvCxnSpPr>
        <xdr:cNvPr id="512" name="直線コネクタ 511"/>
        <xdr:cNvCxnSpPr/>
      </xdr:nvCxnSpPr>
      <xdr:spPr>
        <a:xfrm>
          <a:off x="15481300" y="58902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125730</xdr:rowOff>
    </xdr:from>
    <xdr:ext cx="534670" cy="259080"/>
    <xdr:sp macro="" textlink="">
      <xdr:nvSpPr>
        <xdr:cNvPr id="513" name="消防費平均値テキスト"/>
        <xdr:cNvSpPr txBox="1"/>
      </xdr:nvSpPr>
      <xdr:spPr>
        <a:xfrm>
          <a:off x="16370300" y="595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514" name="フローチャート: 判断 513"/>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82550</xdr:rowOff>
    </xdr:from>
    <xdr:to>
      <xdr:col>81</xdr:col>
      <xdr:colOff>50800</xdr:colOff>
      <xdr:row>34</xdr:row>
      <xdr:rowOff>60960</xdr:rowOff>
    </xdr:to>
    <xdr:cxnSp macro="">
      <xdr:nvCxnSpPr>
        <xdr:cNvPr id="515" name="直線コネクタ 514"/>
        <xdr:cNvCxnSpPr/>
      </xdr:nvCxnSpPr>
      <xdr:spPr>
        <a:xfrm>
          <a:off x="14592300" y="574040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16" name="フローチャート: 判断 515"/>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101600</xdr:rowOff>
    </xdr:from>
    <xdr:ext cx="525145" cy="259080"/>
    <xdr:sp macro="" textlink="">
      <xdr:nvSpPr>
        <xdr:cNvPr id="517" name="テキスト ボックス 516"/>
        <xdr:cNvSpPr txBox="1"/>
      </xdr:nvSpPr>
      <xdr:spPr>
        <a:xfrm>
          <a:off x="15213965" y="6102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82550</xdr:rowOff>
    </xdr:from>
    <xdr:to>
      <xdr:col>76</xdr:col>
      <xdr:colOff>114300</xdr:colOff>
      <xdr:row>35</xdr:row>
      <xdr:rowOff>67945</xdr:rowOff>
    </xdr:to>
    <xdr:cxnSp macro="">
      <xdr:nvCxnSpPr>
        <xdr:cNvPr id="518" name="直線コネクタ 517"/>
        <xdr:cNvCxnSpPr/>
      </xdr:nvCxnSpPr>
      <xdr:spPr>
        <a:xfrm flipV="1">
          <a:off x="13703300" y="5740400"/>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160020</xdr:rowOff>
    </xdr:from>
    <xdr:to>
      <xdr:col>76</xdr:col>
      <xdr:colOff>165100</xdr:colOff>
      <xdr:row>35</xdr:row>
      <xdr:rowOff>90170</xdr:rowOff>
    </xdr:to>
    <xdr:sp macro="" textlink="">
      <xdr:nvSpPr>
        <xdr:cNvPr id="519" name="フローチャート: 判断 518"/>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81280</xdr:rowOff>
    </xdr:from>
    <xdr:ext cx="525145" cy="259080"/>
    <xdr:sp macro="" textlink="">
      <xdr:nvSpPr>
        <xdr:cNvPr id="520" name="テキスト ボックス 519"/>
        <xdr:cNvSpPr txBox="1"/>
      </xdr:nvSpPr>
      <xdr:spPr>
        <a:xfrm>
          <a:off x="14324965" y="6082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111760</xdr:rowOff>
    </xdr:from>
    <xdr:to>
      <xdr:col>71</xdr:col>
      <xdr:colOff>177800</xdr:colOff>
      <xdr:row>35</xdr:row>
      <xdr:rowOff>67945</xdr:rowOff>
    </xdr:to>
    <xdr:cxnSp macro="">
      <xdr:nvCxnSpPr>
        <xdr:cNvPr id="521" name="直線コネクタ 520"/>
        <xdr:cNvCxnSpPr/>
      </xdr:nvCxnSpPr>
      <xdr:spPr>
        <a:xfrm>
          <a:off x="12814300" y="59410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22" name="フローチャート: 判断 521"/>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93980</xdr:rowOff>
    </xdr:from>
    <xdr:ext cx="525145" cy="259080"/>
    <xdr:sp macro="" textlink="">
      <xdr:nvSpPr>
        <xdr:cNvPr id="523" name="テキスト ボックス 522"/>
        <xdr:cNvSpPr txBox="1"/>
      </xdr:nvSpPr>
      <xdr:spPr>
        <a:xfrm>
          <a:off x="13435965" y="5751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24" name="フローチャート: 判断 523"/>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126365</xdr:rowOff>
    </xdr:from>
    <xdr:ext cx="525145" cy="259080"/>
    <xdr:sp macro="" textlink="">
      <xdr:nvSpPr>
        <xdr:cNvPr id="525" name="テキスト ボックス 524"/>
        <xdr:cNvSpPr txBox="1"/>
      </xdr:nvSpPr>
      <xdr:spPr>
        <a:xfrm>
          <a:off x="12546965" y="61271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32385</xdr:rowOff>
    </xdr:from>
    <xdr:to>
      <xdr:col>85</xdr:col>
      <xdr:colOff>177800</xdr:colOff>
      <xdr:row>34</xdr:row>
      <xdr:rowOff>133985</xdr:rowOff>
    </xdr:to>
    <xdr:sp macro="" textlink="">
      <xdr:nvSpPr>
        <xdr:cNvPr id="531" name="楕円 530"/>
        <xdr:cNvSpPr/>
      </xdr:nvSpPr>
      <xdr:spPr>
        <a:xfrm>
          <a:off x="162687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55245</xdr:rowOff>
    </xdr:from>
    <xdr:ext cx="534670" cy="249555"/>
    <xdr:sp macro="" textlink="">
      <xdr:nvSpPr>
        <xdr:cNvPr id="532" name="消防費該当値テキスト"/>
        <xdr:cNvSpPr txBox="1"/>
      </xdr:nvSpPr>
      <xdr:spPr>
        <a:xfrm>
          <a:off x="16370300" y="5713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10160</xdr:rowOff>
    </xdr:from>
    <xdr:to>
      <xdr:col>81</xdr:col>
      <xdr:colOff>101600</xdr:colOff>
      <xdr:row>34</xdr:row>
      <xdr:rowOff>111760</xdr:rowOff>
    </xdr:to>
    <xdr:sp macro="" textlink="">
      <xdr:nvSpPr>
        <xdr:cNvPr id="533" name="楕円 532"/>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128270</xdr:rowOff>
    </xdr:from>
    <xdr:ext cx="525145" cy="259080"/>
    <xdr:sp macro="" textlink="">
      <xdr:nvSpPr>
        <xdr:cNvPr id="534" name="テキスト ボックス 533"/>
        <xdr:cNvSpPr txBox="1"/>
      </xdr:nvSpPr>
      <xdr:spPr>
        <a:xfrm>
          <a:off x="15213965" y="56146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31750</xdr:rowOff>
    </xdr:from>
    <xdr:to>
      <xdr:col>76</xdr:col>
      <xdr:colOff>165100</xdr:colOff>
      <xdr:row>33</xdr:row>
      <xdr:rowOff>133350</xdr:rowOff>
    </xdr:to>
    <xdr:sp macro="" textlink="">
      <xdr:nvSpPr>
        <xdr:cNvPr id="535" name="楕円 534"/>
        <xdr:cNvSpPr/>
      </xdr:nvSpPr>
      <xdr:spPr>
        <a:xfrm>
          <a:off x="14541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149860</xdr:rowOff>
    </xdr:from>
    <xdr:ext cx="525145" cy="259080"/>
    <xdr:sp macro="" textlink="">
      <xdr:nvSpPr>
        <xdr:cNvPr id="536" name="テキスト ボックス 535"/>
        <xdr:cNvSpPr txBox="1"/>
      </xdr:nvSpPr>
      <xdr:spPr>
        <a:xfrm>
          <a:off x="14324965" y="5464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17780</xdr:rowOff>
    </xdr:from>
    <xdr:to>
      <xdr:col>72</xdr:col>
      <xdr:colOff>38100</xdr:colOff>
      <xdr:row>35</xdr:row>
      <xdr:rowOff>118745</xdr:rowOff>
    </xdr:to>
    <xdr:sp macro="" textlink="">
      <xdr:nvSpPr>
        <xdr:cNvPr id="537" name="楕円 536"/>
        <xdr:cNvSpPr/>
      </xdr:nvSpPr>
      <xdr:spPr>
        <a:xfrm>
          <a:off x="13652500" y="601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109855</xdr:rowOff>
    </xdr:from>
    <xdr:ext cx="525145" cy="250825"/>
    <xdr:sp macro="" textlink="">
      <xdr:nvSpPr>
        <xdr:cNvPr id="538" name="テキスト ボックス 537"/>
        <xdr:cNvSpPr txBox="1"/>
      </xdr:nvSpPr>
      <xdr:spPr>
        <a:xfrm>
          <a:off x="13435965" y="61106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60960</xdr:rowOff>
    </xdr:from>
    <xdr:to>
      <xdr:col>67</xdr:col>
      <xdr:colOff>101600</xdr:colOff>
      <xdr:row>34</xdr:row>
      <xdr:rowOff>162560</xdr:rowOff>
    </xdr:to>
    <xdr:sp macro="" textlink="">
      <xdr:nvSpPr>
        <xdr:cNvPr id="539" name="楕円 538"/>
        <xdr:cNvSpPr/>
      </xdr:nvSpPr>
      <xdr:spPr>
        <a:xfrm>
          <a:off x="127635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7620</xdr:rowOff>
    </xdr:from>
    <xdr:ext cx="525145" cy="250190"/>
    <xdr:sp macro="" textlink="">
      <xdr:nvSpPr>
        <xdr:cNvPr id="540" name="テキスト ボックス 539"/>
        <xdr:cNvSpPr txBox="1"/>
      </xdr:nvSpPr>
      <xdr:spPr>
        <a:xfrm>
          <a:off x="12546965" y="56654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49" name="テキスト ボックス 548"/>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39395" cy="249555"/>
    <xdr:sp macro="" textlink="">
      <xdr:nvSpPr>
        <xdr:cNvPr id="552" name="テキスト ボックス 551"/>
        <xdr:cNvSpPr txBox="1"/>
      </xdr:nvSpPr>
      <xdr:spPr>
        <a:xfrm>
          <a:off x="12197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6105" cy="249555"/>
    <xdr:sp macro="" textlink="">
      <xdr:nvSpPr>
        <xdr:cNvPr id="554" name="テキスト ボックス 553"/>
        <xdr:cNvSpPr txBox="1"/>
      </xdr:nvSpPr>
      <xdr:spPr>
        <a:xfrm>
          <a:off x="11850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6105" cy="249555"/>
    <xdr:sp macro="" textlink="">
      <xdr:nvSpPr>
        <xdr:cNvPr id="556" name="テキスト ボックス 555"/>
        <xdr:cNvSpPr txBox="1"/>
      </xdr:nvSpPr>
      <xdr:spPr>
        <a:xfrm>
          <a:off x="11850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6105" cy="249555"/>
    <xdr:sp macro="" textlink="">
      <xdr:nvSpPr>
        <xdr:cNvPr id="558" name="テキスト ボックス 557"/>
        <xdr:cNvSpPr txBox="1"/>
      </xdr:nvSpPr>
      <xdr:spPr>
        <a:xfrm>
          <a:off x="11850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60" name="テキスト ボックス 559"/>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17780</xdr:rowOff>
    </xdr:to>
    <xdr:cxnSp macro="">
      <xdr:nvCxnSpPr>
        <xdr:cNvPr id="562" name="直線コネクタ 561"/>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20955</xdr:rowOff>
    </xdr:from>
    <xdr:ext cx="534670" cy="249555"/>
    <xdr:sp macro="" textlink="">
      <xdr:nvSpPr>
        <xdr:cNvPr id="563" name="教育費最小値テキスト"/>
        <xdr:cNvSpPr txBox="1"/>
      </xdr:nvSpPr>
      <xdr:spPr>
        <a:xfrm>
          <a:off x="16370300" y="99650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17780</xdr:rowOff>
    </xdr:from>
    <xdr:to>
      <xdr:col>86</xdr:col>
      <xdr:colOff>25400</xdr:colOff>
      <xdr:row>58</xdr:row>
      <xdr:rowOff>17780</xdr:rowOff>
    </xdr:to>
    <xdr:cxnSp macro="">
      <xdr:nvCxnSpPr>
        <xdr:cNvPr id="564" name="直線コネクタ 563"/>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598805" cy="258445"/>
    <xdr:sp macro="" textlink="">
      <xdr:nvSpPr>
        <xdr:cNvPr id="565"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6" name="直線コネクタ 565"/>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49530</xdr:rowOff>
    </xdr:from>
    <xdr:to>
      <xdr:col>85</xdr:col>
      <xdr:colOff>127000</xdr:colOff>
      <xdr:row>56</xdr:row>
      <xdr:rowOff>121920</xdr:rowOff>
    </xdr:to>
    <xdr:cxnSp macro="">
      <xdr:nvCxnSpPr>
        <xdr:cNvPr id="567" name="直線コネクタ 566"/>
        <xdr:cNvCxnSpPr/>
      </xdr:nvCxnSpPr>
      <xdr:spPr>
        <a:xfrm flipV="1">
          <a:off x="15481300" y="96507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1460"/>
    <xdr:sp macro="" textlink="">
      <xdr:nvSpPr>
        <xdr:cNvPr id="568" name="教育費平均値テキスト"/>
        <xdr:cNvSpPr txBox="1"/>
      </xdr:nvSpPr>
      <xdr:spPr>
        <a:xfrm>
          <a:off x="16370300" y="96989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49530</xdr:rowOff>
    </xdr:to>
    <xdr:sp macro="" textlink="">
      <xdr:nvSpPr>
        <xdr:cNvPr id="569" name="フローチャート: 判断 568"/>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31115</xdr:rowOff>
    </xdr:from>
    <xdr:to>
      <xdr:col>81</xdr:col>
      <xdr:colOff>50800</xdr:colOff>
      <xdr:row>56</xdr:row>
      <xdr:rowOff>121920</xdr:rowOff>
    </xdr:to>
    <xdr:cxnSp macro="">
      <xdr:nvCxnSpPr>
        <xdr:cNvPr id="570" name="直線コネクタ 569"/>
        <xdr:cNvCxnSpPr/>
      </xdr:nvCxnSpPr>
      <xdr:spPr>
        <a:xfrm>
          <a:off x="14592300" y="96323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67945</xdr:rowOff>
    </xdr:to>
    <xdr:sp macro="" textlink="">
      <xdr:nvSpPr>
        <xdr:cNvPr id="571" name="フローチャート: 判断 570"/>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59055</xdr:rowOff>
    </xdr:from>
    <xdr:ext cx="525145" cy="259080"/>
    <xdr:sp macro="" textlink="">
      <xdr:nvSpPr>
        <xdr:cNvPr id="572" name="テキスト ボックス 571"/>
        <xdr:cNvSpPr txBox="1"/>
      </xdr:nvSpPr>
      <xdr:spPr>
        <a:xfrm>
          <a:off x="15213965" y="9831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31115</xdr:rowOff>
    </xdr:from>
    <xdr:to>
      <xdr:col>76</xdr:col>
      <xdr:colOff>114300</xdr:colOff>
      <xdr:row>56</xdr:row>
      <xdr:rowOff>53975</xdr:rowOff>
    </xdr:to>
    <xdr:cxnSp macro="">
      <xdr:nvCxnSpPr>
        <xdr:cNvPr id="573" name="直線コネクタ 572"/>
        <xdr:cNvCxnSpPr/>
      </xdr:nvCxnSpPr>
      <xdr:spPr>
        <a:xfrm flipV="1">
          <a:off x="13703300" y="9632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130810</xdr:rowOff>
    </xdr:from>
    <xdr:to>
      <xdr:col>76</xdr:col>
      <xdr:colOff>165100</xdr:colOff>
      <xdr:row>57</xdr:row>
      <xdr:rowOff>60960</xdr:rowOff>
    </xdr:to>
    <xdr:sp macro="" textlink="">
      <xdr:nvSpPr>
        <xdr:cNvPr id="574" name="フローチャート: 判断 573"/>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52070</xdr:rowOff>
    </xdr:from>
    <xdr:ext cx="525145" cy="251460"/>
    <xdr:sp macro="" textlink="">
      <xdr:nvSpPr>
        <xdr:cNvPr id="575" name="テキスト ボックス 574"/>
        <xdr:cNvSpPr txBox="1"/>
      </xdr:nvSpPr>
      <xdr:spPr>
        <a:xfrm>
          <a:off x="14324965" y="9824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53975</xdr:rowOff>
    </xdr:from>
    <xdr:to>
      <xdr:col>71</xdr:col>
      <xdr:colOff>177800</xdr:colOff>
      <xdr:row>56</xdr:row>
      <xdr:rowOff>152400</xdr:rowOff>
    </xdr:to>
    <xdr:cxnSp macro="">
      <xdr:nvCxnSpPr>
        <xdr:cNvPr id="576" name="直線コネクタ 575"/>
        <xdr:cNvCxnSpPr/>
      </xdr:nvCxnSpPr>
      <xdr:spPr>
        <a:xfrm flipV="1">
          <a:off x="12814300" y="965517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107950</xdr:rowOff>
    </xdr:from>
    <xdr:to>
      <xdr:col>72</xdr:col>
      <xdr:colOff>38100</xdr:colOff>
      <xdr:row>57</xdr:row>
      <xdr:rowOff>38100</xdr:rowOff>
    </xdr:to>
    <xdr:sp macro="" textlink="">
      <xdr:nvSpPr>
        <xdr:cNvPr id="577" name="フローチャート: 判断 576"/>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29210</xdr:rowOff>
    </xdr:from>
    <xdr:ext cx="525145" cy="251460"/>
    <xdr:sp macro="" textlink="">
      <xdr:nvSpPr>
        <xdr:cNvPr id="578" name="テキスト ボックス 577"/>
        <xdr:cNvSpPr txBox="1"/>
      </xdr:nvSpPr>
      <xdr:spPr>
        <a:xfrm>
          <a:off x="13435965" y="98018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9" name="フローチャート: 判断 578"/>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48260</xdr:rowOff>
    </xdr:from>
    <xdr:ext cx="525145" cy="259080"/>
    <xdr:sp macro="" textlink="">
      <xdr:nvSpPr>
        <xdr:cNvPr id="580" name="テキスト ボックス 579"/>
        <xdr:cNvSpPr txBox="1"/>
      </xdr:nvSpPr>
      <xdr:spPr>
        <a:xfrm>
          <a:off x="12546965" y="9820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170180</xdr:rowOff>
    </xdr:from>
    <xdr:to>
      <xdr:col>85</xdr:col>
      <xdr:colOff>177800</xdr:colOff>
      <xdr:row>56</xdr:row>
      <xdr:rowOff>100330</xdr:rowOff>
    </xdr:to>
    <xdr:sp macro="" textlink="">
      <xdr:nvSpPr>
        <xdr:cNvPr id="586" name="楕円 585"/>
        <xdr:cNvSpPr/>
      </xdr:nvSpPr>
      <xdr:spPr>
        <a:xfrm>
          <a:off x="16268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21590</xdr:rowOff>
    </xdr:from>
    <xdr:ext cx="534670" cy="259080"/>
    <xdr:sp macro="" textlink="">
      <xdr:nvSpPr>
        <xdr:cNvPr id="587" name="教育費該当値テキスト"/>
        <xdr:cNvSpPr txBox="1"/>
      </xdr:nvSpPr>
      <xdr:spPr>
        <a:xfrm>
          <a:off x="16370300" y="945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71120</xdr:rowOff>
    </xdr:from>
    <xdr:to>
      <xdr:col>81</xdr:col>
      <xdr:colOff>101600</xdr:colOff>
      <xdr:row>57</xdr:row>
      <xdr:rowOff>1270</xdr:rowOff>
    </xdr:to>
    <xdr:sp macro="" textlink="">
      <xdr:nvSpPr>
        <xdr:cNvPr id="588" name="楕円 587"/>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17780</xdr:rowOff>
    </xdr:from>
    <xdr:ext cx="525145" cy="251460"/>
    <xdr:sp macro="" textlink="">
      <xdr:nvSpPr>
        <xdr:cNvPr id="589" name="テキスト ボックス 588"/>
        <xdr:cNvSpPr txBox="1"/>
      </xdr:nvSpPr>
      <xdr:spPr>
        <a:xfrm>
          <a:off x="15213965" y="94475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151765</xdr:rowOff>
    </xdr:from>
    <xdr:to>
      <xdr:col>76</xdr:col>
      <xdr:colOff>165100</xdr:colOff>
      <xdr:row>56</xdr:row>
      <xdr:rowOff>81915</xdr:rowOff>
    </xdr:to>
    <xdr:sp macro="" textlink="">
      <xdr:nvSpPr>
        <xdr:cNvPr id="590" name="楕円 589"/>
        <xdr:cNvSpPr/>
      </xdr:nvSpPr>
      <xdr:spPr>
        <a:xfrm>
          <a:off x="14541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99060</xdr:rowOff>
    </xdr:from>
    <xdr:ext cx="525145" cy="250190"/>
    <xdr:sp macro="" textlink="">
      <xdr:nvSpPr>
        <xdr:cNvPr id="591" name="テキスト ボックス 590"/>
        <xdr:cNvSpPr txBox="1"/>
      </xdr:nvSpPr>
      <xdr:spPr>
        <a:xfrm>
          <a:off x="14324965" y="93573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3175</xdr:rowOff>
    </xdr:from>
    <xdr:to>
      <xdr:col>72</xdr:col>
      <xdr:colOff>38100</xdr:colOff>
      <xdr:row>56</xdr:row>
      <xdr:rowOff>104775</xdr:rowOff>
    </xdr:to>
    <xdr:sp macro="" textlink="">
      <xdr:nvSpPr>
        <xdr:cNvPr id="592" name="楕円 591"/>
        <xdr:cNvSpPr/>
      </xdr:nvSpPr>
      <xdr:spPr>
        <a:xfrm>
          <a:off x="13652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121285</xdr:rowOff>
    </xdr:from>
    <xdr:ext cx="525145" cy="250825"/>
    <xdr:sp macro="" textlink="">
      <xdr:nvSpPr>
        <xdr:cNvPr id="593" name="テキスト ボックス 592"/>
        <xdr:cNvSpPr txBox="1"/>
      </xdr:nvSpPr>
      <xdr:spPr>
        <a:xfrm>
          <a:off x="13435965" y="93795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101600</xdr:rowOff>
    </xdr:from>
    <xdr:to>
      <xdr:col>67</xdr:col>
      <xdr:colOff>101600</xdr:colOff>
      <xdr:row>57</xdr:row>
      <xdr:rowOff>31750</xdr:rowOff>
    </xdr:to>
    <xdr:sp macro="" textlink="">
      <xdr:nvSpPr>
        <xdr:cNvPr id="594" name="楕円 593"/>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48260</xdr:rowOff>
    </xdr:from>
    <xdr:ext cx="525145" cy="259080"/>
    <xdr:sp macro="" textlink="">
      <xdr:nvSpPr>
        <xdr:cNvPr id="595" name="テキスト ボックス 594"/>
        <xdr:cNvSpPr txBox="1"/>
      </xdr:nvSpPr>
      <xdr:spPr>
        <a:xfrm>
          <a:off x="12546965" y="94780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4" name="テキスト ボックス 603"/>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07" name="テキスト ボックス 606"/>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11" name="テキスト ボックス 610"/>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15" name="テキスト ボックス 614"/>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17" name="テキスト ボックス 616"/>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44450</xdr:rowOff>
    </xdr:to>
    <xdr:cxnSp macro="">
      <xdr:nvCxnSpPr>
        <xdr:cNvPr id="619" name="直線コネクタ 618"/>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805" cy="251460"/>
    <xdr:sp macro="" textlink="">
      <xdr:nvSpPr>
        <xdr:cNvPr id="622" name="災害復旧費最大値テキスト"/>
        <xdr:cNvSpPr txBox="1"/>
      </xdr:nvSpPr>
      <xdr:spPr>
        <a:xfrm>
          <a:off x="16370300" y="11927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3" name="直線コネクタ 622"/>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2540</xdr:rowOff>
    </xdr:from>
    <xdr:to>
      <xdr:col>85</xdr:col>
      <xdr:colOff>127000</xdr:colOff>
      <xdr:row>79</xdr:row>
      <xdr:rowOff>24130</xdr:rowOff>
    </xdr:to>
    <xdr:cxnSp macro="">
      <xdr:nvCxnSpPr>
        <xdr:cNvPr id="624" name="直線コネクタ 623"/>
        <xdr:cNvCxnSpPr/>
      </xdr:nvCxnSpPr>
      <xdr:spPr>
        <a:xfrm>
          <a:off x="15481300" y="135470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88900</xdr:rowOff>
    </xdr:from>
    <xdr:ext cx="469900" cy="249555"/>
    <xdr:sp macro="" textlink="">
      <xdr:nvSpPr>
        <xdr:cNvPr id="625" name="災害復旧費平均値テキスト"/>
        <xdr:cNvSpPr txBox="1"/>
      </xdr:nvSpPr>
      <xdr:spPr>
        <a:xfrm>
          <a:off x="16370300" y="1329055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167640</xdr:rowOff>
    </xdr:to>
    <xdr:sp macro="" textlink="">
      <xdr:nvSpPr>
        <xdr:cNvPr id="626" name="フローチャート: 判断 62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154940</xdr:rowOff>
    </xdr:from>
    <xdr:to>
      <xdr:col>81</xdr:col>
      <xdr:colOff>50800</xdr:colOff>
      <xdr:row>79</xdr:row>
      <xdr:rowOff>2540</xdr:rowOff>
    </xdr:to>
    <xdr:cxnSp macro="">
      <xdr:nvCxnSpPr>
        <xdr:cNvPr id="627" name="直線コネクタ 626"/>
        <xdr:cNvCxnSpPr/>
      </xdr:nvCxnSpPr>
      <xdr:spPr>
        <a:xfrm>
          <a:off x="14592300" y="13528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154940</xdr:rowOff>
    </xdr:to>
    <xdr:sp macro="" textlink="">
      <xdr:nvSpPr>
        <xdr:cNvPr id="628" name="フローチャート: 判断 627"/>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170815</xdr:rowOff>
    </xdr:from>
    <xdr:ext cx="460375" cy="258445"/>
    <xdr:sp macro="" textlink="">
      <xdr:nvSpPr>
        <xdr:cNvPr id="629" name="テキスト ボックス 628"/>
        <xdr:cNvSpPr txBox="1"/>
      </xdr:nvSpPr>
      <xdr:spPr>
        <a:xfrm>
          <a:off x="15246350" y="1320101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100965</xdr:rowOff>
    </xdr:from>
    <xdr:to>
      <xdr:col>76</xdr:col>
      <xdr:colOff>114300</xdr:colOff>
      <xdr:row>78</xdr:row>
      <xdr:rowOff>154940</xdr:rowOff>
    </xdr:to>
    <xdr:cxnSp macro="">
      <xdr:nvCxnSpPr>
        <xdr:cNvPr id="630" name="直線コネクタ 629"/>
        <xdr:cNvCxnSpPr/>
      </xdr:nvCxnSpPr>
      <xdr:spPr>
        <a:xfrm>
          <a:off x="13703300" y="134740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37465</xdr:rowOff>
    </xdr:from>
    <xdr:to>
      <xdr:col>76</xdr:col>
      <xdr:colOff>165100</xdr:colOff>
      <xdr:row>78</xdr:row>
      <xdr:rowOff>139065</xdr:rowOff>
    </xdr:to>
    <xdr:sp macro="" textlink="">
      <xdr:nvSpPr>
        <xdr:cNvPr id="631" name="フローチャート: 判断 630"/>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155575</xdr:rowOff>
    </xdr:from>
    <xdr:ext cx="525145" cy="250825"/>
    <xdr:sp macro="" textlink="">
      <xdr:nvSpPr>
        <xdr:cNvPr id="632" name="テキスト ボックス 631"/>
        <xdr:cNvSpPr txBox="1"/>
      </xdr:nvSpPr>
      <xdr:spPr>
        <a:xfrm>
          <a:off x="14324965" y="131857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33020</xdr:rowOff>
    </xdr:from>
    <xdr:to>
      <xdr:col>71</xdr:col>
      <xdr:colOff>177800</xdr:colOff>
      <xdr:row>78</xdr:row>
      <xdr:rowOff>100965</xdr:rowOff>
    </xdr:to>
    <xdr:cxnSp macro="">
      <xdr:nvCxnSpPr>
        <xdr:cNvPr id="633" name="直線コネクタ 632"/>
        <xdr:cNvCxnSpPr/>
      </xdr:nvCxnSpPr>
      <xdr:spPr>
        <a:xfrm>
          <a:off x="12814300" y="1323467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634" name="フローチャート: 判断 633"/>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166370</xdr:rowOff>
    </xdr:from>
    <xdr:ext cx="460375" cy="251460"/>
    <xdr:sp macro="" textlink="">
      <xdr:nvSpPr>
        <xdr:cNvPr id="635" name="テキスト ボックス 634"/>
        <xdr:cNvSpPr txBox="1"/>
      </xdr:nvSpPr>
      <xdr:spPr>
        <a:xfrm>
          <a:off x="13468350" y="131965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138430</xdr:rowOff>
    </xdr:to>
    <xdr:sp macro="" textlink="">
      <xdr:nvSpPr>
        <xdr:cNvPr id="636" name="フローチャート: 判断 635"/>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129540</xdr:rowOff>
    </xdr:from>
    <xdr:ext cx="525145" cy="259080"/>
    <xdr:sp macro="" textlink="">
      <xdr:nvSpPr>
        <xdr:cNvPr id="637" name="テキスト ボックス 636"/>
        <xdr:cNvSpPr txBox="1"/>
      </xdr:nvSpPr>
      <xdr:spPr>
        <a:xfrm>
          <a:off x="12546965" y="13502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643" name="楕円 642"/>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59690</xdr:rowOff>
    </xdr:from>
    <xdr:ext cx="469900" cy="259080"/>
    <xdr:sp macro="" textlink="">
      <xdr:nvSpPr>
        <xdr:cNvPr id="644" name="災害復旧費該当値テキスト"/>
        <xdr:cNvSpPr txBox="1"/>
      </xdr:nvSpPr>
      <xdr:spPr>
        <a:xfrm>
          <a:off x="16370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123190</xdr:rowOff>
    </xdr:from>
    <xdr:to>
      <xdr:col>81</xdr:col>
      <xdr:colOff>101600</xdr:colOff>
      <xdr:row>79</xdr:row>
      <xdr:rowOff>53340</xdr:rowOff>
    </xdr:to>
    <xdr:sp macro="" textlink="">
      <xdr:nvSpPr>
        <xdr:cNvPr id="645" name="楕円 644"/>
        <xdr:cNvSpPr/>
      </xdr:nvSpPr>
      <xdr:spPr>
        <a:xfrm>
          <a:off x="1543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44450</xdr:rowOff>
    </xdr:from>
    <xdr:ext cx="460375" cy="259080"/>
    <xdr:sp macro="" textlink="">
      <xdr:nvSpPr>
        <xdr:cNvPr id="646" name="テキスト ボックス 645"/>
        <xdr:cNvSpPr txBox="1"/>
      </xdr:nvSpPr>
      <xdr:spPr>
        <a:xfrm>
          <a:off x="15246350" y="135890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103505</xdr:rowOff>
    </xdr:from>
    <xdr:to>
      <xdr:col>76</xdr:col>
      <xdr:colOff>165100</xdr:colOff>
      <xdr:row>79</xdr:row>
      <xdr:rowOff>33655</xdr:rowOff>
    </xdr:to>
    <xdr:sp macro="" textlink="">
      <xdr:nvSpPr>
        <xdr:cNvPr id="647" name="楕円 646"/>
        <xdr:cNvSpPr/>
      </xdr:nvSpPr>
      <xdr:spPr>
        <a:xfrm>
          <a:off x="14541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24765</xdr:rowOff>
    </xdr:from>
    <xdr:ext cx="460375" cy="259080"/>
    <xdr:sp macro="" textlink="">
      <xdr:nvSpPr>
        <xdr:cNvPr id="648" name="テキスト ボックス 647"/>
        <xdr:cNvSpPr txBox="1"/>
      </xdr:nvSpPr>
      <xdr:spPr>
        <a:xfrm>
          <a:off x="14357350" y="135693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50165</xdr:rowOff>
    </xdr:from>
    <xdr:to>
      <xdr:col>72</xdr:col>
      <xdr:colOff>38100</xdr:colOff>
      <xdr:row>78</xdr:row>
      <xdr:rowOff>151765</xdr:rowOff>
    </xdr:to>
    <xdr:sp macro="" textlink="">
      <xdr:nvSpPr>
        <xdr:cNvPr id="649" name="楕円 648"/>
        <xdr:cNvSpPr/>
      </xdr:nvSpPr>
      <xdr:spPr>
        <a:xfrm>
          <a:off x="13652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143510</xdr:rowOff>
    </xdr:from>
    <xdr:ext cx="460375" cy="251460"/>
    <xdr:sp macro="" textlink="">
      <xdr:nvSpPr>
        <xdr:cNvPr id="650" name="テキスト ボックス 649"/>
        <xdr:cNvSpPr txBox="1"/>
      </xdr:nvSpPr>
      <xdr:spPr>
        <a:xfrm>
          <a:off x="13468350" y="135166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153670</xdr:rowOff>
    </xdr:from>
    <xdr:to>
      <xdr:col>67</xdr:col>
      <xdr:colOff>101600</xdr:colOff>
      <xdr:row>77</xdr:row>
      <xdr:rowOff>83820</xdr:rowOff>
    </xdr:to>
    <xdr:sp macro="" textlink="">
      <xdr:nvSpPr>
        <xdr:cNvPr id="651" name="楕円 650"/>
        <xdr:cNvSpPr/>
      </xdr:nvSpPr>
      <xdr:spPr>
        <a:xfrm>
          <a:off x="12763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100330</xdr:rowOff>
    </xdr:from>
    <xdr:ext cx="525145" cy="249555"/>
    <xdr:sp macro="" textlink="">
      <xdr:nvSpPr>
        <xdr:cNvPr id="652" name="テキスト ボックス 651"/>
        <xdr:cNvSpPr txBox="1"/>
      </xdr:nvSpPr>
      <xdr:spPr>
        <a:xfrm>
          <a:off x="12546965" y="129590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1" name="テキスト ボックス 660"/>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9395" cy="249555"/>
    <xdr:sp macro="" textlink="">
      <xdr:nvSpPr>
        <xdr:cNvPr id="664" name="テキスト ボックス 663"/>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6105" cy="249555"/>
    <xdr:sp macro="" textlink="">
      <xdr:nvSpPr>
        <xdr:cNvPr id="666" name="テキスト ボックス 665"/>
        <xdr:cNvSpPr txBox="1"/>
      </xdr:nvSpPr>
      <xdr:spPr>
        <a:xfrm>
          <a:off x="11850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6105" cy="249555"/>
    <xdr:sp macro="" textlink="">
      <xdr:nvSpPr>
        <xdr:cNvPr id="668" name="テキスト ボックス 667"/>
        <xdr:cNvSpPr txBox="1"/>
      </xdr:nvSpPr>
      <xdr:spPr>
        <a:xfrm>
          <a:off x="11850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6105" cy="249555"/>
    <xdr:sp macro="" textlink="">
      <xdr:nvSpPr>
        <xdr:cNvPr id="670" name="テキスト ボックス 669"/>
        <xdr:cNvSpPr txBox="1"/>
      </xdr:nvSpPr>
      <xdr:spPr>
        <a:xfrm>
          <a:off x="11850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72" name="テキスト ボックス 671"/>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68580</xdr:rowOff>
    </xdr:from>
    <xdr:ext cx="534670" cy="259080"/>
    <xdr:sp macro="" textlink="">
      <xdr:nvSpPr>
        <xdr:cNvPr id="675"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50800</xdr:rowOff>
    </xdr:from>
    <xdr:ext cx="598805" cy="259080"/>
    <xdr:sp macro="" textlink="">
      <xdr:nvSpPr>
        <xdr:cNvPr id="677"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27305</xdr:rowOff>
    </xdr:from>
    <xdr:to>
      <xdr:col>85</xdr:col>
      <xdr:colOff>127000</xdr:colOff>
      <xdr:row>97</xdr:row>
      <xdr:rowOff>27305</xdr:rowOff>
    </xdr:to>
    <xdr:cxnSp macro="">
      <xdr:nvCxnSpPr>
        <xdr:cNvPr id="679" name="直線コネクタ 678"/>
        <xdr:cNvCxnSpPr/>
      </xdr:nvCxnSpPr>
      <xdr:spPr>
        <a:xfrm flipV="1">
          <a:off x="15481300" y="16657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62230</xdr:rowOff>
    </xdr:from>
    <xdr:ext cx="534670" cy="259080"/>
    <xdr:sp macro="" textlink="">
      <xdr:nvSpPr>
        <xdr:cNvPr id="680" name="公債費平均値テキスト"/>
        <xdr:cNvSpPr txBox="1"/>
      </xdr:nvSpPr>
      <xdr:spPr>
        <a:xfrm>
          <a:off x="16370300" y="16692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177800</xdr:colOff>
      <xdr:row>98</xdr:row>
      <xdr:rowOff>13970</xdr:rowOff>
    </xdr:to>
    <xdr:sp macro="" textlink="">
      <xdr:nvSpPr>
        <xdr:cNvPr id="681" name="フローチャート: 判断 680"/>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27305</xdr:rowOff>
    </xdr:from>
    <xdr:to>
      <xdr:col>81</xdr:col>
      <xdr:colOff>50800</xdr:colOff>
      <xdr:row>97</xdr:row>
      <xdr:rowOff>46355</xdr:rowOff>
    </xdr:to>
    <xdr:cxnSp macro="">
      <xdr:nvCxnSpPr>
        <xdr:cNvPr id="682" name="直線コネクタ 681"/>
        <xdr:cNvCxnSpPr/>
      </xdr:nvCxnSpPr>
      <xdr:spPr>
        <a:xfrm flipV="1">
          <a:off x="14592300" y="166579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4445</xdr:rowOff>
    </xdr:from>
    <xdr:ext cx="525145" cy="259080"/>
    <xdr:sp macro="" textlink="">
      <xdr:nvSpPr>
        <xdr:cNvPr id="684" name="テキスト ボックス 683"/>
        <xdr:cNvSpPr txBox="1"/>
      </xdr:nvSpPr>
      <xdr:spPr>
        <a:xfrm>
          <a:off x="15213965" y="168065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35560</xdr:rowOff>
    </xdr:from>
    <xdr:to>
      <xdr:col>76</xdr:col>
      <xdr:colOff>114300</xdr:colOff>
      <xdr:row>97</xdr:row>
      <xdr:rowOff>46355</xdr:rowOff>
    </xdr:to>
    <xdr:cxnSp macro="">
      <xdr:nvCxnSpPr>
        <xdr:cNvPr id="685" name="直線コネクタ 684"/>
        <xdr:cNvCxnSpPr/>
      </xdr:nvCxnSpPr>
      <xdr:spPr>
        <a:xfrm>
          <a:off x="13703300" y="16666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10160</xdr:rowOff>
    </xdr:from>
    <xdr:ext cx="525145" cy="259080"/>
    <xdr:sp macro="" textlink="">
      <xdr:nvSpPr>
        <xdr:cNvPr id="687" name="テキスト ボックス 686"/>
        <xdr:cNvSpPr txBox="1"/>
      </xdr:nvSpPr>
      <xdr:spPr>
        <a:xfrm>
          <a:off x="14324965" y="16812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35560</xdr:rowOff>
    </xdr:from>
    <xdr:to>
      <xdr:col>71</xdr:col>
      <xdr:colOff>177800</xdr:colOff>
      <xdr:row>97</xdr:row>
      <xdr:rowOff>107950</xdr:rowOff>
    </xdr:to>
    <xdr:cxnSp macro="">
      <xdr:nvCxnSpPr>
        <xdr:cNvPr id="688" name="直線コネクタ 687"/>
        <xdr:cNvCxnSpPr/>
      </xdr:nvCxnSpPr>
      <xdr:spPr>
        <a:xfrm flipV="1">
          <a:off x="12814300" y="166662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99060</xdr:rowOff>
    </xdr:from>
    <xdr:to>
      <xdr:col>72</xdr:col>
      <xdr:colOff>38100</xdr:colOff>
      <xdr:row>98</xdr:row>
      <xdr:rowOff>29210</xdr:rowOff>
    </xdr:to>
    <xdr:sp macro="" textlink="">
      <xdr:nvSpPr>
        <xdr:cNvPr id="689" name="フローチャート: 判断 688"/>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20320</xdr:rowOff>
    </xdr:from>
    <xdr:ext cx="525145" cy="249555"/>
    <xdr:sp macro="" textlink="">
      <xdr:nvSpPr>
        <xdr:cNvPr id="690" name="テキスト ボックス 689"/>
        <xdr:cNvSpPr txBox="1"/>
      </xdr:nvSpPr>
      <xdr:spPr>
        <a:xfrm>
          <a:off x="13435965" y="168224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102235</xdr:rowOff>
    </xdr:from>
    <xdr:to>
      <xdr:col>67</xdr:col>
      <xdr:colOff>101600</xdr:colOff>
      <xdr:row>98</xdr:row>
      <xdr:rowOff>32385</xdr:rowOff>
    </xdr:to>
    <xdr:sp macro="" textlink="">
      <xdr:nvSpPr>
        <xdr:cNvPr id="691" name="フローチャート: 判断 690"/>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23495</xdr:rowOff>
    </xdr:from>
    <xdr:ext cx="525145" cy="259080"/>
    <xdr:sp macro="" textlink="">
      <xdr:nvSpPr>
        <xdr:cNvPr id="692" name="テキスト ボックス 691"/>
        <xdr:cNvSpPr txBox="1"/>
      </xdr:nvSpPr>
      <xdr:spPr>
        <a:xfrm>
          <a:off x="12546965" y="168255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147955</xdr:rowOff>
    </xdr:from>
    <xdr:to>
      <xdr:col>85</xdr:col>
      <xdr:colOff>177800</xdr:colOff>
      <xdr:row>97</xdr:row>
      <xdr:rowOff>78105</xdr:rowOff>
    </xdr:to>
    <xdr:sp macro="" textlink="">
      <xdr:nvSpPr>
        <xdr:cNvPr id="698" name="楕円 697"/>
        <xdr:cNvSpPr/>
      </xdr:nvSpPr>
      <xdr:spPr>
        <a:xfrm>
          <a:off x="16268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170815</xdr:rowOff>
    </xdr:from>
    <xdr:ext cx="598805" cy="258445"/>
    <xdr:sp macro="" textlink="">
      <xdr:nvSpPr>
        <xdr:cNvPr id="699" name="公債費該当値テキスト"/>
        <xdr:cNvSpPr txBox="1"/>
      </xdr:nvSpPr>
      <xdr:spPr>
        <a:xfrm>
          <a:off x="16370300" y="16458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147955</xdr:rowOff>
    </xdr:from>
    <xdr:to>
      <xdr:col>81</xdr:col>
      <xdr:colOff>101600</xdr:colOff>
      <xdr:row>97</xdr:row>
      <xdr:rowOff>78105</xdr:rowOff>
    </xdr:to>
    <xdr:sp macro="" textlink="">
      <xdr:nvSpPr>
        <xdr:cNvPr id="700" name="楕円 699"/>
        <xdr:cNvSpPr/>
      </xdr:nvSpPr>
      <xdr:spPr>
        <a:xfrm>
          <a:off x="15430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94615</xdr:rowOff>
    </xdr:from>
    <xdr:ext cx="589280" cy="259080"/>
    <xdr:sp macro="" textlink="">
      <xdr:nvSpPr>
        <xdr:cNvPr id="701" name="テキスト ボックス 700"/>
        <xdr:cNvSpPr txBox="1"/>
      </xdr:nvSpPr>
      <xdr:spPr>
        <a:xfrm>
          <a:off x="15181580" y="163823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167005</xdr:rowOff>
    </xdr:from>
    <xdr:to>
      <xdr:col>76</xdr:col>
      <xdr:colOff>165100</xdr:colOff>
      <xdr:row>97</xdr:row>
      <xdr:rowOff>97790</xdr:rowOff>
    </xdr:to>
    <xdr:sp macro="" textlink="">
      <xdr:nvSpPr>
        <xdr:cNvPr id="702" name="楕円 701"/>
        <xdr:cNvSpPr/>
      </xdr:nvSpPr>
      <xdr:spPr>
        <a:xfrm>
          <a:off x="14541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113665</xdr:rowOff>
    </xdr:from>
    <xdr:ext cx="589280" cy="258445"/>
    <xdr:sp macro="" textlink="">
      <xdr:nvSpPr>
        <xdr:cNvPr id="703" name="テキスト ボックス 702"/>
        <xdr:cNvSpPr txBox="1"/>
      </xdr:nvSpPr>
      <xdr:spPr>
        <a:xfrm>
          <a:off x="14292580" y="1640141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156210</xdr:rowOff>
    </xdr:from>
    <xdr:to>
      <xdr:col>72</xdr:col>
      <xdr:colOff>38100</xdr:colOff>
      <xdr:row>97</xdr:row>
      <xdr:rowOff>86360</xdr:rowOff>
    </xdr:to>
    <xdr:sp macro="" textlink="">
      <xdr:nvSpPr>
        <xdr:cNvPr id="704" name="楕円 703"/>
        <xdr:cNvSpPr/>
      </xdr:nvSpPr>
      <xdr:spPr>
        <a:xfrm>
          <a:off x="13652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102870</xdr:rowOff>
    </xdr:from>
    <xdr:ext cx="589280" cy="259080"/>
    <xdr:sp macro="" textlink="">
      <xdr:nvSpPr>
        <xdr:cNvPr id="705" name="テキスト ボックス 704"/>
        <xdr:cNvSpPr txBox="1"/>
      </xdr:nvSpPr>
      <xdr:spPr>
        <a:xfrm>
          <a:off x="13403580" y="163906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57150</xdr:rowOff>
    </xdr:from>
    <xdr:to>
      <xdr:col>67</xdr:col>
      <xdr:colOff>101600</xdr:colOff>
      <xdr:row>97</xdr:row>
      <xdr:rowOff>158750</xdr:rowOff>
    </xdr:to>
    <xdr:sp macro="" textlink="">
      <xdr:nvSpPr>
        <xdr:cNvPr id="706" name="楕円 705"/>
        <xdr:cNvSpPr/>
      </xdr:nvSpPr>
      <xdr:spPr>
        <a:xfrm>
          <a:off x="12763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3810</xdr:rowOff>
    </xdr:from>
    <xdr:ext cx="525145" cy="259080"/>
    <xdr:sp macro="" textlink="">
      <xdr:nvSpPr>
        <xdr:cNvPr id="707" name="テキスト ボックス 706"/>
        <xdr:cNvSpPr txBox="1"/>
      </xdr:nvSpPr>
      <xdr:spPr>
        <a:xfrm>
          <a:off x="12546965" y="164630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16" name="テキスト ボックス 715"/>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19" name="テキスト ボックス 718"/>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21" name="テキスト ボックス 720"/>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835" cy="249555"/>
    <xdr:sp macro="" textlink="">
      <xdr:nvSpPr>
        <xdr:cNvPr id="723" name="テキスト ボックス 722"/>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835" cy="259080"/>
    <xdr:sp macro="" textlink="">
      <xdr:nvSpPr>
        <xdr:cNvPr id="725" name="テキスト ボックス 724"/>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29" name="テキスト ボックス 728"/>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90805</xdr:rowOff>
    </xdr:from>
    <xdr:to>
      <xdr:col>116</xdr:col>
      <xdr:colOff>62865</xdr:colOff>
      <xdr:row>39</xdr:row>
      <xdr:rowOff>44450</xdr:rowOff>
    </xdr:to>
    <xdr:cxnSp macro="">
      <xdr:nvCxnSpPr>
        <xdr:cNvPr id="731" name="直線コネクタ 730"/>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0190"/>
    <xdr:sp macro="" textlink="">
      <xdr:nvSpPr>
        <xdr:cNvPr id="732" name="諸支出金最小値テキスト"/>
        <xdr:cNvSpPr txBox="1"/>
      </xdr:nvSpPr>
      <xdr:spPr>
        <a:xfrm>
          <a:off x="22212300" y="67627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37465</xdr:rowOff>
    </xdr:from>
    <xdr:ext cx="534670" cy="259080"/>
    <xdr:sp macro="" textlink="">
      <xdr:nvSpPr>
        <xdr:cNvPr id="734"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90805</xdr:rowOff>
    </xdr:from>
    <xdr:to>
      <xdr:col>116</xdr:col>
      <xdr:colOff>152400</xdr:colOff>
      <xdr:row>30</xdr:row>
      <xdr:rowOff>90805</xdr:rowOff>
    </xdr:to>
    <xdr:cxnSp macro="">
      <xdr:nvCxnSpPr>
        <xdr:cNvPr id="735" name="直線コネクタ 734"/>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37"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38" name="フローチャート: 判断 73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0" name="フローチャート: 判断 739"/>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8460" cy="259080"/>
    <xdr:sp macro="" textlink="">
      <xdr:nvSpPr>
        <xdr:cNvPr id="741" name="テキスト ボックス 740"/>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157480</xdr:rowOff>
    </xdr:from>
    <xdr:to>
      <xdr:col>107</xdr:col>
      <xdr:colOff>101600</xdr:colOff>
      <xdr:row>39</xdr:row>
      <xdr:rowOff>87630</xdr:rowOff>
    </xdr:to>
    <xdr:sp macro="" textlink="">
      <xdr:nvSpPr>
        <xdr:cNvPr id="743" name="フローチャート: 判断 742"/>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690" cy="259080"/>
    <xdr:sp macro="" textlink="">
      <xdr:nvSpPr>
        <xdr:cNvPr id="744" name="テキスト ボックス 743"/>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154940</xdr:rowOff>
    </xdr:from>
    <xdr:to>
      <xdr:col>102</xdr:col>
      <xdr:colOff>114300</xdr:colOff>
      <xdr:row>39</xdr:row>
      <xdr:rowOff>44450</xdr:rowOff>
    </xdr:to>
    <xdr:cxnSp macro="">
      <xdr:nvCxnSpPr>
        <xdr:cNvPr id="745" name="直線コネクタ 744"/>
        <xdr:cNvCxnSpPr/>
      </xdr:nvCxnSpPr>
      <xdr:spPr>
        <a:xfrm>
          <a:off x="18656300" y="6670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47" name="テキスト ボックス 746"/>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71120</xdr:rowOff>
    </xdr:from>
    <xdr:ext cx="378460" cy="259080"/>
    <xdr:sp macro="" textlink="">
      <xdr:nvSpPr>
        <xdr:cNvPr id="749" name="テキスト ボックス 748"/>
        <xdr:cNvSpPr txBox="1"/>
      </xdr:nvSpPr>
      <xdr:spPr>
        <a:xfrm>
          <a:off x="18467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1460"/>
    <xdr:sp macro="" textlink="">
      <xdr:nvSpPr>
        <xdr:cNvPr id="756"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58" name="テキスト ボックス 757"/>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60" name="テキスト ボックス 759"/>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030" cy="251460"/>
    <xdr:sp macro="" textlink="">
      <xdr:nvSpPr>
        <xdr:cNvPr id="762" name="テキスト ボックス 761"/>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103505</xdr:rowOff>
    </xdr:from>
    <xdr:to>
      <xdr:col>98</xdr:col>
      <xdr:colOff>38100</xdr:colOff>
      <xdr:row>39</xdr:row>
      <xdr:rowOff>33655</xdr:rowOff>
    </xdr:to>
    <xdr:sp macro="" textlink="">
      <xdr:nvSpPr>
        <xdr:cNvPr id="763" name="楕円 762"/>
        <xdr:cNvSpPr/>
      </xdr:nvSpPr>
      <xdr:spPr>
        <a:xfrm>
          <a:off x="18605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50165</xdr:rowOff>
    </xdr:from>
    <xdr:ext cx="378460" cy="259080"/>
    <xdr:sp macro="" textlink="">
      <xdr:nvSpPr>
        <xdr:cNvPr id="764" name="テキスト ボックス 763"/>
        <xdr:cNvSpPr txBox="1"/>
      </xdr:nvSpPr>
      <xdr:spPr>
        <a:xfrm>
          <a:off x="18467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73" name="テキスト ボックス 772"/>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39395" cy="259080"/>
    <xdr:sp macro="" textlink="">
      <xdr:nvSpPr>
        <xdr:cNvPr id="776" name="テキスト ボックス 775"/>
        <xdr:cNvSpPr txBox="1"/>
      </xdr:nvSpPr>
      <xdr:spPr>
        <a:xfrm>
          <a:off x="18039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57835" cy="250825"/>
    <xdr:sp macro="" textlink="">
      <xdr:nvSpPr>
        <xdr:cNvPr id="778" name="テキスト ボックス 777"/>
        <xdr:cNvSpPr txBox="1"/>
      </xdr:nvSpPr>
      <xdr:spPr>
        <a:xfrm>
          <a:off x="17820640" y="9745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57835" cy="259080"/>
    <xdr:sp macro="" textlink="">
      <xdr:nvSpPr>
        <xdr:cNvPr id="780" name="テキスト ボックス 779"/>
        <xdr:cNvSpPr txBox="1"/>
      </xdr:nvSpPr>
      <xdr:spPr>
        <a:xfrm>
          <a:off x="17820640" y="9418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57835" cy="251460"/>
    <xdr:sp macro="" textlink="">
      <xdr:nvSpPr>
        <xdr:cNvPr id="782" name="テキスト ボックス 781"/>
        <xdr:cNvSpPr txBox="1"/>
      </xdr:nvSpPr>
      <xdr:spPr>
        <a:xfrm>
          <a:off x="17820640" y="9093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57835" cy="258445"/>
    <xdr:sp macro="" textlink="">
      <xdr:nvSpPr>
        <xdr:cNvPr id="784" name="テキスト ボックス 783"/>
        <xdr:cNvSpPr txBox="1"/>
      </xdr:nvSpPr>
      <xdr:spPr>
        <a:xfrm>
          <a:off x="17820640" y="8766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88" name="テキスト ボックス 787"/>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59</xdr:row>
      <xdr:rowOff>99060</xdr:rowOff>
    </xdr:to>
    <xdr:cxnSp macro="">
      <xdr:nvCxnSpPr>
        <xdr:cNvPr id="790" name="直線コネクタ 789"/>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9555" cy="249555"/>
    <xdr:sp macro="" textlink="">
      <xdr:nvSpPr>
        <xdr:cNvPr id="791" name="前年度繰上充用金最小値テキスト"/>
        <xdr:cNvSpPr txBox="1"/>
      </xdr:nvSpPr>
      <xdr:spPr>
        <a:xfrm>
          <a:off x="22212300" y="1026160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469900" cy="249555"/>
    <xdr:sp macro="" textlink="">
      <xdr:nvSpPr>
        <xdr:cNvPr id="793" name="前年度繰上充用金最大値テキスト"/>
        <xdr:cNvSpPr txBox="1"/>
      </xdr:nvSpPr>
      <xdr:spPr>
        <a:xfrm>
          <a:off x="22212300" y="85013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794" name="直線コネクタ 793"/>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690" cy="251460"/>
    <xdr:sp macro="" textlink="">
      <xdr:nvSpPr>
        <xdr:cNvPr id="796" name="前年度繰上充用金平均値テキスト"/>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797" name="フローチャート: 判断 79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142240</xdr:rowOff>
    </xdr:to>
    <xdr:sp macro="" textlink="">
      <xdr:nvSpPr>
        <xdr:cNvPr id="799" name="フローチャート: 判断 798"/>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158750</xdr:rowOff>
    </xdr:from>
    <xdr:ext cx="313690" cy="259080"/>
    <xdr:sp macro="" textlink="">
      <xdr:nvSpPr>
        <xdr:cNvPr id="800" name="テキスト ボックス 799"/>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141605</xdr:rowOff>
    </xdr:to>
    <xdr:sp macro="" textlink="">
      <xdr:nvSpPr>
        <xdr:cNvPr id="802" name="フローチャート: 判断 801"/>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158115</xdr:rowOff>
    </xdr:from>
    <xdr:ext cx="313690" cy="249555"/>
    <xdr:sp macro="" textlink="">
      <xdr:nvSpPr>
        <xdr:cNvPr id="803" name="テキスト ボックス 802"/>
        <xdr:cNvSpPr txBox="1"/>
      </xdr:nvSpPr>
      <xdr:spPr>
        <a:xfrm>
          <a:off x="20277455" y="99307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39370</xdr:rowOff>
    </xdr:from>
    <xdr:to>
      <xdr:col>102</xdr:col>
      <xdr:colOff>165100</xdr:colOff>
      <xdr:row>59</xdr:row>
      <xdr:rowOff>140970</xdr:rowOff>
    </xdr:to>
    <xdr:sp macro="" textlink="">
      <xdr:nvSpPr>
        <xdr:cNvPr id="805" name="フローチャート: 判断 804"/>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157480</xdr:rowOff>
    </xdr:from>
    <xdr:ext cx="313690" cy="249555"/>
    <xdr:sp macro="" textlink="">
      <xdr:nvSpPr>
        <xdr:cNvPr id="806" name="テキスト ボックス 805"/>
        <xdr:cNvSpPr txBox="1"/>
      </xdr:nvSpPr>
      <xdr:spPr>
        <a:xfrm>
          <a:off x="19388455" y="99301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07" name="フローチャート: 判断 80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690" cy="250825"/>
    <xdr:sp macro="" textlink="">
      <xdr:nvSpPr>
        <xdr:cNvPr id="808" name="テキスト ボックス 807"/>
        <xdr:cNvSpPr txBox="1"/>
      </xdr:nvSpPr>
      <xdr:spPr>
        <a:xfrm>
          <a:off x="18499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9555" cy="250190"/>
    <xdr:sp macro="" textlink="">
      <xdr:nvSpPr>
        <xdr:cNvPr id="815" name="前年度繰上充用金該当値テキスト"/>
        <xdr:cNvSpPr txBox="1"/>
      </xdr:nvSpPr>
      <xdr:spPr>
        <a:xfrm>
          <a:off x="22212300" y="10134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0030" cy="259080"/>
    <xdr:sp macro="" textlink="">
      <xdr:nvSpPr>
        <xdr:cNvPr id="817" name="テキスト ボックス 816"/>
        <xdr:cNvSpPr txBox="1"/>
      </xdr:nvSpPr>
      <xdr:spPr>
        <a:xfrm>
          <a:off x="21198840" y="10256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0030" cy="259080"/>
    <xdr:sp macro="" textlink="">
      <xdr:nvSpPr>
        <xdr:cNvPr id="819" name="テキスト ボックス 818"/>
        <xdr:cNvSpPr txBox="1"/>
      </xdr:nvSpPr>
      <xdr:spPr>
        <a:xfrm>
          <a:off x="20309840" y="10256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0030" cy="259080"/>
    <xdr:sp macro="" textlink="">
      <xdr:nvSpPr>
        <xdr:cNvPr id="821" name="テキスト ボックス 820"/>
        <xdr:cNvSpPr txBox="1"/>
      </xdr:nvSpPr>
      <xdr:spPr>
        <a:xfrm>
          <a:off x="19420840" y="10256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0030" cy="259080"/>
    <xdr:sp macro="" textlink="">
      <xdr:nvSpPr>
        <xdr:cNvPr id="823" name="テキスト ボックス 822"/>
        <xdr:cNvSpPr txBox="1"/>
      </xdr:nvSpPr>
      <xdr:spPr>
        <a:xfrm>
          <a:off x="18531840" y="10256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衛生費が令和４年度比で住民一人当たり約12千円減少しているが、これは生ごみ等資源化施設整備事業の事業費の減等によるものである。</a:t>
          </a:r>
        </a:p>
        <a:p>
          <a:r>
            <a:rPr kumimoji="1" lang="ja-JP" altLang="en-US" sz="1300">
              <a:solidFill>
                <a:sysClr val="windowText" lastClr="000000"/>
              </a:solidFill>
              <a:latin typeface="ＭＳ Ｐゴシック"/>
              <a:ea typeface="ＭＳ Ｐゴシック"/>
            </a:rPr>
            <a:t>　商工費が令和４年度比で住民一人当たり約15千円減少しているが、これは蒜山サテライトオフィス整備事業の終了等によるものである。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教育費は令和４年度比で住民一人当たり約16千円増加しているが、これは小学校施設整備事業等によるものである。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令和５年度は予算の一般財源不足を補うために3億12百万円の財政調整基金の取崩しを行ったことにより、前年度比で標準財政規模に対する割合が1.52ポイント減少している。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実質収支額は継続的に黒字を確保するも、人件費の増加や高齢化に伴う扶助費の増などにより、引き続き減少傾向にあると予測している。今後も、歳出抑制、行財政改革等に取り組み、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　全会計が継続的に黒字で推移しており、標準財政規模比では特に、湯原温泉病院事業会計が9.85％、水道事業会計が5.1％となっている。</a:t>
          </a:r>
        </a:p>
        <a:p>
          <a:r>
            <a:rPr kumimoji="1" lang="ja-JP" altLang="en-US" sz="1300">
              <a:solidFill>
                <a:sysClr val="windowText" lastClr="000000"/>
              </a:solidFill>
              <a:latin typeface="ＭＳ ゴシック"/>
              <a:ea typeface="ＭＳ ゴシック"/>
            </a:rPr>
            <a:t>　</a:t>
          </a:r>
          <a:r>
            <a:rPr kumimoji="1" lang="ja-JP" altLang="en-US" sz="1400">
              <a:solidFill>
                <a:sysClr val="windowText" lastClr="000000"/>
              </a:solidFill>
              <a:latin typeface="ＭＳ ゴシック"/>
              <a:ea typeface="ＭＳ ゴシック"/>
            </a:rPr>
            <a:t>一般会計については、扶助費や物件費等の増加により黒字額が減となり、今後も</a:t>
          </a:r>
          <a:r>
            <a:rPr kumimoji="1" lang="ja-JP" altLang="en-US" sz="1300">
              <a:solidFill>
                <a:sysClr val="windowText" lastClr="000000"/>
              </a:solidFill>
              <a:latin typeface="ＭＳ Ｐゴシック"/>
              <a:ea typeface="ＭＳ Ｐゴシック"/>
            </a:rPr>
            <a:t>人口減少等による市税や普通地方交付税等の減少により</a:t>
          </a:r>
          <a:r>
            <a:rPr kumimoji="1" lang="ja-JP" altLang="en-US" sz="1400">
              <a:solidFill>
                <a:sysClr val="windowText" lastClr="000000"/>
              </a:solidFill>
              <a:latin typeface="ＭＳ ゴシック"/>
              <a:ea typeface="ＭＳ ゴシック"/>
            </a:rPr>
            <a:t>一般財源の減額が見込まれることから、総合計画等に基づき計画的に事業を進めていく。</a:t>
          </a:r>
        </a:p>
        <a:p>
          <a:r>
            <a:rPr kumimoji="1" lang="ja-JP" altLang="en-US" sz="1300">
              <a:solidFill>
                <a:sysClr val="windowText" lastClr="000000"/>
              </a:solidFill>
              <a:latin typeface="ＭＳ ゴシック"/>
              <a:ea typeface="ＭＳ ゴシック"/>
            </a:rPr>
            <a:t>　病院事業会計においては、医業収益は前年度から増となったが、新型コロナウイルス関連の補助金が大幅に減少したことにより、単年では純損失となった。実質赤字は生じていないものの、人口減による患者の減少や物価高騰による食材費、燃料費等の増により大幅な増益は見込めないため、病院経営強化プラン（６～９年度）に基づき持続的な経営の健全化を図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水道事業会計については、収入面では給水収益が年々減少し、支出面では物価高騰などの影響で施設維持に係る委託料や修繕費等が増加した。一方で、減価償却費や企業債償還利息の減少、政府支援による動力費の減少により黒字経営を維持できた。</a:t>
          </a:r>
          <a:endParaRPr kumimoji="1" lang="en-US" altLang="ja-JP" sz="1300">
            <a:solidFill>
              <a:sysClr val="windowText" lastClr="000000"/>
            </a:solidFill>
            <a:latin typeface="ＭＳ ゴシック"/>
            <a:ea typeface="ＭＳ ゴシック"/>
          </a:endParaRPr>
        </a:p>
        <a:p>
          <a:r>
            <a:rPr kumimoji="1" lang="ja-JP" altLang="en-US" sz="1300">
              <a:solidFill>
                <a:sysClr val="windowText" lastClr="000000"/>
              </a:solidFill>
              <a:latin typeface="ＭＳ ゴシック"/>
              <a:ea typeface="ＭＳ ゴシック"/>
            </a:rPr>
            <a:t>　今後も、高齢者人口の増加に伴い、社会保障経費の増加が見込まれ、一般会計から後期高齢者医療特別会計や介護保険特別会計への繰出金が増加することが予想される。引き続き歳入確保、歳出削減を徹底し、黒字額の維持に努める。</a:t>
          </a:r>
        </a:p>
        <a:p>
          <a:r>
            <a:rPr kumimoji="1" lang="ja-JP" altLang="en-US" sz="1300">
              <a:solidFill>
                <a:sysClr val="windowText" lastClr="000000"/>
              </a:solidFill>
              <a:latin typeface="ＭＳ ゴシック"/>
              <a:ea typeface="ＭＳ ゴシック"/>
            </a:rPr>
            <a:t>　特別会計は、一般会計からの繰入金に依存せず、保険料などの徴収率向上を図るなど歳入確保に努め、健全な財政運営に努める。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分子の構造は、地方債元利償還金の減、公営企業債の元利償還金に対する繰出金の減等により、総額では1,772百万円と前年比23百万円</a:t>
          </a:r>
          <a:r>
            <a:rPr kumimoji="1" lang="en-US" altLang="ja-JP" sz="1400">
              <a:solidFill>
                <a:sysClr val="windowText" lastClr="000000"/>
              </a:solidFill>
              <a:latin typeface="ＭＳ ゴシック"/>
              <a:ea typeface="ＭＳ ゴシック"/>
            </a:rPr>
            <a:t>(1.3%)</a:t>
          </a:r>
          <a:r>
            <a:rPr kumimoji="1" lang="ja-JP" altLang="en-US" sz="1400">
              <a:solidFill>
                <a:sysClr val="windowText" lastClr="000000"/>
              </a:solidFill>
              <a:latin typeface="ＭＳ ゴシック"/>
              <a:ea typeface="ＭＳ ゴシック"/>
            </a:rPr>
            <a:t>の減となっている。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今後も、過去に行った大型整備事業の地方債償還</a:t>
          </a:r>
          <a:r>
            <a:rPr kumimoji="1" lang="ja-JP" altLang="en-US" sz="1400">
              <a:solidFill>
                <a:sysClr val="windowText" lastClr="000000"/>
              </a:solidFill>
              <a:effectLst/>
              <a:latin typeface="ＭＳ ゴシック"/>
              <a:ea typeface="ＭＳ ゴシック"/>
              <a:cs typeface="+mn-cs"/>
            </a:rPr>
            <a:t>により、元利償還金が高い水準で当面継続する</a:t>
          </a:r>
          <a:r>
            <a:rPr kumimoji="1" lang="ja-JP" altLang="en-US" sz="1400">
              <a:solidFill>
                <a:sysClr val="windowText" lastClr="000000"/>
              </a:solidFill>
              <a:latin typeface="ＭＳ ゴシック"/>
              <a:ea typeface="ＭＳ ゴシック"/>
            </a:rPr>
            <a:t>見込みである。</a:t>
          </a:r>
        </a:p>
        <a:p>
          <a:r>
            <a:rPr kumimoji="1" lang="ja-JP" altLang="en-US" sz="1400">
              <a:solidFill>
                <a:sysClr val="windowText" lastClr="000000"/>
              </a:solidFill>
              <a:latin typeface="ＭＳ ゴシック"/>
              <a:ea typeface="ＭＳ ゴシック"/>
            </a:rPr>
            <a:t>　今後も交付税算入のある地方債を有効に活用するなど、健全な財政運営に努める。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将来負担比率（分子）は年々減少傾向である。</a:t>
          </a:r>
        </a:p>
        <a:p>
          <a:r>
            <a:rPr kumimoji="1" lang="ja-JP" altLang="en-US" sz="1400">
              <a:solidFill>
                <a:sysClr val="windowText" lastClr="000000"/>
              </a:solidFill>
              <a:latin typeface="ＭＳ ゴシック"/>
              <a:ea typeface="ＭＳ ゴシック"/>
            </a:rPr>
            <a:t>　主な要因は、地方債現在高、公営企業債等繰入見込額ともに減少したことによる。</a:t>
          </a:r>
        </a:p>
        <a:p>
          <a:r>
            <a:rPr kumimoji="1" lang="ja-JP" altLang="en-US" sz="1400">
              <a:solidFill>
                <a:sysClr val="windowText" lastClr="000000"/>
              </a:solidFill>
              <a:latin typeface="ＭＳ ゴシック"/>
              <a:ea typeface="ＭＳ ゴシック"/>
            </a:rPr>
            <a:t>　今後も交付税算入のある地方債を有効に活用しながら、将来負担が過度に上昇しないよう、計画的な財政運営に努める。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岡山県真庭市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特例債を原資として「真庭市振興基金」に3億円、令和５年度に創設された普通地方交付税臨時財政対策債償還基金費を原資として「減債基金」に88百万円の積み立てを行った。一方、財政調整基金を3億12百万円、「真庭市公共施設整備等基金」を2億74百万円取り崩したこと等により、基金全体としては1億1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合併特例債を原資とした「真庭市振興基金」への積み立ては、合併特例債の活用期限である令和６年度を目途に毎年計画的な積立（R6:2億円程度）を継続する予定としている。</a:t>
          </a:r>
        </a:p>
        <a:p>
          <a:r>
            <a:rPr lang="ja-JP" altLang="en-US">
              <a:solidFill>
                <a:sysClr val="windowText" lastClr="000000"/>
              </a:solidFill>
            </a:rPr>
            <a:t>　</a:t>
          </a:r>
          <a:r>
            <a:rPr kumimoji="1" lang="ja-JP" altLang="en-US" sz="1300">
              <a:solidFill>
                <a:sysClr val="windowText" lastClr="000000"/>
              </a:solidFill>
              <a:effectLst/>
              <a:latin typeface="ＭＳ ゴシック"/>
              <a:ea typeface="ＭＳ ゴシック"/>
              <a:cs typeface="+mn-cs"/>
            </a:rPr>
            <a:t>また、最重点プロジェクトと位置付けているこども・子育て施策の財源として「未来を担う人応援基金」を積極的に活用していく方針である。</a:t>
          </a:r>
        </a:p>
        <a:p>
          <a:r>
            <a:rPr kumimoji="1" lang="ja-JP" altLang="en-US" sz="1300">
              <a:solidFill>
                <a:sysClr val="windowText" lastClr="000000"/>
              </a:solidFill>
              <a:effectLst/>
              <a:latin typeface="ＭＳ ゴシック"/>
              <a:ea typeface="ＭＳ ゴシック"/>
              <a:cs typeface="+mn-cs"/>
            </a:rPr>
            <a:t>　一方で、普通交付税の減を主要因として歳入確保が依然厳しく、財政調整基金の取り崩しを行わないと予算編成できない状況となっている。さらに、施設の老朽化による大規模改修や除却といった事業の拡大が予測され、「真庭市公共施設整備等基金」を毎年数億円規模で取り崩すと予測している</a:t>
          </a:r>
          <a:r>
            <a:rPr kumimoji="1" lang="ja-JP" altLang="en-US" sz="1300">
              <a:solidFill>
                <a:srgbClr val="FF0000"/>
              </a:solidFill>
              <a:effectLst/>
              <a:latin typeface="ＭＳ ゴシック"/>
              <a:ea typeface="ＭＳ ゴシック"/>
              <a:cs typeface="+mn-cs"/>
            </a:rPr>
            <a:t>。</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真庭市公共施設整備等基金：公共施設の建設、大規模改修、解体撤去等</a:t>
          </a:r>
        </a:p>
        <a:p>
          <a:r>
            <a:rPr kumimoji="1" lang="ja-JP" altLang="en-US" sz="1300">
              <a:solidFill>
                <a:sysClr val="windowText" lastClr="000000"/>
              </a:solidFill>
              <a:effectLst/>
              <a:latin typeface="ＭＳ ゴシック"/>
              <a:ea typeface="ＭＳ ゴシック"/>
              <a:cs typeface="+mn-cs"/>
            </a:rPr>
            <a:t>　真庭市振興基金：真庭市の振興と活力のあるまちづくりの推進</a:t>
          </a:r>
        </a:p>
        <a:p>
          <a:r>
            <a:rPr kumimoji="1" lang="ja-JP" altLang="en-US" sz="1300">
              <a:solidFill>
                <a:sysClr val="windowText" lastClr="000000"/>
              </a:solidFill>
              <a:effectLst/>
              <a:latin typeface="ＭＳ ゴシック"/>
              <a:ea typeface="ＭＳ ゴシック"/>
              <a:cs typeface="+mn-cs"/>
            </a:rPr>
            <a:t>　真庭市未来を担う人応援基金：真庭市において積極的な取組を行う人を応援することにより未来を担う人を育てる事業の推進</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真庭市公共施設整備等基金：施設の長寿命化を目的とした大規模改修及び除却に活用したことによる減</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真庭市振興基金：合併特例債を原資として3億円を積み立てたことによる増加</a:t>
          </a:r>
        </a:p>
        <a:p>
          <a:r>
            <a:rPr kumimoji="1" lang="ja-JP" altLang="en-US" sz="1300">
              <a:solidFill>
                <a:sysClr val="windowText" lastClr="000000"/>
              </a:solidFill>
              <a:effectLst/>
              <a:latin typeface="ＭＳ ゴシック"/>
              <a:ea typeface="ＭＳ ゴシック"/>
              <a:cs typeface="+mn-cs"/>
            </a:rPr>
            <a:t>　その他各種基金利息等の積立による増加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真庭市振興基金：合併特例債の活用により令和６年度まで毎年度計画的に積立予定</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一般財源補填のため3億12百万円を取り崩したことによる減少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当初予算編成時に財政調整基金の取り崩しが常態化している。</a:t>
          </a:r>
        </a:p>
        <a:p>
          <a:r>
            <a:rPr kumimoji="1" lang="ja-JP" altLang="en-US" sz="1300">
              <a:solidFill>
                <a:sysClr val="windowText" lastClr="000000"/>
              </a:solidFill>
              <a:effectLst/>
              <a:latin typeface="ＭＳ ゴシック"/>
              <a:ea typeface="ＭＳ ゴシック"/>
              <a:cs typeface="+mn-cs"/>
            </a:rPr>
            <a:t>　このため、</a:t>
          </a:r>
          <a:r>
            <a:rPr kumimoji="1" lang="en-US" altLang="ja-JP" sz="1300">
              <a:solidFill>
                <a:sysClr val="windowText" lastClr="000000"/>
              </a:solidFill>
              <a:effectLst/>
              <a:latin typeface="ＭＳ ゴシック"/>
              <a:ea typeface="ＭＳ ゴシック"/>
              <a:cs typeface="+mn-cs"/>
            </a:rPr>
            <a:t>CAPD</a:t>
          </a:r>
          <a:r>
            <a:rPr kumimoji="1" lang="ja-JP" altLang="en-US" sz="1300">
              <a:solidFill>
                <a:sysClr val="windowText" lastClr="000000"/>
              </a:solidFill>
              <a:effectLst/>
              <a:latin typeface="ＭＳ ゴシック"/>
              <a:ea typeface="ＭＳ ゴシック"/>
              <a:cs typeface="+mn-cs"/>
            </a:rPr>
            <a:t>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普通地方交付税臨時財政対策債償還基金費を原資として88百万円を積み立てたことによる増加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人口減少対策や地域振興のため、近年大型投資を積極的に実施したため、今後一時的に地方債償還額が伸びる（令和11年度がピーク）と想定している。</a:t>
          </a:r>
        </a:p>
        <a:p>
          <a:r>
            <a:rPr kumimoji="1" lang="ja-JP" altLang="en-US" sz="1300">
              <a:solidFill>
                <a:sysClr val="windowText" lastClr="000000"/>
              </a:solidFill>
              <a:effectLst/>
              <a:latin typeface="ＭＳ ゴシック"/>
              <a:ea typeface="ＭＳ ゴシック"/>
              <a:cs typeface="+mn-cs"/>
            </a:rPr>
            <a:t>　公債費の平準化・適正化を図るため、令和２年度から決算剰余金及び減債基金繰入金を財源として繰上償還を実施している。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138</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139</v>
      </c>
      <c r="C2" s="3"/>
      <c r="D2" s="10"/>
    </row>
    <row r="3" spans="1:119" ht="18.75" customHeight="1" x14ac:dyDescent="0.15">
      <c r="A3" s="2"/>
      <c r="B3" s="460" t="s">
        <v>141</v>
      </c>
      <c r="C3" s="461"/>
      <c r="D3" s="461"/>
      <c r="E3" s="462"/>
      <c r="F3" s="462"/>
      <c r="G3" s="462"/>
      <c r="H3" s="462"/>
      <c r="I3" s="462"/>
      <c r="J3" s="462"/>
      <c r="K3" s="462"/>
      <c r="L3" s="462" t="s">
        <v>144</v>
      </c>
      <c r="M3" s="462"/>
      <c r="N3" s="462"/>
      <c r="O3" s="462"/>
      <c r="P3" s="462"/>
      <c r="Q3" s="462"/>
      <c r="R3" s="469"/>
      <c r="S3" s="469"/>
      <c r="T3" s="469"/>
      <c r="U3" s="469"/>
      <c r="V3" s="470"/>
      <c r="W3" s="320" t="s">
        <v>146</v>
      </c>
      <c r="X3" s="321"/>
      <c r="Y3" s="321"/>
      <c r="Z3" s="321"/>
      <c r="AA3" s="321"/>
      <c r="AB3" s="461"/>
      <c r="AC3" s="469" t="s">
        <v>147</v>
      </c>
      <c r="AD3" s="321"/>
      <c r="AE3" s="321"/>
      <c r="AF3" s="321"/>
      <c r="AG3" s="321"/>
      <c r="AH3" s="321"/>
      <c r="AI3" s="321"/>
      <c r="AJ3" s="321"/>
      <c r="AK3" s="321"/>
      <c r="AL3" s="322"/>
      <c r="AM3" s="320" t="s">
        <v>148</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152</v>
      </c>
      <c r="BO3" s="321"/>
      <c r="BP3" s="321"/>
      <c r="BQ3" s="321"/>
      <c r="BR3" s="321"/>
      <c r="BS3" s="321"/>
      <c r="BT3" s="321"/>
      <c r="BU3" s="322"/>
      <c r="BV3" s="320" t="s">
        <v>16</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153</v>
      </c>
      <c r="CU3" s="321"/>
      <c r="CV3" s="321"/>
      <c r="CW3" s="321"/>
      <c r="CX3" s="321"/>
      <c r="CY3" s="321"/>
      <c r="CZ3" s="321"/>
      <c r="DA3" s="322"/>
      <c r="DB3" s="320" t="s">
        <v>155</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156</v>
      </c>
      <c r="AZ4" s="324"/>
      <c r="BA4" s="324"/>
      <c r="BB4" s="324"/>
      <c r="BC4" s="324"/>
      <c r="BD4" s="324"/>
      <c r="BE4" s="324"/>
      <c r="BF4" s="324"/>
      <c r="BG4" s="324"/>
      <c r="BH4" s="324"/>
      <c r="BI4" s="324"/>
      <c r="BJ4" s="324"/>
      <c r="BK4" s="324"/>
      <c r="BL4" s="324"/>
      <c r="BM4" s="325"/>
      <c r="BN4" s="326">
        <v>36420604</v>
      </c>
      <c r="BO4" s="327"/>
      <c r="BP4" s="327"/>
      <c r="BQ4" s="327"/>
      <c r="BR4" s="327"/>
      <c r="BS4" s="327"/>
      <c r="BT4" s="327"/>
      <c r="BU4" s="328"/>
      <c r="BV4" s="326">
        <v>35484986</v>
      </c>
      <c r="BW4" s="327"/>
      <c r="BX4" s="327"/>
      <c r="BY4" s="327"/>
      <c r="BZ4" s="327"/>
      <c r="CA4" s="327"/>
      <c r="CB4" s="327"/>
      <c r="CC4" s="328"/>
      <c r="CD4" s="329" t="s">
        <v>158</v>
      </c>
      <c r="CE4" s="330"/>
      <c r="CF4" s="330"/>
      <c r="CG4" s="330"/>
      <c r="CH4" s="330"/>
      <c r="CI4" s="330"/>
      <c r="CJ4" s="330"/>
      <c r="CK4" s="330"/>
      <c r="CL4" s="330"/>
      <c r="CM4" s="330"/>
      <c r="CN4" s="330"/>
      <c r="CO4" s="330"/>
      <c r="CP4" s="330"/>
      <c r="CQ4" s="330"/>
      <c r="CR4" s="330"/>
      <c r="CS4" s="331"/>
      <c r="CT4" s="332">
        <v>5.9</v>
      </c>
      <c r="CU4" s="333"/>
      <c r="CV4" s="333"/>
      <c r="CW4" s="333"/>
      <c r="CX4" s="333"/>
      <c r="CY4" s="333"/>
      <c r="CZ4" s="333"/>
      <c r="DA4" s="334"/>
      <c r="DB4" s="332">
        <v>8.1999999999999993</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159</v>
      </c>
      <c r="AN5" s="336"/>
      <c r="AO5" s="336"/>
      <c r="AP5" s="336"/>
      <c r="AQ5" s="336"/>
      <c r="AR5" s="336"/>
      <c r="AS5" s="336"/>
      <c r="AT5" s="337"/>
      <c r="AU5" s="338" t="s">
        <v>75</v>
      </c>
      <c r="AV5" s="339"/>
      <c r="AW5" s="339"/>
      <c r="AX5" s="339"/>
      <c r="AY5" s="340" t="s">
        <v>149</v>
      </c>
      <c r="AZ5" s="341"/>
      <c r="BA5" s="341"/>
      <c r="BB5" s="341"/>
      <c r="BC5" s="341"/>
      <c r="BD5" s="341"/>
      <c r="BE5" s="341"/>
      <c r="BF5" s="341"/>
      <c r="BG5" s="341"/>
      <c r="BH5" s="341"/>
      <c r="BI5" s="341"/>
      <c r="BJ5" s="341"/>
      <c r="BK5" s="341"/>
      <c r="BL5" s="341"/>
      <c r="BM5" s="342"/>
      <c r="BN5" s="343">
        <v>34388117</v>
      </c>
      <c r="BO5" s="344"/>
      <c r="BP5" s="344"/>
      <c r="BQ5" s="344"/>
      <c r="BR5" s="344"/>
      <c r="BS5" s="344"/>
      <c r="BT5" s="344"/>
      <c r="BU5" s="345"/>
      <c r="BV5" s="343">
        <v>33516731</v>
      </c>
      <c r="BW5" s="344"/>
      <c r="BX5" s="344"/>
      <c r="BY5" s="344"/>
      <c r="BZ5" s="344"/>
      <c r="CA5" s="344"/>
      <c r="CB5" s="344"/>
      <c r="CC5" s="345"/>
      <c r="CD5" s="346" t="s">
        <v>161</v>
      </c>
      <c r="CE5" s="347"/>
      <c r="CF5" s="347"/>
      <c r="CG5" s="347"/>
      <c r="CH5" s="347"/>
      <c r="CI5" s="347"/>
      <c r="CJ5" s="347"/>
      <c r="CK5" s="347"/>
      <c r="CL5" s="347"/>
      <c r="CM5" s="347"/>
      <c r="CN5" s="347"/>
      <c r="CO5" s="347"/>
      <c r="CP5" s="347"/>
      <c r="CQ5" s="347"/>
      <c r="CR5" s="347"/>
      <c r="CS5" s="348"/>
      <c r="CT5" s="349">
        <v>93.4</v>
      </c>
      <c r="CU5" s="350"/>
      <c r="CV5" s="350"/>
      <c r="CW5" s="350"/>
      <c r="CX5" s="350"/>
      <c r="CY5" s="350"/>
      <c r="CZ5" s="350"/>
      <c r="DA5" s="351"/>
      <c r="DB5" s="349">
        <v>91.7</v>
      </c>
      <c r="DC5" s="350"/>
      <c r="DD5" s="350"/>
      <c r="DE5" s="350"/>
      <c r="DF5" s="350"/>
      <c r="DG5" s="350"/>
      <c r="DH5" s="350"/>
      <c r="DI5" s="351"/>
    </row>
    <row r="6" spans="1:119" ht="18.75" customHeight="1" x14ac:dyDescent="0.15">
      <c r="A6" s="2"/>
      <c r="B6" s="480" t="s">
        <v>162</v>
      </c>
      <c r="C6" s="481"/>
      <c r="D6" s="481"/>
      <c r="E6" s="482"/>
      <c r="F6" s="482"/>
      <c r="G6" s="482"/>
      <c r="H6" s="482"/>
      <c r="I6" s="482"/>
      <c r="J6" s="482"/>
      <c r="K6" s="482"/>
      <c r="L6" s="482" t="s">
        <v>165</v>
      </c>
      <c r="M6" s="482"/>
      <c r="N6" s="482"/>
      <c r="O6" s="482"/>
      <c r="P6" s="482"/>
      <c r="Q6" s="482"/>
      <c r="R6" s="486"/>
      <c r="S6" s="486"/>
      <c r="T6" s="486"/>
      <c r="U6" s="486"/>
      <c r="V6" s="487"/>
      <c r="W6" s="490" t="s">
        <v>167</v>
      </c>
      <c r="X6" s="491"/>
      <c r="Y6" s="491"/>
      <c r="Z6" s="491"/>
      <c r="AA6" s="491"/>
      <c r="AB6" s="481"/>
      <c r="AC6" s="494" t="s">
        <v>168</v>
      </c>
      <c r="AD6" s="495"/>
      <c r="AE6" s="495"/>
      <c r="AF6" s="495"/>
      <c r="AG6" s="495"/>
      <c r="AH6" s="495"/>
      <c r="AI6" s="495"/>
      <c r="AJ6" s="495"/>
      <c r="AK6" s="495"/>
      <c r="AL6" s="496"/>
      <c r="AM6" s="335" t="s">
        <v>79</v>
      </c>
      <c r="AN6" s="336"/>
      <c r="AO6" s="336"/>
      <c r="AP6" s="336"/>
      <c r="AQ6" s="336"/>
      <c r="AR6" s="336"/>
      <c r="AS6" s="336"/>
      <c r="AT6" s="337"/>
      <c r="AU6" s="338" t="s">
        <v>75</v>
      </c>
      <c r="AV6" s="339"/>
      <c r="AW6" s="339"/>
      <c r="AX6" s="339"/>
      <c r="AY6" s="340" t="s">
        <v>172</v>
      </c>
      <c r="AZ6" s="341"/>
      <c r="BA6" s="341"/>
      <c r="BB6" s="341"/>
      <c r="BC6" s="341"/>
      <c r="BD6" s="341"/>
      <c r="BE6" s="341"/>
      <c r="BF6" s="341"/>
      <c r="BG6" s="341"/>
      <c r="BH6" s="341"/>
      <c r="BI6" s="341"/>
      <c r="BJ6" s="341"/>
      <c r="BK6" s="341"/>
      <c r="BL6" s="341"/>
      <c r="BM6" s="342"/>
      <c r="BN6" s="343">
        <v>2032487</v>
      </c>
      <c r="BO6" s="344"/>
      <c r="BP6" s="344"/>
      <c r="BQ6" s="344"/>
      <c r="BR6" s="344"/>
      <c r="BS6" s="344"/>
      <c r="BT6" s="344"/>
      <c r="BU6" s="345"/>
      <c r="BV6" s="343">
        <v>1968255</v>
      </c>
      <c r="BW6" s="344"/>
      <c r="BX6" s="344"/>
      <c r="BY6" s="344"/>
      <c r="BZ6" s="344"/>
      <c r="CA6" s="344"/>
      <c r="CB6" s="344"/>
      <c r="CC6" s="345"/>
      <c r="CD6" s="346" t="s">
        <v>173</v>
      </c>
      <c r="CE6" s="347"/>
      <c r="CF6" s="347"/>
      <c r="CG6" s="347"/>
      <c r="CH6" s="347"/>
      <c r="CI6" s="347"/>
      <c r="CJ6" s="347"/>
      <c r="CK6" s="347"/>
      <c r="CL6" s="347"/>
      <c r="CM6" s="347"/>
      <c r="CN6" s="347"/>
      <c r="CO6" s="347"/>
      <c r="CP6" s="347"/>
      <c r="CQ6" s="347"/>
      <c r="CR6" s="347"/>
      <c r="CS6" s="348"/>
      <c r="CT6" s="352">
        <v>93.9</v>
      </c>
      <c r="CU6" s="353"/>
      <c r="CV6" s="353"/>
      <c r="CW6" s="353"/>
      <c r="CX6" s="353"/>
      <c r="CY6" s="353"/>
      <c r="CZ6" s="353"/>
      <c r="DA6" s="354"/>
      <c r="DB6" s="352">
        <v>92.7</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174</v>
      </c>
      <c r="AN7" s="336"/>
      <c r="AO7" s="336"/>
      <c r="AP7" s="336"/>
      <c r="AQ7" s="336"/>
      <c r="AR7" s="336"/>
      <c r="AS7" s="336"/>
      <c r="AT7" s="337"/>
      <c r="AU7" s="338" t="s">
        <v>75</v>
      </c>
      <c r="AV7" s="339"/>
      <c r="AW7" s="339"/>
      <c r="AX7" s="339"/>
      <c r="AY7" s="340" t="s">
        <v>175</v>
      </c>
      <c r="AZ7" s="341"/>
      <c r="BA7" s="341"/>
      <c r="BB7" s="341"/>
      <c r="BC7" s="341"/>
      <c r="BD7" s="341"/>
      <c r="BE7" s="341"/>
      <c r="BF7" s="341"/>
      <c r="BG7" s="341"/>
      <c r="BH7" s="341"/>
      <c r="BI7" s="341"/>
      <c r="BJ7" s="341"/>
      <c r="BK7" s="341"/>
      <c r="BL7" s="341"/>
      <c r="BM7" s="342"/>
      <c r="BN7" s="343">
        <v>860484</v>
      </c>
      <c r="BO7" s="344"/>
      <c r="BP7" s="344"/>
      <c r="BQ7" s="344"/>
      <c r="BR7" s="344"/>
      <c r="BS7" s="344"/>
      <c r="BT7" s="344"/>
      <c r="BU7" s="345"/>
      <c r="BV7" s="343">
        <v>338570</v>
      </c>
      <c r="BW7" s="344"/>
      <c r="BX7" s="344"/>
      <c r="BY7" s="344"/>
      <c r="BZ7" s="344"/>
      <c r="CA7" s="344"/>
      <c r="CB7" s="344"/>
      <c r="CC7" s="345"/>
      <c r="CD7" s="346" t="s">
        <v>176</v>
      </c>
      <c r="CE7" s="347"/>
      <c r="CF7" s="347"/>
      <c r="CG7" s="347"/>
      <c r="CH7" s="347"/>
      <c r="CI7" s="347"/>
      <c r="CJ7" s="347"/>
      <c r="CK7" s="347"/>
      <c r="CL7" s="347"/>
      <c r="CM7" s="347"/>
      <c r="CN7" s="347"/>
      <c r="CO7" s="347"/>
      <c r="CP7" s="347"/>
      <c r="CQ7" s="347"/>
      <c r="CR7" s="347"/>
      <c r="CS7" s="348"/>
      <c r="CT7" s="343">
        <v>19941397</v>
      </c>
      <c r="CU7" s="344"/>
      <c r="CV7" s="344"/>
      <c r="CW7" s="344"/>
      <c r="CX7" s="344"/>
      <c r="CY7" s="344"/>
      <c r="CZ7" s="344"/>
      <c r="DA7" s="345"/>
      <c r="DB7" s="343">
        <v>19922369</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177</v>
      </c>
      <c r="AN8" s="336"/>
      <c r="AO8" s="336"/>
      <c r="AP8" s="336"/>
      <c r="AQ8" s="336"/>
      <c r="AR8" s="336"/>
      <c r="AS8" s="336"/>
      <c r="AT8" s="337"/>
      <c r="AU8" s="338" t="s">
        <v>75</v>
      </c>
      <c r="AV8" s="339"/>
      <c r="AW8" s="339"/>
      <c r="AX8" s="339"/>
      <c r="AY8" s="340" t="s">
        <v>180</v>
      </c>
      <c r="AZ8" s="341"/>
      <c r="BA8" s="341"/>
      <c r="BB8" s="341"/>
      <c r="BC8" s="341"/>
      <c r="BD8" s="341"/>
      <c r="BE8" s="341"/>
      <c r="BF8" s="341"/>
      <c r="BG8" s="341"/>
      <c r="BH8" s="341"/>
      <c r="BI8" s="341"/>
      <c r="BJ8" s="341"/>
      <c r="BK8" s="341"/>
      <c r="BL8" s="341"/>
      <c r="BM8" s="342"/>
      <c r="BN8" s="343">
        <v>1172003</v>
      </c>
      <c r="BO8" s="344"/>
      <c r="BP8" s="344"/>
      <c r="BQ8" s="344"/>
      <c r="BR8" s="344"/>
      <c r="BS8" s="344"/>
      <c r="BT8" s="344"/>
      <c r="BU8" s="345"/>
      <c r="BV8" s="343">
        <v>1629685</v>
      </c>
      <c r="BW8" s="344"/>
      <c r="BX8" s="344"/>
      <c r="BY8" s="344"/>
      <c r="BZ8" s="344"/>
      <c r="CA8" s="344"/>
      <c r="CB8" s="344"/>
      <c r="CC8" s="345"/>
      <c r="CD8" s="346" t="s">
        <v>181</v>
      </c>
      <c r="CE8" s="347"/>
      <c r="CF8" s="347"/>
      <c r="CG8" s="347"/>
      <c r="CH8" s="347"/>
      <c r="CI8" s="347"/>
      <c r="CJ8" s="347"/>
      <c r="CK8" s="347"/>
      <c r="CL8" s="347"/>
      <c r="CM8" s="347"/>
      <c r="CN8" s="347"/>
      <c r="CO8" s="347"/>
      <c r="CP8" s="347"/>
      <c r="CQ8" s="347"/>
      <c r="CR8" s="347"/>
      <c r="CS8" s="348"/>
      <c r="CT8" s="355">
        <v>0.28999999999999998</v>
      </c>
      <c r="CU8" s="356"/>
      <c r="CV8" s="356"/>
      <c r="CW8" s="356"/>
      <c r="CX8" s="356"/>
      <c r="CY8" s="356"/>
      <c r="CZ8" s="356"/>
      <c r="DA8" s="357"/>
      <c r="DB8" s="355">
        <v>0.28999999999999998</v>
      </c>
      <c r="DC8" s="356"/>
      <c r="DD8" s="356"/>
      <c r="DE8" s="356"/>
      <c r="DF8" s="356"/>
      <c r="DG8" s="356"/>
      <c r="DH8" s="356"/>
      <c r="DI8" s="357"/>
    </row>
    <row r="9" spans="1:119" ht="18.75" customHeight="1" x14ac:dyDescent="0.15">
      <c r="A9" s="2"/>
      <c r="B9" s="317" t="s">
        <v>19</v>
      </c>
      <c r="C9" s="318"/>
      <c r="D9" s="318"/>
      <c r="E9" s="318"/>
      <c r="F9" s="318"/>
      <c r="G9" s="318"/>
      <c r="H9" s="318"/>
      <c r="I9" s="318"/>
      <c r="J9" s="318"/>
      <c r="K9" s="415"/>
      <c r="L9" s="358" t="s">
        <v>14</v>
      </c>
      <c r="M9" s="359"/>
      <c r="N9" s="359"/>
      <c r="O9" s="359"/>
      <c r="P9" s="359"/>
      <c r="Q9" s="360"/>
      <c r="R9" s="361">
        <v>42725</v>
      </c>
      <c r="S9" s="362"/>
      <c r="T9" s="362"/>
      <c r="U9" s="362"/>
      <c r="V9" s="363"/>
      <c r="W9" s="320" t="s">
        <v>183</v>
      </c>
      <c r="X9" s="321"/>
      <c r="Y9" s="321"/>
      <c r="Z9" s="321"/>
      <c r="AA9" s="321"/>
      <c r="AB9" s="321"/>
      <c r="AC9" s="321"/>
      <c r="AD9" s="321"/>
      <c r="AE9" s="321"/>
      <c r="AF9" s="321"/>
      <c r="AG9" s="321"/>
      <c r="AH9" s="321"/>
      <c r="AI9" s="321"/>
      <c r="AJ9" s="321"/>
      <c r="AK9" s="321"/>
      <c r="AL9" s="322"/>
      <c r="AM9" s="335" t="s">
        <v>184</v>
      </c>
      <c r="AN9" s="336"/>
      <c r="AO9" s="336"/>
      <c r="AP9" s="336"/>
      <c r="AQ9" s="336"/>
      <c r="AR9" s="336"/>
      <c r="AS9" s="336"/>
      <c r="AT9" s="337"/>
      <c r="AU9" s="338" t="s">
        <v>75</v>
      </c>
      <c r="AV9" s="339"/>
      <c r="AW9" s="339"/>
      <c r="AX9" s="339"/>
      <c r="AY9" s="340" t="s">
        <v>76</v>
      </c>
      <c r="AZ9" s="341"/>
      <c r="BA9" s="341"/>
      <c r="BB9" s="341"/>
      <c r="BC9" s="341"/>
      <c r="BD9" s="341"/>
      <c r="BE9" s="341"/>
      <c r="BF9" s="341"/>
      <c r="BG9" s="341"/>
      <c r="BH9" s="341"/>
      <c r="BI9" s="341"/>
      <c r="BJ9" s="341"/>
      <c r="BK9" s="341"/>
      <c r="BL9" s="341"/>
      <c r="BM9" s="342"/>
      <c r="BN9" s="343">
        <v>-457682</v>
      </c>
      <c r="BO9" s="344"/>
      <c r="BP9" s="344"/>
      <c r="BQ9" s="344"/>
      <c r="BR9" s="344"/>
      <c r="BS9" s="344"/>
      <c r="BT9" s="344"/>
      <c r="BU9" s="345"/>
      <c r="BV9" s="343">
        <v>184727</v>
      </c>
      <c r="BW9" s="344"/>
      <c r="BX9" s="344"/>
      <c r="BY9" s="344"/>
      <c r="BZ9" s="344"/>
      <c r="CA9" s="344"/>
      <c r="CB9" s="344"/>
      <c r="CC9" s="345"/>
      <c r="CD9" s="346" t="s">
        <v>73</v>
      </c>
      <c r="CE9" s="347"/>
      <c r="CF9" s="347"/>
      <c r="CG9" s="347"/>
      <c r="CH9" s="347"/>
      <c r="CI9" s="347"/>
      <c r="CJ9" s="347"/>
      <c r="CK9" s="347"/>
      <c r="CL9" s="347"/>
      <c r="CM9" s="347"/>
      <c r="CN9" s="347"/>
      <c r="CO9" s="347"/>
      <c r="CP9" s="347"/>
      <c r="CQ9" s="347"/>
      <c r="CR9" s="347"/>
      <c r="CS9" s="348"/>
      <c r="CT9" s="349">
        <v>20.399999999999999</v>
      </c>
      <c r="CU9" s="350"/>
      <c r="CV9" s="350"/>
      <c r="CW9" s="350"/>
      <c r="CX9" s="350"/>
      <c r="CY9" s="350"/>
      <c r="CZ9" s="350"/>
      <c r="DA9" s="351"/>
      <c r="DB9" s="349">
        <v>21.2</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188</v>
      </c>
      <c r="M10" s="336"/>
      <c r="N10" s="336"/>
      <c r="O10" s="336"/>
      <c r="P10" s="336"/>
      <c r="Q10" s="337"/>
      <c r="R10" s="365">
        <v>46124</v>
      </c>
      <c r="S10" s="366"/>
      <c r="T10" s="366"/>
      <c r="U10" s="366"/>
      <c r="V10" s="367"/>
      <c r="W10" s="475"/>
      <c r="X10" s="454"/>
      <c r="Y10" s="454"/>
      <c r="Z10" s="454"/>
      <c r="AA10" s="454"/>
      <c r="AB10" s="454"/>
      <c r="AC10" s="454"/>
      <c r="AD10" s="454"/>
      <c r="AE10" s="454"/>
      <c r="AF10" s="454"/>
      <c r="AG10" s="454"/>
      <c r="AH10" s="454"/>
      <c r="AI10" s="454"/>
      <c r="AJ10" s="454"/>
      <c r="AK10" s="454"/>
      <c r="AL10" s="478"/>
      <c r="AM10" s="335" t="s">
        <v>189</v>
      </c>
      <c r="AN10" s="336"/>
      <c r="AO10" s="336"/>
      <c r="AP10" s="336"/>
      <c r="AQ10" s="336"/>
      <c r="AR10" s="336"/>
      <c r="AS10" s="336"/>
      <c r="AT10" s="337"/>
      <c r="AU10" s="338" t="s">
        <v>192</v>
      </c>
      <c r="AV10" s="339"/>
      <c r="AW10" s="339"/>
      <c r="AX10" s="339"/>
      <c r="AY10" s="340" t="s">
        <v>193</v>
      </c>
      <c r="AZ10" s="341"/>
      <c r="BA10" s="341"/>
      <c r="BB10" s="341"/>
      <c r="BC10" s="341"/>
      <c r="BD10" s="341"/>
      <c r="BE10" s="341"/>
      <c r="BF10" s="341"/>
      <c r="BG10" s="341"/>
      <c r="BH10" s="341"/>
      <c r="BI10" s="341"/>
      <c r="BJ10" s="341"/>
      <c r="BK10" s="341"/>
      <c r="BL10" s="341"/>
      <c r="BM10" s="342"/>
      <c r="BN10" s="343">
        <v>18642</v>
      </c>
      <c r="BO10" s="344"/>
      <c r="BP10" s="344"/>
      <c r="BQ10" s="344"/>
      <c r="BR10" s="344"/>
      <c r="BS10" s="344"/>
      <c r="BT10" s="344"/>
      <c r="BU10" s="345"/>
      <c r="BV10" s="343">
        <v>33525</v>
      </c>
      <c r="BW10" s="344"/>
      <c r="BX10" s="344"/>
      <c r="BY10" s="344"/>
      <c r="BZ10" s="344"/>
      <c r="CA10" s="344"/>
      <c r="CB10" s="344"/>
      <c r="CC10" s="345"/>
      <c r="CD10" s="22" t="s">
        <v>194</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197</v>
      </c>
      <c r="M11" s="369"/>
      <c r="N11" s="369"/>
      <c r="O11" s="369"/>
      <c r="P11" s="369"/>
      <c r="Q11" s="370"/>
      <c r="R11" s="371" t="s">
        <v>198</v>
      </c>
      <c r="S11" s="372"/>
      <c r="T11" s="372"/>
      <c r="U11" s="372"/>
      <c r="V11" s="373"/>
      <c r="W11" s="475"/>
      <c r="X11" s="454"/>
      <c r="Y11" s="454"/>
      <c r="Z11" s="454"/>
      <c r="AA11" s="454"/>
      <c r="AB11" s="454"/>
      <c r="AC11" s="454"/>
      <c r="AD11" s="454"/>
      <c r="AE11" s="454"/>
      <c r="AF11" s="454"/>
      <c r="AG11" s="454"/>
      <c r="AH11" s="454"/>
      <c r="AI11" s="454"/>
      <c r="AJ11" s="454"/>
      <c r="AK11" s="454"/>
      <c r="AL11" s="478"/>
      <c r="AM11" s="335" t="s">
        <v>68</v>
      </c>
      <c r="AN11" s="336"/>
      <c r="AO11" s="336"/>
      <c r="AP11" s="336"/>
      <c r="AQ11" s="336"/>
      <c r="AR11" s="336"/>
      <c r="AS11" s="336"/>
      <c r="AT11" s="337"/>
      <c r="AU11" s="338" t="s">
        <v>192</v>
      </c>
      <c r="AV11" s="339"/>
      <c r="AW11" s="339"/>
      <c r="AX11" s="339"/>
      <c r="AY11" s="340" t="s">
        <v>203</v>
      </c>
      <c r="AZ11" s="341"/>
      <c r="BA11" s="341"/>
      <c r="BB11" s="341"/>
      <c r="BC11" s="341"/>
      <c r="BD11" s="341"/>
      <c r="BE11" s="341"/>
      <c r="BF11" s="341"/>
      <c r="BG11" s="341"/>
      <c r="BH11" s="341"/>
      <c r="BI11" s="341"/>
      <c r="BJ11" s="341"/>
      <c r="BK11" s="341"/>
      <c r="BL11" s="341"/>
      <c r="BM11" s="342"/>
      <c r="BN11" s="343">
        <v>752253</v>
      </c>
      <c r="BO11" s="344"/>
      <c r="BP11" s="344"/>
      <c r="BQ11" s="344"/>
      <c r="BR11" s="344"/>
      <c r="BS11" s="344"/>
      <c r="BT11" s="344"/>
      <c r="BU11" s="345"/>
      <c r="BV11" s="343">
        <v>764782</v>
      </c>
      <c r="BW11" s="344"/>
      <c r="BX11" s="344"/>
      <c r="BY11" s="344"/>
      <c r="BZ11" s="344"/>
      <c r="CA11" s="344"/>
      <c r="CB11" s="344"/>
      <c r="CC11" s="345"/>
      <c r="CD11" s="346" t="s">
        <v>206</v>
      </c>
      <c r="CE11" s="347"/>
      <c r="CF11" s="347"/>
      <c r="CG11" s="347"/>
      <c r="CH11" s="347"/>
      <c r="CI11" s="347"/>
      <c r="CJ11" s="347"/>
      <c r="CK11" s="347"/>
      <c r="CL11" s="347"/>
      <c r="CM11" s="347"/>
      <c r="CN11" s="347"/>
      <c r="CO11" s="347"/>
      <c r="CP11" s="347"/>
      <c r="CQ11" s="347"/>
      <c r="CR11" s="347"/>
      <c r="CS11" s="348"/>
      <c r="CT11" s="355" t="s">
        <v>207</v>
      </c>
      <c r="CU11" s="356"/>
      <c r="CV11" s="356"/>
      <c r="CW11" s="356"/>
      <c r="CX11" s="356"/>
      <c r="CY11" s="356"/>
      <c r="CZ11" s="356"/>
      <c r="DA11" s="357"/>
      <c r="DB11" s="355" t="s">
        <v>207</v>
      </c>
      <c r="DC11" s="356"/>
      <c r="DD11" s="356"/>
      <c r="DE11" s="356"/>
      <c r="DF11" s="356"/>
      <c r="DG11" s="356"/>
      <c r="DH11" s="356"/>
      <c r="DI11" s="357"/>
    </row>
    <row r="12" spans="1:119" ht="18.75" customHeight="1" x14ac:dyDescent="0.15">
      <c r="A12" s="2"/>
      <c r="B12" s="502" t="s">
        <v>209</v>
      </c>
      <c r="C12" s="503"/>
      <c r="D12" s="503"/>
      <c r="E12" s="503"/>
      <c r="F12" s="503"/>
      <c r="G12" s="503"/>
      <c r="H12" s="503"/>
      <c r="I12" s="503"/>
      <c r="J12" s="503"/>
      <c r="K12" s="504"/>
      <c r="L12" s="374" t="s">
        <v>210</v>
      </c>
      <c r="M12" s="375"/>
      <c r="N12" s="375"/>
      <c r="O12" s="375"/>
      <c r="P12" s="375"/>
      <c r="Q12" s="376"/>
      <c r="R12" s="377">
        <v>41685</v>
      </c>
      <c r="S12" s="378"/>
      <c r="T12" s="378"/>
      <c r="U12" s="378"/>
      <c r="V12" s="379"/>
      <c r="W12" s="380" t="s">
        <v>5</v>
      </c>
      <c r="X12" s="339"/>
      <c r="Y12" s="339"/>
      <c r="Z12" s="339"/>
      <c r="AA12" s="339"/>
      <c r="AB12" s="381"/>
      <c r="AC12" s="382" t="s">
        <v>116</v>
      </c>
      <c r="AD12" s="383"/>
      <c r="AE12" s="383"/>
      <c r="AF12" s="383"/>
      <c r="AG12" s="384"/>
      <c r="AH12" s="382" t="s">
        <v>212</v>
      </c>
      <c r="AI12" s="383"/>
      <c r="AJ12" s="383"/>
      <c r="AK12" s="383"/>
      <c r="AL12" s="385"/>
      <c r="AM12" s="335" t="s">
        <v>213</v>
      </c>
      <c r="AN12" s="336"/>
      <c r="AO12" s="336"/>
      <c r="AP12" s="336"/>
      <c r="AQ12" s="336"/>
      <c r="AR12" s="336"/>
      <c r="AS12" s="336"/>
      <c r="AT12" s="337"/>
      <c r="AU12" s="338" t="s">
        <v>192</v>
      </c>
      <c r="AV12" s="339"/>
      <c r="AW12" s="339"/>
      <c r="AX12" s="339"/>
      <c r="AY12" s="340" t="s">
        <v>216</v>
      </c>
      <c r="AZ12" s="341"/>
      <c r="BA12" s="341"/>
      <c r="BB12" s="341"/>
      <c r="BC12" s="341"/>
      <c r="BD12" s="341"/>
      <c r="BE12" s="341"/>
      <c r="BF12" s="341"/>
      <c r="BG12" s="341"/>
      <c r="BH12" s="341"/>
      <c r="BI12" s="341"/>
      <c r="BJ12" s="341"/>
      <c r="BK12" s="341"/>
      <c r="BL12" s="341"/>
      <c r="BM12" s="342"/>
      <c r="BN12" s="343">
        <v>311828</v>
      </c>
      <c r="BO12" s="344"/>
      <c r="BP12" s="344"/>
      <c r="BQ12" s="344"/>
      <c r="BR12" s="344"/>
      <c r="BS12" s="344"/>
      <c r="BT12" s="344"/>
      <c r="BU12" s="345"/>
      <c r="BV12" s="343">
        <v>36000</v>
      </c>
      <c r="BW12" s="344"/>
      <c r="BX12" s="344"/>
      <c r="BY12" s="344"/>
      <c r="BZ12" s="344"/>
      <c r="CA12" s="344"/>
      <c r="CB12" s="344"/>
      <c r="CC12" s="345"/>
      <c r="CD12" s="346" t="s">
        <v>217</v>
      </c>
      <c r="CE12" s="347"/>
      <c r="CF12" s="347"/>
      <c r="CG12" s="347"/>
      <c r="CH12" s="347"/>
      <c r="CI12" s="347"/>
      <c r="CJ12" s="347"/>
      <c r="CK12" s="347"/>
      <c r="CL12" s="347"/>
      <c r="CM12" s="347"/>
      <c r="CN12" s="347"/>
      <c r="CO12" s="347"/>
      <c r="CP12" s="347"/>
      <c r="CQ12" s="347"/>
      <c r="CR12" s="347"/>
      <c r="CS12" s="348"/>
      <c r="CT12" s="355" t="s">
        <v>207</v>
      </c>
      <c r="CU12" s="356"/>
      <c r="CV12" s="356"/>
      <c r="CW12" s="356"/>
      <c r="CX12" s="356"/>
      <c r="CY12" s="356"/>
      <c r="CZ12" s="356"/>
      <c r="DA12" s="357"/>
      <c r="DB12" s="355" t="s">
        <v>207</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219</v>
      </c>
      <c r="N13" s="387"/>
      <c r="O13" s="387"/>
      <c r="P13" s="387"/>
      <c r="Q13" s="388"/>
      <c r="R13" s="389">
        <v>41267</v>
      </c>
      <c r="S13" s="390"/>
      <c r="T13" s="390"/>
      <c r="U13" s="390"/>
      <c r="V13" s="391"/>
      <c r="W13" s="490" t="s">
        <v>220</v>
      </c>
      <c r="X13" s="491"/>
      <c r="Y13" s="491"/>
      <c r="Z13" s="491"/>
      <c r="AA13" s="491"/>
      <c r="AB13" s="481"/>
      <c r="AC13" s="365">
        <v>2810</v>
      </c>
      <c r="AD13" s="366"/>
      <c r="AE13" s="366"/>
      <c r="AF13" s="366"/>
      <c r="AG13" s="392"/>
      <c r="AH13" s="365">
        <v>3227</v>
      </c>
      <c r="AI13" s="366"/>
      <c r="AJ13" s="366"/>
      <c r="AK13" s="366"/>
      <c r="AL13" s="367"/>
      <c r="AM13" s="335" t="s">
        <v>222</v>
      </c>
      <c r="AN13" s="336"/>
      <c r="AO13" s="336"/>
      <c r="AP13" s="336"/>
      <c r="AQ13" s="336"/>
      <c r="AR13" s="336"/>
      <c r="AS13" s="336"/>
      <c r="AT13" s="337"/>
      <c r="AU13" s="338" t="s">
        <v>192</v>
      </c>
      <c r="AV13" s="339"/>
      <c r="AW13" s="339"/>
      <c r="AX13" s="339"/>
      <c r="AY13" s="340" t="s">
        <v>224</v>
      </c>
      <c r="AZ13" s="341"/>
      <c r="BA13" s="341"/>
      <c r="BB13" s="341"/>
      <c r="BC13" s="341"/>
      <c r="BD13" s="341"/>
      <c r="BE13" s="341"/>
      <c r="BF13" s="341"/>
      <c r="BG13" s="341"/>
      <c r="BH13" s="341"/>
      <c r="BI13" s="341"/>
      <c r="BJ13" s="341"/>
      <c r="BK13" s="341"/>
      <c r="BL13" s="341"/>
      <c r="BM13" s="342"/>
      <c r="BN13" s="343">
        <v>1385</v>
      </c>
      <c r="BO13" s="344"/>
      <c r="BP13" s="344"/>
      <c r="BQ13" s="344"/>
      <c r="BR13" s="344"/>
      <c r="BS13" s="344"/>
      <c r="BT13" s="344"/>
      <c r="BU13" s="345"/>
      <c r="BV13" s="343">
        <v>947034</v>
      </c>
      <c r="BW13" s="344"/>
      <c r="BX13" s="344"/>
      <c r="BY13" s="344"/>
      <c r="BZ13" s="344"/>
      <c r="CA13" s="344"/>
      <c r="CB13" s="344"/>
      <c r="CC13" s="345"/>
      <c r="CD13" s="346" t="s">
        <v>225</v>
      </c>
      <c r="CE13" s="347"/>
      <c r="CF13" s="347"/>
      <c r="CG13" s="347"/>
      <c r="CH13" s="347"/>
      <c r="CI13" s="347"/>
      <c r="CJ13" s="347"/>
      <c r="CK13" s="347"/>
      <c r="CL13" s="347"/>
      <c r="CM13" s="347"/>
      <c r="CN13" s="347"/>
      <c r="CO13" s="347"/>
      <c r="CP13" s="347"/>
      <c r="CQ13" s="347"/>
      <c r="CR13" s="347"/>
      <c r="CS13" s="348"/>
      <c r="CT13" s="349">
        <v>10.9</v>
      </c>
      <c r="CU13" s="350"/>
      <c r="CV13" s="350"/>
      <c r="CW13" s="350"/>
      <c r="CX13" s="350"/>
      <c r="CY13" s="350"/>
      <c r="CZ13" s="350"/>
      <c r="DA13" s="351"/>
      <c r="DB13" s="349">
        <v>10.7</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226</v>
      </c>
      <c r="M14" s="394"/>
      <c r="N14" s="394"/>
      <c r="O14" s="394"/>
      <c r="P14" s="394"/>
      <c r="Q14" s="395"/>
      <c r="R14" s="389">
        <v>42586</v>
      </c>
      <c r="S14" s="390"/>
      <c r="T14" s="390"/>
      <c r="U14" s="390"/>
      <c r="V14" s="391"/>
      <c r="W14" s="476"/>
      <c r="X14" s="477"/>
      <c r="Y14" s="477"/>
      <c r="Z14" s="477"/>
      <c r="AA14" s="477"/>
      <c r="AB14" s="467"/>
      <c r="AC14" s="396">
        <v>13.2</v>
      </c>
      <c r="AD14" s="397"/>
      <c r="AE14" s="397"/>
      <c r="AF14" s="397"/>
      <c r="AG14" s="398"/>
      <c r="AH14" s="396">
        <v>14.2</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230</v>
      </c>
      <c r="CE14" s="401"/>
      <c r="CF14" s="401"/>
      <c r="CG14" s="401"/>
      <c r="CH14" s="401"/>
      <c r="CI14" s="401"/>
      <c r="CJ14" s="401"/>
      <c r="CK14" s="401"/>
      <c r="CL14" s="401"/>
      <c r="CM14" s="401"/>
      <c r="CN14" s="401"/>
      <c r="CO14" s="401"/>
      <c r="CP14" s="401"/>
      <c r="CQ14" s="401"/>
      <c r="CR14" s="401"/>
      <c r="CS14" s="402"/>
      <c r="CT14" s="403" t="s">
        <v>207</v>
      </c>
      <c r="CU14" s="404"/>
      <c r="CV14" s="404"/>
      <c r="CW14" s="404"/>
      <c r="CX14" s="404"/>
      <c r="CY14" s="404"/>
      <c r="CZ14" s="404"/>
      <c r="DA14" s="405"/>
      <c r="DB14" s="403" t="s">
        <v>207</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219</v>
      </c>
      <c r="N15" s="387"/>
      <c r="O15" s="387"/>
      <c r="P15" s="387"/>
      <c r="Q15" s="388"/>
      <c r="R15" s="389">
        <v>42245</v>
      </c>
      <c r="S15" s="390"/>
      <c r="T15" s="390"/>
      <c r="U15" s="390"/>
      <c r="V15" s="391"/>
      <c r="W15" s="490" t="s">
        <v>7</v>
      </c>
      <c r="X15" s="491"/>
      <c r="Y15" s="491"/>
      <c r="Z15" s="491"/>
      <c r="AA15" s="491"/>
      <c r="AB15" s="481"/>
      <c r="AC15" s="365">
        <v>5745</v>
      </c>
      <c r="AD15" s="366"/>
      <c r="AE15" s="366"/>
      <c r="AF15" s="366"/>
      <c r="AG15" s="392"/>
      <c r="AH15" s="365">
        <v>6275</v>
      </c>
      <c r="AI15" s="366"/>
      <c r="AJ15" s="366"/>
      <c r="AK15" s="366"/>
      <c r="AL15" s="367"/>
      <c r="AM15" s="335"/>
      <c r="AN15" s="336"/>
      <c r="AO15" s="336"/>
      <c r="AP15" s="336"/>
      <c r="AQ15" s="336"/>
      <c r="AR15" s="336"/>
      <c r="AS15" s="336"/>
      <c r="AT15" s="337"/>
      <c r="AU15" s="338"/>
      <c r="AV15" s="339"/>
      <c r="AW15" s="339"/>
      <c r="AX15" s="339"/>
      <c r="AY15" s="323" t="s">
        <v>231</v>
      </c>
      <c r="AZ15" s="324"/>
      <c r="BA15" s="324"/>
      <c r="BB15" s="324"/>
      <c r="BC15" s="324"/>
      <c r="BD15" s="324"/>
      <c r="BE15" s="324"/>
      <c r="BF15" s="324"/>
      <c r="BG15" s="324"/>
      <c r="BH15" s="324"/>
      <c r="BI15" s="324"/>
      <c r="BJ15" s="324"/>
      <c r="BK15" s="324"/>
      <c r="BL15" s="324"/>
      <c r="BM15" s="325"/>
      <c r="BN15" s="326">
        <v>5518655</v>
      </c>
      <c r="BO15" s="327"/>
      <c r="BP15" s="327"/>
      <c r="BQ15" s="327"/>
      <c r="BR15" s="327"/>
      <c r="BS15" s="327"/>
      <c r="BT15" s="327"/>
      <c r="BU15" s="328"/>
      <c r="BV15" s="326">
        <v>5453101</v>
      </c>
      <c r="BW15" s="327"/>
      <c r="BX15" s="327"/>
      <c r="BY15" s="327"/>
      <c r="BZ15" s="327"/>
      <c r="CA15" s="327"/>
      <c r="CB15" s="327"/>
      <c r="CC15" s="328"/>
      <c r="CD15" s="329" t="s">
        <v>218</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233</v>
      </c>
      <c r="M16" s="406"/>
      <c r="N16" s="406"/>
      <c r="O16" s="406"/>
      <c r="P16" s="406"/>
      <c r="Q16" s="407"/>
      <c r="R16" s="408" t="s">
        <v>235</v>
      </c>
      <c r="S16" s="409"/>
      <c r="T16" s="409"/>
      <c r="U16" s="409"/>
      <c r="V16" s="410"/>
      <c r="W16" s="476"/>
      <c r="X16" s="477"/>
      <c r="Y16" s="477"/>
      <c r="Z16" s="477"/>
      <c r="AA16" s="477"/>
      <c r="AB16" s="467"/>
      <c r="AC16" s="396">
        <v>27</v>
      </c>
      <c r="AD16" s="397"/>
      <c r="AE16" s="397"/>
      <c r="AF16" s="397"/>
      <c r="AG16" s="398"/>
      <c r="AH16" s="396">
        <v>27.7</v>
      </c>
      <c r="AI16" s="397"/>
      <c r="AJ16" s="397"/>
      <c r="AK16" s="397"/>
      <c r="AL16" s="399"/>
      <c r="AM16" s="335"/>
      <c r="AN16" s="336"/>
      <c r="AO16" s="336"/>
      <c r="AP16" s="336"/>
      <c r="AQ16" s="336"/>
      <c r="AR16" s="336"/>
      <c r="AS16" s="336"/>
      <c r="AT16" s="337"/>
      <c r="AU16" s="338"/>
      <c r="AV16" s="339"/>
      <c r="AW16" s="339"/>
      <c r="AX16" s="339"/>
      <c r="AY16" s="340" t="s">
        <v>114</v>
      </c>
      <c r="AZ16" s="341"/>
      <c r="BA16" s="341"/>
      <c r="BB16" s="341"/>
      <c r="BC16" s="341"/>
      <c r="BD16" s="341"/>
      <c r="BE16" s="341"/>
      <c r="BF16" s="341"/>
      <c r="BG16" s="341"/>
      <c r="BH16" s="341"/>
      <c r="BI16" s="341"/>
      <c r="BJ16" s="341"/>
      <c r="BK16" s="341"/>
      <c r="BL16" s="341"/>
      <c r="BM16" s="342"/>
      <c r="BN16" s="343">
        <v>18482343</v>
      </c>
      <c r="BO16" s="344"/>
      <c r="BP16" s="344"/>
      <c r="BQ16" s="344"/>
      <c r="BR16" s="344"/>
      <c r="BS16" s="344"/>
      <c r="BT16" s="344"/>
      <c r="BU16" s="345"/>
      <c r="BV16" s="343">
        <v>18351483</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109</v>
      </c>
      <c r="N17" s="412"/>
      <c r="O17" s="412"/>
      <c r="P17" s="412"/>
      <c r="Q17" s="413"/>
      <c r="R17" s="408" t="s">
        <v>237</v>
      </c>
      <c r="S17" s="409"/>
      <c r="T17" s="409"/>
      <c r="U17" s="409"/>
      <c r="V17" s="410"/>
      <c r="W17" s="490" t="s">
        <v>103</v>
      </c>
      <c r="X17" s="491"/>
      <c r="Y17" s="491"/>
      <c r="Z17" s="491"/>
      <c r="AA17" s="491"/>
      <c r="AB17" s="481"/>
      <c r="AC17" s="365">
        <v>12698</v>
      </c>
      <c r="AD17" s="366"/>
      <c r="AE17" s="366"/>
      <c r="AF17" s="366"/>
      <c r="AG17" s="392"/>
      <c r="AH17" s="365">
        <v>13150</v>
      </c>
      <c r="AI17" s="366"/>
      <c r="AJ17" s="366"/>
      <c r="AK17" s="366"/>
      <c r="AL17" s="367"/>
      <c r="AM17" s="335"/>
      <c r="AN17" s="336"/>
      <c r="AO17" s="336"/>
      <c r="AP17" s="336"/>
      <c r="AQ17" s="336"/>
      <c r="AR17" s="336"/>
      <c r="AS17" s="336"/>
      <c r="AT17" s="337"/>
      <c r="AU17" s="338"/>
      <c r="AV17" s="339"/>
      <c r="AW17" s="339"/>
      <c r="AX17" s="339"/>
      <c r="AY17" s="340" t="s">
        <v>240</v>
      </c>
      <c r="AZ17" s="341"/>
      <c r="BA17" s="341"/>
      <c r="BB17" s="341"/>
      <c r="BC17" s="341"/>
      <c r="BD17" s="341"/>
      <c r="BE17" s="341"/>
      <c r="BF17" s="341"/>
      <c r="BG17" s="341"/>
      <c r="BH17" s="341"/>
      <c r="BI17" s="341"/>
      <c r="BJ17" s="341"/>
      <c r="BK17" s="341"/>
      <c r="BL17" s="341"/>
      <c r="BM17" s="342"/>
      <c r="BN17" s="343">
        <v>6885944</v>
      </c>
      <c r="BO17" s="344"/>
      <c r="BP17" s="344"/>
      <c r="BQ17" s="344"/>
      <c r="BR17" s="344"/>
      <c r="BS17" s="344"/>
      <c r="BT17" s="344"/>
      <c r="BU17" s="345"/>
      <c r="BV17" s="343">
        <v>6816872</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241</v>
      </c>
      <c r="C18" s="415"/>
      <c r="D18" s="415"/>
      <c r="E18" s="416"/>
      <c r="F18" s="416"/>
      <c r="G18" s="416"/>
      <c r="H18" s="416"/>
      <c r="I18" s="416"/>
      <c r="J18" s="416"/>
      <c r="K18" s="416"/>
      <c r="L18" s="417">
        <v>828.53</v>
      </c>
      <c r="M18" s="417"/>
      <c r="N18" s="417"/>
      <c r="O18" s="417"/>
      <c r="P18" s="417"/>
      <c r="Q18" s="417"/>
      <c r="R18" s="418"/>
      <c r="S18" s="418"/>
      <c r="T18" s="418"/>
      <c r="U18" s="418"/>
      <c r="V18" s="419"/>
      <c r="W18" s="492"/>
      <c r="X18" s="493"/>
      <c r="Y18" s="493"/>
      <c r="Z18" s="493"/>
      <c r="AA18" s="493"/>
      <c r="AB18" s="484"/>
      <c r="AC18" s="420">
        <v>59.7</v>
      </c>
      <c r="AD18" s="421"/>
      <c r="AE18" s="421"/>
      <c r="AF18" s="421"/>
      <c r="AG18" s="422"/>
      <c r="AH18" s="420">
        <v>58.1</v>
      </c>
      <c r="AI18" s="421"/>
      <c r="AJ18" s="421"/>
      <c r="AK18" s="421"/>
      <c r="AL18" s="423"/>
      <c r="AM18" s="335"/>
      <c r="AN18" s="336"/>
      <c r="AO18" s="336"/>
      <c r="AP18" s="336"/>
      <c r="AQ18" s="336"/>
      <c r="AR18" s="336"/>
      <c r="AS18" s="336"/>
      <c r="AT18" s="337"/>
      <c r="AU18" s="338"/>
      <c r="AV18" s="339"/>
      <c r="AW18" s="339"/>
      <c r="AX18" s="339"/>
      <c r="AY18" s="340" t="s">
        <v>242</v>
      </c>
      <c r="AZ18" s="341"/>
      <c r="BA18" s="341"/>
      <c r="BB18" s="341"/>
      <c r="BC18" s="341"/>
      <c r="BD18" s="341"/>
      <c r="BE18" s="341"/>
      <c r="BF18" s="341"/>
      <c r="BG18" s="341"/>
      <c r="BH18" s="341"/>
      <c r="BI18" s="341"/>
      <c r="BJ18" s="341"/>
      <c r="BK18" s="341"/>
      <c r="BL18" s="341"/>
      <c r="BM18" s="342"/>
      <c r="BN18" s="343">
        <v>18585606</v>
      </c>
      <c r="BO18" s="344"/>
      <c r="BP18" s="344"/>
      <c r="BQ18" s="344"/>
      <c r="BR18" s="344"/>
      <c r="BS18" s="344"/>
      <c r="BT18" s="344"/>
      <c r="BU18" s="345"/>
      <c r="BV18" s="343">
        <v>18481992</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56</v>
      </c>
      <c r="C19" s="415"/>
      <c r="D19" s="415"/>
      <c r="E19" s="416"/>
      <c r="F19" s="416"/>
      <c r="G19" s="416"/>
      <c r="H19" s="416"/>
      <c r="I19" s="416"/>
      <c r="J19" s="416"/>
      <c r="K19" s="416"/>
      <c r="L19" s="424">
        <v>52</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135</v>
      </c>
      <c r="AZ19" s="341"/>
      <c r="BA19" s="341"/>
      <c r="BB19" s="341"/>
      <c r="BC19" s="341"/>
      <c r="BD19" s="341"/>
      <c r="BE19" s="341"/>
      <c r="BF19" s="341"/>
      <c r="BG19" s="341"/>
      <c r="BH19" s="341"/>
      <c r="BI19" s="341"/>
      <c r="BJ19" s="341"/>
      <c r="BK19" s="341"/>
      <c r="BL19" s="341"/>
      <c r="BM19" s="342"/>
      <c r="BN19" s="343">
        <v>25203478</v>
      </c>
      <c r="BO19" s="344"/>
      <c r="BP19" s="344"/>
      <c r="BQ19" s="344"/>
      <c r="BR19" s="344"/>
      <c r="BS19" s="344"/>
      <c r="BT19" s="344"/>
      <c r="BU19" s="345"/>
      <c r="BV19" s="343">
        <v>24735841</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244</v>
      </c>
      <c r="C20" s="415"/>
      <c r="D20" s="415"/>
      <c r="E20" s="416"/>
      <c r="F20" s="416"/>
      <c r="G20" s="416"/>
      <c r="H20" s="416"/>
      <c r="I20" s="416"/>
      <c r="J20" s="416"/>
      <c r="K20" s="416"/>
      <c r="L20" s="424">
        <v>15845</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245</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246</v>
      </c>
      <c r="C22" s="537"/>
      <c r="D22" s="538"/>
      <c r="E22" s="486" t="s">
        <v>5</v>
      </c>
      <c r="F22" s="491"/>
      <c r="G22" s="491"/>
      <c r="H22" s="491"/>
      <c r="I22" s="491"/>
      <c r="J22" s="491"/>
      <c r="K22" s="481"/>
      <c r="L22" s="486" t="s">
        <v>248</v>
      </c>
      <c r="M22" s="491"/>
      <c r="N22" s="491"/>
      <c r="O22" s="491"/>
      <c r="P22" s="481"/>
      <c r="Q22" s="513" t="s">
        <v>239</v>
      </c>
      <c r="R22" s="514"/>
      <c r="S22" s="514"/>
      <c r="T22" s="514"/>
      <c r="U22" s="514"/>
      <c r="V22" s="515"/>
      <c r="W22" s="545" t="s">
        <v>57</v>
      </c>
      <c r="X22" s="537"/>
      <c r="Y22" s="538"/>
      <c r="Z22" s="486" t="s">
        <v>5</v>
      </c>
      <c r="AA22" s="491"/>
      <c r="AB22" s="491"/>
      <c r="AC22" s="491"/>
      <c r="AD22" s="491"/>
      <c r="AE22" s="491"/>
      <c r="AF22" s="491"/>
      <c r="AG22" s="481"/>
      <c r="AH22" s="519" t="s">
        <v>185</v>
      </c>
      <c r="AI22" s="491"/>
      <c r="AJ22" s="491"/>
      <c r="AK22" s="491"/>
      <c r="AL22" s="481"/>
      <c r="AM22" s="519" t="s">
        <v>249</v>
      </c>
      <c r="AN22" s="520"/>
      <c r="AO22" s="520"/>
      <c r="AP22" s="520"/>
      <c r="AQ22" s="520"/>
      <c r="AR22" s="521"/>
      <c r="AS22" s="513" t="s">
        <v>239</v>
      </c>
      <c r="AT22" s="514"/>
      <c r="AU22" s="514"/>
      <c r="AV22" s="514"/>
      <c r="AW22" s="514"/>
      <c r="AX22" s="525"/>
      <c r="AY22" s="323" t="s">
        <v>251</v>
      </c>
      <c r="AZ22" s="324"/>
      <c r="BA22" s="324"/>
      <c r="BB22" s="324"/>
      <c r="BC22" s="324"/>
      <c r="BD22" s="324"/>
      <c r="BE22" s="324"/>
      <c r="BF22" s="324"/>
      <c r="BG22" s="324"/>
      <c r="BH22" s="324"/>
      <c r="BI22" s="324"/>
      <c r="BJ22" s="324"/>
      <c r="BK22" s="324"/>
      <c r="BL22" s="324"/>
      <c r="BM22" s="325"/>
      <c r="BN22" s="326">
        <v>33045103</v>
      </c>
      <c r="BO22" s="327"/>
      <c r="BP22" s="327"/>
      <c r="BQ22" s="327"/>
      <c r="BR22" s="327"/>
      <c r="BS22" s="327"/>
      <c r="BT22" s="327"/>
      <c r="BU22" s="328"/>
      <c r="BV22" s="326">
        <v>34044791</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253</v>
      </c>
      <c r="AZ23" s="341"/>
      <c r="BA23" s="341"/>
      <c r="BB23" s="341"/>
      <c r="BC23" s="341"/>
      <c r="BD23" s="341"/>
      <c r="BE23" s="341"/>
      <c r="BF23" s="341"/>
      <c r="BG23" s="341"/>
      <c r="BH23" s="341"/>
      <c r="BI23" s="341"/>
      <c r="BJ23" s="341"/>
      <c r="BK23" s="341"/>
      <c r="BL23" s="341"/>
      <c r="BM23" s="342"/>
      <c r="BN23" s="343">
        <v>27758657</v>
      </c>
      <c r="BO23" s="344"/>
      <c r="BP23" s="344"/>
      <c r="BQ23" s="344"/>
      <c r="BR23" s="344"/>
      <c r="BS23" s="344"/>
      <c r="BT23" s="344"/>
      <c r="BU23" s="345"/>
      <c r="BV23" s="343">
        <v>28845637</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255</v>
      </c>
      <c r="F24" s="336"/>
      <c r="G24" s="336"/>
      <c r="H24" s="336"/>
      <c r="I24" s="336"/>
      <c r="J24" s="336"/>
      <c r="K24" s="337"/>
      <c r="L24" s="365">
        <v>1</v>
      </c>
      <c r="M24" s="366"/>
      <c r="N24" s="366"/>
      <c r="O24" s="366"/>
      <c r="P24" s="392"/>
      <c r="Q24" s="365">
        <v>8800</v>
      </c>
      <c r="R24" s="366"/>
      <c r="S24" s="366"/>
      <c r="T24" s="366"/>
      <c r="U24" s="366"/>
      <c r="V24" s="392"/>
      <c r="W24" s="546"/>
      <c r="X24" s="540"/>
      <c r="Y24" s="541"/>
      <c r="Z24" s="364" t="s">
        <v>169</v>
      </c>
      <c r="AA24" s="336"/>
      <c r="AB24" s="336"/>
      <c r="AC24" s="336"/>
      <c r="AD24" s="336"/>
      <c r="AE24" s="336"/>
      <c r="AF24" s="336"/>
      <c r="AG24" s="337"/>
      <c r="AH24" s="365">
        <v>574</v>
      </c>
      <c r="AI24" s="366"/>
      <c r="AJ24" s="366"/>
      <c r="AK24" s="366"/>
      <c r="AL24" s="392"/>
      <c r="AM24" s="365">
        <v>1858612</v>
      </c>
      <c r="AN24" s="366"/>
      <c r="AO24" s="366"/>
      <c r="AP24" s="366"/>
      <c r="AQ24" s="366"/>
      <c r="AR24" s="392"/>
      <c r="AS24" s="365">
        <v>3238</v>
      </c>
      <c r="AT24" s="366"/>
      <c r="AU24" s="366"/>
      <c r="AV24" s="366"/>
      <c r="AW24" s="366"/>
      <c r="AX24" s="367"/>
      <c r="AY24" s="438" t="s">
        <v>257</v>
      </c>
      <c r="AZ24" s="439"/>
      <c r="BA24" s="439"/>
      <c r="BB24" s="439"/>
      <c r="BC24" s="439"/>
      <c r="BD24" s="439"/>
      <c r="BE24" s="439"/>
      <c r="BF24" s="439"/>
      <c r="BG24" s="439"/>
      <c r="BH24" s="439"/>
      <c r="BI24" s="439"/>
      <c r="BJ24" s="439"/>
      <c r="BK24" s="439"/>
      <c r="BL24" s="439"/>
      <c r="BM24" s="440"/>
      <c r="BN24" s="343">
        <v>25739892</v>
      </c>
      <c r="BO24" s="344"/>
      <c r="BP24" s="344"/>
      <c r="BQ24" s="344"/>
      <c r="BR24" s="344"/>
      <c r="BS24" s="344"/>
      <c r="BT24" s="344"/>
      <c r="BU24" s="345"/>
      <c r="BV24" s="343">
        <v>25144038</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260</v>
      </c>
      <c r="F25" s="336"/>
      <c r="G25" s="336"/>
      <c r="H25" s="336"/>
      <c r="I25" s="336"/>
      <c r="J25" s="336"/>
      <c r="K25" s="337"/>
      <c r="L25" s="365">
        <v>1</v>
      </c>
      <c r="M25" s="366"/>
      <c r="N25" s="366"/>
      <c r="O25" s="366"/>
      <c r="P25" s="392"/>
      <c r="Q25" s="365">
        <v>7200</v>
      </c>
      <c r="R25" s="366"/>
      <c r="S25" s="366"/>
      <c r="T25" s="366"/>
      <c r="U25" s="366"/>
      <c r="V25" s="392"/>
      <c r="W25" s="546"/>
      <c r="X25" s="540"/>
      <c r="Y25" s="541"/>
      <c r="Z25" s="364" t="s">
        <v>261</v>
      </c>
      <c r="AA25" s="336"/>
      <c r="AB25" s="336"/>
      <c r="AC25" s="336"/>
      <c r="AD25" s="336"/>
      <c r="AE25" s="336"/>
      <c r="AF25" s="336"/>
      <c r="AG25" s="337"/>
      <c r="AH25" s="365">
        <v>98</v>
      </c>
      <c r="AI25" s="366"/>
      <c r="AJ25" s="366"/>
      <c r="AK25" s="366"/>
      <c r="AL25" s="392"/>
      <c r="AM25" s="365">
        <v>288904</v>
      </c>
      <c r="AN25" s="366"/>
      <c r="AO25" s="366"/>
      <c r="AP25" s="366"/>
      <c r="AQ25" s="366"/>
      <c r="AR25" s="392"/>
      <c r="AS25" s="365">
        <v>2948</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5341407</v>
      </c>
      <c r="BO25" s="327"/>
      <c r="BP25" s="327"/>
      <c r="BQ25" s="327"/>
      <c r="BR25" s="327"/>
      <c r="BS25" s="327"/>
      <c r="BT25" s="327"/>
      <c r="BU25" s="328"/>
      <c r="BV25" s="326">
        <v>5464630</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262</v>
      </c>
      <c r="F26" s="336"/>
      <c r="G26" s="336"/>
      <c r="H26" s="336"/>
      <c r="I26" s="336"/>
      <c r="J26" s="336"/>
      <c r="K26" s="337"/>
      <c r="L26" s="365">
        <v>1</v>
      </c>
      <c r="M26" s="366"/>
      <c r="N26" s="366"/>
      <c r="O26" s="366"/>
      <c r="P26" s="392"/>
      <c r="Q26" s="365">
        <v>6500</v>
      </c>
      <c r="R26" s="366"/>
      <c r="S26" s="366"/>
      <c r="T26" s="366"/>
      <c r="U26" s="366"/>
      <c r="V26" s="392"/>
      <c r="W26" s="546"/>
      <c r="X26" s="540"/>
      <c r="Y26" s="541"/>
      <c r="Z26" s="364" t="s">
        <v>263</v>
      </c>
      <c r="AA26" s="444"/>
      <c r="AB26" s="444"/>
      <c r="AC26" s="444"/>
      <c r="AD26" s="444"/>
      <c r="AE26" s="444"/>
      <c r="AF26" s="444"/>
      <c r="AG26" s="445"/>
      <c r="AH26" s="365">
        <v>34</v>
      </c>
      <c r="AI26" s="366"/>
      <c r="AJ26" s="366"/>
      <c r="AK26" s="366"/>
      <c r="AL26" s="392"/>
      <c r="AM26" s="365">
        <v>92888</v>
      </c>
      <c r="AN26" s="366"/>
      <c r="AO26" s="366"/>
      <c r="AP26" s="366"/>
      <c r="AQ26" s="366"/>
      <c r="AR26" s="392"/>
      <c r="AS26" s="365">
        <v>2732</v>
      </c>
      <c r="AT26" s="366"/>
      <c r="AU26" s="366"/>
      <c r="AV26" s="366"/>
      <c r="AW26" s="366"/>
      <c r="AX26" s="367"/>
      <c r="AY26" s="346" t="s">
        <v>264</v>
      </c>
      <c r="AZ26" s="347"/>
      <c r="BA26" s="347"/>
      <c r="BB26" s="347"/>
      <c r="BC26" s="347"/>
      <c r="BD26" s="347"/>
      <c r="BE26" s="347"/>
      <c r="BF26" s="347"/>
      <c r="BG26" s="347"/>
      <c r="BH26" s="347"/>
      <c r="BI26" s="347"/>
      <c r="BJ26" s="347"/>
      <c r="BK26" s="347"/>
      <c r="BL26" s="347"/>
      <c r="BM26" s="348"/>
      <c r="BN26" s="343" t="s">
        <v>207</v>
      </c>
      <c r="BO26" s="344"/>
      <c r="BP26" s="344"/>
      <c r="BQ26" s="344"/>
      <c r="BR26" s="344"/>
      <c r="BS26" s="344"/>
      <c r="BT26" s="344"/>
      <c r="BU26" s="345"/>
      <c r="BV26" s="343" t="s">
        <v>207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265</v>
      </c>
      <c r="F27" s="336"/>
      <c r="G27" s="336"/>
      <c r="H27" s="336"/>
      <c r="I27" s="336"/>
      <c r="J27" s="336"/>
      <c r="K27" s="337"/>
      <c r="L27" s="365">
        <v>1</v>
      </c>
      <c r="M27" s="366"/>
      <c r="N27" s="366"/>
      <c r="O27" s="366"/>
      <c r="P27" s="392"/>
      <c r="Q27" s="365">
        <v>4500</v>
      </c>
      <c r="R27" s="366"/>
      <c r="S27" s="366"/>
      <c r="T27" s="366"/>
      <c r="U27" s="366"/>
      <c r="V27" s="392"/>
      <c r="W27" s="546"/>
      <c r="X27" s="540"/>
      <c r="Y27" s="541"/>
      <c r="Z27" s="364" t="s">
        <v>267</v>
      </c>
      <c r="AA27" s="336"/>
      <c r="AB27" s="336"/>
      <c r="AC27" s="336"/>
      <c r="AD27" s="336"/>
      <c r="AE27" s="336"/>
      <c r="AF27" s="336"/>
      <c r="AG27" s="337"/>
      <c r="AH27" s="365">
        <v>35</v>
      </c>
      <c r="AI27" s="366"/>
      <c r="AJ27" s="366"/>
      <c r="AK27" s="366"/>
      <c r="AL27" s="392"/>
      <c r="AM27" s="365">
        <v>89860</v>
      </c>
      <c r="AN27" s="366"/>
      <c r="AO27" s="366"/>
      <c r="AP27" s="366"/>
      <c r="AQ27" s="366"/>
      <c r="AR27" s="392"/>
      <c r="AS27" s="365">
        <v>2567</v>
      </c>
      <c r="AT27" s="366"/>
      <c r="AU27" s="366"/>
      <c r="AV27" s="366"/>
      <c r="AW27" s="366"/>
      <c r="AX27" s="367"/>
      <c r="AY27" s="400" t="s">
        <v>269</v>
      </c>
      <c r="AZ27" s="401"/>
      <c r="BA27" s="401"/>
      <c r="BB27" s="401"/>
      <c r="BC27" s="401"/>
      <c r="BD27" s="401"/>
      <c r="BE27" s="401"/>
      <c r="BF27" s="401"/>
      <c r="BG27" s="401"/>
      <c r="BH27" s="401"/>
      <c r="BI27" s="401"/>
      <c r="BJ27" s="401"/>
      <c r="BK27" s="401"/>
      <c r="BL27" s="401"/>
      <c r="BM27" s="402"/>
      <c r="BN27" s="441">
        <v>405513</v>
      </c>
      <c r="BO27" s="442"/>
      <c r="BP27" s="442"/>
      <c r="BQ27" s="442"/>
      <c r="BR27" s="442"/>
      <c r="BS27" s="442"/>
      <c r="BT27" s="442"/>
      <c r="BU27" s="443"/>
      <c r="BV27" s="441">
        <v>405493</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270</v>
      </c>
      <c r="F28" s="336"/>
      <c r="G28" s="336"/>
      <c r="H28" s="336"/>
      <c r="I28" s="336"/>
      <c r="J28" s="336"/>
      <c r="K28" s="337"/>
      <c r="L28" s="365">
        <v>1</v>
      </c>
      <c r="M28" s="366"/>
      <c r="N28" s="366"/>
      <c r="O28" s="366"/>
      <c r="P28" s="392"/>
      <c r="Q28" s="365">
        <v>4000</v>
      </c>
      <c r="R28" s="366"/>
      <c r="S28" s="366"/>
      <c r="T28" s="366"/>
      <c r="U28" s="366"/>
      <c r="V28" s="392"/>
      <c r="W28" s="546"/>
      <c r="X28" s="540"/>
      <c r="Y28" s="541"/>
      <c r="Z28" s="364" t="s">
        <v>37</v>
      </c>
      <c r="AA28" s="336"/>
      <c r="AB28" s="336"/>
      <c r="AC28" s="336"/>
      <c r="AD28" s="336"/>
      <c r="AE28" s="336"/>
      <c r="AF28" s="336"/>
      <c r="AG28" s="337"/>
      <c r="AH28" s="365" t="s">
        <v>207</v>
      </c>
      <c r="AI28" s="366"/>
      <c r="AJ28" s="366"/>
      <c r="AK28" s="366"/>
      <c r="AL28" s="392"/>
      <c r="AM28" s="365" t="s">
        <v>207</v>
      </c>
      <c r="AN28" s="366"/>
      <c r="AO28" s="366"/>
      <c r="AP28" s="366"/>
      <c r="AQ28" s="366"/>
      <c r="AR28" s="392"/>
      <c r="AS28" s="365" t="s">
        <v>207</v>
      </c>
      <c r="AT28" s="366"/>
      <c r="AU28" s="366"/>
      <c r="AV28" s="366"/>
      <c r="AW28" s="366"/>
      <c r="AX28" s="367"/>
      <c r="AY28" s="527" t="s">
        <v>201</v>
      </c>
      <c r="AZ28" s="528"/>
      <c r="BA28" s="528"/>
      <c r="BB28" s="529"/>
      <c r="BC28" s="323" t="s">
        <v>108</v>
      </c>
      <c r="BD28" s="324"/>
      <c r="BE28" s="324"/>
      <c r="BF28" s="324"/>
      <c r="BG28" s="324"/>
      <c r="BH28" s="324"/>
      <c r="BI28" s="324"/>
      <c r="BJ28" s="324"/>
      <c r="BK28" s="324"/>
      <c r="BL28" s="324"/>
      <c r="BM28" s="325"/>
      <c r="BN28" s="326">
        <v>9479919</v>
      </c>
      <c r="BO28" s="327"/>
      <c r="BP28" s="327"/>
      <c r="BQ28" s="327"/>
      <c r="BR28" s="327"/>
      <c r="BS28" s="327"/>
      <c r="BT28" s="327"/>
      <c r="BU28" s="328"/>
      <c r="BV28" s="326">
        <v>9773105</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271</v>
      </c>
      <c r="F29" s="336"/>
      <c r="G29" s="336"/>
      <c r="H29" s="336"/>
      <c r="I29" s="336"/>
      <c r="J29" s="336"/>
      <c r="K29" s="337"/>
      <c r="L29" s="365">
        <v>24</v>
      </c>
      <c r="M29" s="366"/>
      <c r="N29" s="366"/>
      <c r="O29" s="366"/>
      <c r="P29" s="392"/>
      <c r="Q29" s="365">
        <v>3500</v>
      </c>
      <c r="R29" s="366"/>
      <c r="S29" s="366"/>
      <c r="T29" s="366"/>
      <c r="U29" s="366"/>
      <c r="V29" s="392"/>
      <c r="W29" s="547"/>
      <c r="X29" s="548"/>
      <c r="Y29" s="549"/>
      <c r="Z29" s="364" t="s">
        <v>273</v>
      </c>
      <c r="AA29" s="336"/>
      <c r="AB29" s="336"/>
      <c r="AC29" s="336"/>
      <c r="AD29" s="336"/>
      <c r="AE29" s="336"/>
      <c r="AF29" s="336"/>
      <c r="AG29" s="337"/>
      <c r="AH29" s="365">
        <v>609</v>
      </c>
      <c r="AI29" s="366"/>
      <c r="AJ29" s="366"/>
      <c r="AK29" s="366"/>
      <c r="AL29" s="392"/>
      <c r="AM29" s="365">
        <v>1948472</v>
      </c>
      <c r="AN29" s="366"/>
      <c r="AO29" s="366"/>
      <c r="AP29" s="366"/>
      <c r="AQ29" s="366"/>
      <c r="AR29" s="392"/>
      <c r="AS29" s="365">
        <v>3199</v>
      </c>
      <c r="AT29" s="366"/>
      <c r="AU29" s="366"/>
      <c r="AV29" s="366"/>
      <c r="AW29" s="366"/>
      <c r="AX29" s="367"/>
      <c r="AY29" s="530"/>
      <c r="AZ29" s="531"/>
      <c r="BA29" s="531"/>
      <c r="BB29" s="532"/>
      <c r="BC29" s="340" t="s">
        <v>274</v>
      </c>
      <c r="BD29" s="341"/>
      <c r="BE29" s="341"/>
      <c r="BF29" s="341"/>
      <c r="BG29" s="341"/>
      <c r="BH29" s="341"/>
      <c r="BI29" s="341"/>
      <c r="BJ29" s="341"/>
      <c r="BK29" s="341"/>
      <c r="BL29" s="341"/>
      <c r="BM29" s="342"/>
      <c r="BN29" s="343">
        <v>3039428</v>
      </c>
      <c r="BO29" s="344"/>
      <c r="BP29" s="344"/>
      <c r="BQ29" s="344"/>
      <c r="BR29" s="344"/>
      <c r="BS29" s="344"/>
      <c r="BT29" s="344"/>
      <c r="BU29" s="345"/>
      <c r="BV29" s="343">
        <v>2950949</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276</v>
      </c>
      <c r="X30" s="450"/>
      <c r="Y30" s="450"/>
      <c r="Z30" s="450"/>
      <c r="AA30" s="450"/>
      <c r="AB30" s="450"/>
      <c r="AC30" s="450"/>
      <c r="AD30" s="450"/>
      <c r="AE30" s="450"/>
      <c r="AF30" s="450"/>
      <c r="AG30" s="451"/>
      <c r="AH30" s="420">
        <v>97.8</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74</v>
      </c>
      <c r="BD30" s="439"/>
      <c r="BE30" s="439"/>
      <c r="BF30" s="439"/>
      <c r="BG30" s="439"/>
      <c r="BH30" s="439"/>
      <c r="BI30" s="439"/>
      <c r="BJ30" s="439"/>
      <c r="BK30" s="439"/>
      <c r="BL30" s="439"/>
      <c r="BM30" s="440"/>
      <c r="BN30" s="441">
        <v>18898428</v>
      </c>
      <c r="BO30" s="442"/>
      <c r="BP30" s="442"/>
      <c r="BQ30" s="442"/>
      <c r="BR30" s="442"/>
      <c r="BS30" s="442"/>
      <c r="BT30" s="442"/>
      <c r="BU30" s="443"/>
      <c r="BV30" s="441">
        <v>18794449</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190</v>
      </c>
      <c r="D32" s="452"/>
      <c r="E32" s="452"/>
      <c r="F32" s="452"/>
      <c r="G32" s="452"/>
      <c r="H32" s="452"/>
      <c r="I32" s="452"/>
      <c r="J32" s="452"/>
      <c r="K32" s="452"/>
      <c r="L32" s="452"/>
      <c r="M32" s="452"/>
      <c r="N32" s="452"/>
      <c r="O32" s="452"/>
      <c r="P32" s="452"/>
      <c r="Q32" s="452"/>
      <c r="R32" s="452"/>
      <c r="S32" s="452"/>
      <c r="U32" s="347" t="s">
        <v>98</v>
      </c>
      <c r="V32" s="347"/>
      <c r="W32" s="347"/>
      <c r="X32" s="347"/>
      <c r="Y32" s="347"/>
      <c r="Z32" s="347"/>
      <c r="AA32" s="347"/>
      <c r="AB32" s="347"/>
      <c r="AC32" s="347"/>
      <c r="AD32" s="347"/>
      <c r="AE32" s="347"/>
      <c r="AF32" s="347"/>
      <c r="AG32" s="347"/>
      <c r="AH32" s="347"/>
      <c r="AI32" s="347"/>
      <c r="AJ32" s="347"/>
      <c r="AK32" s="347"/>
      <c r="AM32" s="347" t="s">
        <v>278</v>
      </c>
      <c r="AN32" s="347"/>
      <c r="AO32" s="347"/>
      <c r="AP32" s="347"/>
      <c r="AQ32" s="347"/>
      <c r="AR32" s="347"/>
      <c r="AS32" s="347"/>
      <c r="AT32" s="347"/>
      <c r="AU32" s="347"/>
      <c r="AV32" s="347"/>
      <c r="AW32" s="347"/>
      <c r="AX32" s="347"/>
      <c r="AY32" s="347"/>
      <c r="AZ32" s="347"/>
      <c r="BA32" s="347"/>
      <c r="BB32" s="347"/>
      <c r="BC32" s="347"/>
      <c r="BE32" s="347" t="s">
        <v>279</v>
      </c>
      <c r="BF32" s="347"/>
      <c r="BG32" s="347"/>
      <c r="BH32" s="347"/>
      <c r="BI32" s="347"/>
      <c r="BJ32" s="347"/>
      <c r="BK32" s="347"/>
      <c r="BL32" s="347"/>
      <c r="BM32" s="347"/>
      <c r="BN32" s="347"/>
      <c r="BO32" s="347"/>
      <c r="BP32" s="347"/>
      <c r="BQ32" s="347"/>
      <c r="BR32" s="347"/>
      <c r="BS32" s="347"/>
      <c r="BT32" s="347"/>
      <c r="BU32" s="347"/>
      <c r="BW32" s="347" t="s">
        <v>281</v>
      </c>
      <c r="BX32" s="347"/>
      <c r="BY32" s="347"/>
      <c r="BZ32" s="347"/>
      <c r="CA32" s="347"/>
      <c r="CB32" s="347"/>
      <c r="CC32" s="347"/>
      <c r="CD32" s="347"/>
      <c r="CE32" s="347"/>
      <c r="CF32" s="347"/>
      <c r="CG32" s="347"/>
      <c r="CH32" s="347"/>
      <c r="CI32" s="347"/>
      <c r="CJ32" s="347"/>
      <c r="CK32" s="347"/>
      <c r="CL32" s="347"/>
      <c r="CM32" s="347"/>
      <c r="CO32" s="347" t="s">
        <v>282</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60</v>
      </c>
      <c r="D33" s="453"/>
      <c r="E33" s="454" t="s">
        <v>283</v>
      </c>
      <c r="F33" s="454"/>
      <c r="G33" s="454"/>
      <c r="H33" s="454"/>
      <c r="I33" s="454"/>
      <c r="J33" s="454"/>
      <c r="K33" s="454"/>
      <c r="L33" s="454"/>
      <c r="M33" s="454"/>
      <c r="N33" s="454"/>
      <c r="O33" s="454"/>
      <c r="P33" s="454"/>
      <c r="Q33" s="454"/>
      <c r="R33" s="454"/>
      <c r="S33" s="454"/>
      <c r="T33" s="12"/>
      <c r="U33" s="453" t="s">
        <v>60</v>
      </c>
      <c r="V33" s="453"/>
      <c r="W33" s="454" t="s">
        <v>283</v>
      </c>
      <c r="X33" s="454"/>
      <c r="Y33" s="454"/>
      <c r="Z33" s="454"/>
      <c r="AA33" s="454"/>
      <c r="AB33" s="454"/>
      <c r="AC33" s="454"/>
      <c r="AD33" s="454"/>
      <c r="AE33" s="454"/>
      <c r="AF33" s="454"/>
      <c r="AG33" s="454"/>
      <c r="AH33" s="454"/>
      <c r="AI33" s="454"/>
      <c r="AJ33" s="454"/>
      <c r="AK33" s="454"/>
      <c r="AL33" s="12"/>
      <c r="AM33" s="453" t="s">
        <v>60</v>
      </c>
      <c r="AN33" s="453"/>
      <c r="AO33" s="454" t="s">
        <v>283</v>
      </c>
      <c r="AP33" s="454"/>
      <c r="AQ33" s="454"/>
      <c r="AR33" s="454"/>
      <c r="AS33" s="454"/>
      <c r="AT33" s="454"/>
      <c r="AU33" s="454"/>
      <c r="AV33" s="454"/>
      <c r="AW33" s="454"/>
      <c r="AX33" s="454"/>
      <c r="AY33" s="454"/>
      <c r="AZ33" s="454"/>
      <c r="BA33" s="454"/>
      <c r="BB33" s="454"/>
      <c r="BC33" s="454"/>
      <c r="BD33" s="8"/>
      <c r="BE33" s="454" t="s">
        <v>285</v>
      </c>
      <c r="BF33" s="454"/>
      <c r="BG33" s="454" t="s">
        <v>170</v>
      </c>
      <c r="BH33" s="454"/>
      <c r="BI33" s="454"/>
      <c r="BJ33" s="454"/>
      <c r="BK33" s="454"/>
      <c r="BL33" s="454"/>
      <c r="BM33" s="454"/>
      <c r="BN33" s="454"/>
      <c r="BO33" s="454"/>
      <c r="BP33" s="454"/>
      <c r="BQ33" s="454"/>
      <c r="BR33" s="454"/>
      <c r="BS33" s="454"/>
      <c r="BT33" s="454"/>
      <c r="BU33" s="454"/>
      <c r="BV33" s="8"/>
      <c r="BW33" s="453" t="s">
        <v>285</v>
      </c>
      <c r="BX33" s="453"/>
      <c r="BY33" s="454" t="s">
        <v>115</v>
      </c>
      <c r="BZ33" s="454"/>
      <c r="CA33" s="454"/>
      <c r="CB33" s="454"/>
      <c r="CC33" s="454"/>
      <c r="CD33" s="454"/>
      <c r="CE33" s="454"/>
      <c r="CF33" s="454"/>
      <c r="CG33" s="454"/>
      <c r="CH33" s="454"/>
      <c r="CI33" s="454"/>
      <c r="CJ33" s="454"/>
      <c r="CK33" s="454"/>
      <c r="CL33" s="454"/>
      <c r="CM33" s="454"/>
      <c r="CN33" s="12"/>
      <c r="CO33" s="453" t="s">
        <v>60</v>
      </c>
      <c r="CP33" s="453"/>
      <c r="CQ33" s="454" t="s">
        <v>286</v>
      </c>
      <c r="CR33" s="454"/>
      <c r="CS33" s="454"/>
      <c r="CT33" s="454"/>
      <c r="CU33" s="454"/>
      <c r="CV33" s="454"/>
      <c r="CW33" s="454"/>
      <c r="CX33" s="454"/>
      <c r="CY33" s="454"/>
      <c r="CZ33" s="454"/>
      <c r="DA33" s="454"/>
      <c r="DB33" s="454"/>
      <c r="DC33" s="454"/>
      <c r="DD33" s="454"/>
      <c r="DE33" s="454"/>
      <c r="DF33" s="12"/>
      <c r="DG33" s="455" t="s">
        <v>86</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真庭市国民健康保険特別会計</v>
      </c>
      <c r="X34" s="457"/>
      <c r="Y34" s="457"/>
      <c r="Z34" s="457"/>
      <c r="AA34" s="457"/>
      <c r="AB34" s="457"/>
      <c r="AC34" s="457"/>
      <c r="AD34" s="457"/>
      <c r="AE34" s="457"/>
      <c r="AF34" s="457"/>
      <c r="AG34" s="457"/>
      <c r="AH34" s="457"/>
      <c r="AI34" s="457"/>
      <c r="AJ34" s="457"/>
      <c r="AK34" s="457"/>
      <c r="AL34" s="2"/>
      <c r="AM34" s="456">
        <f>IF(AO34="","",MAX(C34:D43,U34:V43)+1)</f>
        <v>6</v>
      </c>
      <c r="AN34" s="456"/>
      <c r="AO34" s="457" t="str">
        <f>IF('各会計、関係団体の財政状況及び健全化判断比率'!B32="","",'各会計、関係団体の財政状況及び健全化判断比率'!B32)</f>
        <v>真庭市水道事業会計</v>
      </c>
      <c r="AP34" s="457"/>
      <c r="AQ34" s="457"/>
      <c r="AR34" s="457"/>
      <c r="AS34" s="457"/>
      <c r="AT34" s="457"/>
      <c r="AU34" s="457"/>
      <c r="AV34" s="457"/>
      <c r="AW34" s="457"/>
      <c r="AX34" s="457"/>
      <c r="AY34" s="457"/>
      <c r="AZ34" s="457"/>
      <c r="BA34" s="457"/>
      <c r="BB34" s="457"/>
      <c r="BC34" s="457"/>
      <c r="BD34" s="2"/>
      <c r="BE34" s="456">
        <f>IF(BG34="","",MAX(C34:D43,U34:V43,AM34:AN43)+1)</f>
        <v>9</v>
      </c>
      <c r="BF34" s="456"/>
      <c r="BG34" s="457" t="str">
        <f>IF('各会計、関係団体の財政状況及び健全化判断比率'!B35="","",'各会計、関係団体の財政状況及び健全化判断比率'!B35)</f>
        <v>真庭市浄化槽事業特別会計</v>
      </c>
      <c r="BH34" s="457"/>
      <c r="BI34" s="457"/>
      <c r="BJ34" s="457"/>
      <c r="BK34" s="457"/>
      <c r="BL34" s="457"/>
      <c r="BM34" s="457"/>
      <c r="BN34" s="457"/>
      <c r="BO34" s="457"/>
      <c r="BP34" s="457"/>
      <c r="BQ34" s="457"/>
      <c r="BR34" s="457"/>
      <c r="BS34" s="457"/>
      <c r="BT34" s="457"/>
      <c r="BU34" s="457"/>
      <c r="BV34" s="2"/>
      <c r="BW34" s="456">
        <f>IF(BY34="","",MAX(C34:D43,U34:V43,AM34:AN43,BE34:BF43)+1)</f>
        <v>13</v>
      </c>
      <c r="BX34" s="456"/>
      <c r="BY34" s="457" t="str">
        <f>IF('各会計、関係団体の財政状況及び健全化判断比率'!B68="","",'各会計、関係団体の財政状況及び健全化判断比率'!B68)</f>
        <v>岡山県広域水道企業団</v>
      </c>
      <c r="BZ34" s="457"/>
      <c r="CA34" s="457"/>
      <c r="CB34" s="457"/>
      <c r="CC34" s="457"/>
      <c r="CD34" s="457"/>
      <c r="CE34" s="457"/>
      <c r="CF34" s="457"/>
      <c r="CG34" s="457"/>
      <c r="CH34" s="457"/>
      <c r="CI34" s="457"/>
      <c r="CJ34" s="457"/>
      <c r="CK34" s="457"/>
      <c r="CL34" s="457"/>
      <c r="CM34" s="457"/>
      <c r="CN34" s="2"/>
      <c r="CO34" s="456">
        <f>IF(CQ34="","",MAX(C34:D43,U34:V43,AM34:AN43,BE34:BF43,BW34:BX43)+1)</f>
        <v>21</v>
      </c>
      <c r="CP34" s="456"/>
      <c r="CQ34" s="457" t="str">
        <f>IF('各会計、関係団体の財政状況及び健全化判断比率'!BS7="","",'各会計、関係団体の財政状況及び健全化判断比率'!BS7)</f>
        <v>一般社団法人蒜山農業公社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真庭市後期高齢者医療特別会計</v>
      </c>
      <c r="X35" s="457"/>
      <c r="Y35" s="457"/>
      <c r="Z35" s="457"/>
      <c r="AA35" s="457"/>
      <c r="AB35" s="457"/>
      <c r="AC35" s="457"/>
      <c r="AD35" s="457"/>
      <c r="AE35" s="457"/>
      <c r="AF35" s="457"/>
      <c r="AG35" s="457"/>
      <c r="AH35" s="457"/>
      <c r="AI35" s="457"/>
      <c r="AJ35" s="457"/>
      <c r="AK35" s="457"/>
      <c r="AL35" s="2"/>
      <c r="AM35" s="456">
        <f t="shared" ref="AM35:AM43" si="2">IF(AO35="","",AM34+1)</f>
        <v>7</v>
      </c>
      <c r="AN35" s="456"/>
      <c r="AO35" s="457" t="str">
        <f>IF('各会計、関係団体の財政状況及び健全化判断比率'!B33="","",'各会計、関係団体の財政状況及び健全化判断比率'!B33)</f>
        <v>真庭市下水道事業会計</v>
      </c>
      <c r="AP35" s="457"/>
      <c r="AQ35" s="457"/>
      <c r="AR35" s="457"/>
      <c r="AS35" s="457"/>
      <c r="AT35" s="457"/>
      <c r="AU35" s="457"/>
      <c r="AV35" s="457"/>
      <c r="AW35" s="457"/>
      <c r="AX35" s="457"/>
      <c r="AY35" s="457"/>
      <c r="AZ35" s="457"/>
      <c r="BA35" s="457"/>
      <c r="BB35" s="457"/>
      <c r="BC35" s="457"/>
      <c r="BD35" s="2"/>
      <c r="BE35" s="456">
        <f t="shared" ref="BE35:BE43" si="3">IF(BG35="","",BE34+1)</f>
        <v>10</v>
      </c>
      <c r="BF35" s="456"/>
      <c r="BG35" s="457" t="str">
        <f>IF('各会計、関係団体の財政状況及び健全化判断比率'!B36="","",'各会計、関係団体の財政状況及び健全化判断比率'!B36)</f>
        <v>真庭市津黒高原観光事業特別会計</v>
      </c>
      <c r="BH35" s="457"/>
      <c r="BI35" s="457"/>
      <c r="BJ35" s="457"/>
      <c r="BK35" s="457"/>
      <c r="BL35" s="457"/>
      <c r="BM35" s="457"/>
      <c r="BN35" s="457"/>
      <c r="BO35" s="457"/>
      <c r="BP35" s="457"/>
      <c r="BQ35" s="457"/>
      <c r="BR35" s="457"/>
      <c r="BS35" s="457"/>
      <c r="BT35" s="457"/>
      <c r="BU35" s="457"/>
      <c r="BV35" s="2"/>
      <c r="BW35" s="456">
        <f t="shared" ref="BW35:BW43" si="4">IF(BY35="","",BW34+1)</f>
        <v>14</v>
      </c>
      <c r="BX35" s="456"/>
      <c r="BY35" s="457" t="str">
        <f>IF('各会計、関係団体の財政状況及び健全化判断比率'!B69="","",'各会計、関係団体の財政状況及び健全化判断比率'!B69)</f>
        <v>岡山県後期高齢者医療広域連合一般会計</v>
      </c>
      <c r="BZ35" s="457"/>
      <c r="CA35" s="457"/>
      <c r="CB35" s="457"/>
      <c r="CC35" s="457"/>
      <c r="CD35" s="457"/>
      <c r="CE35" s="457"/>
      <c r="CF35" s="457"/>
      <c r="CG35" s="457"/>
      <c r="CH35" s="457"/>
      <c r="CI35" s="457"/>
      <c r="CJ35" s="457"/>
      <c r="CK35" s="457"/>
      <c r="CL35" s="457"/>
      <c r="CM35" s="457"/>
      <c r="CN35" s="2"/>
      <c r="CO35" s="456">
        <f t="shared" ref="CO35:CO43" si="5">IF(CQ35="","",CO34+1)</f>
        <v>22</v>
      </c>
      <c r="CP35" s="456"/>
      <c r="CQ35" s="457" t="str">
        <f>IF('各会計、関係団体の財政状況及び健全化判断比率'!BS8="","",'各会計、関係団体の財政状況及び健全化判断比率'!BS8)</f>
        <v>公益財団法人真庭エスパス文化振興財団</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真庭市介護保険特別会計</v>
      </c>
      <c r="X36" s="457"/>
      <c r="Y36" s="457"/>
      <c r="Z36" s="457"/>
      <c r="AA36" s="457"/>
      <c r="AB36" s="457"/>
      <c r="AC36" s="457"/>
      <c r="AD36" s="457"/>
      <c r="AE36" s="457"/>
      <c r="AF36" s="457"/>
      <c r="AG36" s="457"/>
      <c r="AH36" s="457"/>
      <c r="AI36" s="457"/>
      <c r="AJ36" s="457"/>
      <c r="AK36" s="457"/>
      <c r="AL36" s="2"/>
      <c r="AM36" s="456">
        <f t="shared" si="2"/>
        <v>8</v>
      </c>
      <c r="AN36" s="456"/>
      <c r="AO36" s="457" t="str">
        <f>IF('各会計、関係団体の財政状況及び健全化判断比率'!B34="","",'各会計、関係団体の財政状況及び健全化判断比率'!B34)</f>
        <v>真庭市国民健康保険湯原温泉病院事業会計</v>
      </c>
      <c r="AP36" s="457"/>
      <c r="AQ36" s="457"/>
      <c r="AR36" s="457"/>
      <c r="AS36" s="457"/>
      <c r="AT36" s="457"/>
      <c r="AU36" s="457"/>
      <c r="AV36" s="457"/>
      <c r="AW36" s="457"/>
      <c r="AX36" s="457"/>
      <c r="AY36" s="457"/>
      <c r="AZ36" s="457"/>
      <c r="BA36" s="457"/>
      <c r="BB36" s="457"/>
      <c r="BC36" s="457"/>
      <c r="BD36" s="2"/>
      <c r="BE36" s="456">
        <f t="shared" si="3"/>
        <v>11</v>
      </c>
      <c r="BF36" s="456"/>
      <c r="BG36" s="457" t="str">
        <f>IF('各会計、関係団体の財政状況及び健全化判断比率'!B37="","",'各会計、関係団体の財政状況及び健全化判断比率'!B37)</f>
        <v>真庭市クリエイト菅谷事業特別会計</v>
      </c>
      <c r="BH36" s="457"/>
      <c r="BI36" s="457"/>
      <c r="BJ36" s="457"/>
      <c r="BK36" s="457"/>
      <c r="BL36" s="457"/>
      <c r="BM36" s="457"/>
      <c r="BN36" s="457"/>
      <c r="BO36" s="457"/>
      <c r="BP36" s="457"/>
      <c r="BQ36" s="457"/>
      <c r="BR36" s="457"/>
      <c r="BS36" s="457"/>
      <c r="BT36" s="457"/>
      <c r="BU36" s="457"/>
      <c r="BV36" s="2"/>
      <c r="BW36" s="456">
        <f t="shared" si="4"/>
        <v>15</v>
      </c>
      <c r="BX36" s="456"/>
      <c r="BY36" s="457" t="str">
        <f>IF('各会計、関係団体の財政状況及び健全化判断比率'!B70="","",'各会計、関係団体の財政状況及び健全化判断比率'!B70)</f>
        <v>岡山県後期高齢者医療広域連合特別会計</v>
      </c>
      <c r="BZ36" s="457"/>
      <c r="CA36" s="457"/>
      <c r="CB36" s="457"/>
      <c r="CC36" s="457"/>
      <c r="CD36" s="457"/>
      <c r="CE36" s="457"/>
      <c r="CF36" s="457"/>
      <c r="CG36" s="457"/>
      <c r="CH36" s="457"/>
      <c r="CI36" s="457"/>
      <c r="CJ36" s="457"/>
      <c r="CK36" s="457"/>
      <c r="CL36" s="457"/>
      <c r="CM36" s="457"/>
      <c r="CN36" s="2"/>
      <c r="CO36" s="456">
        <f t="shared" si="5"/>
        <v>23</v>
      </c>
      <c r="CP36" s="456"/>
      <c r="CQ36" s="457" t="str">
        <f>IF('各会計、関係団体の財政状況及び健全化判断比率'!BS9="","",'各会計、関係団体の財政状況及び健全化判断比率'!BS9)</f>
        <v>公益財団法人真庭スポーツ振興財団</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5</v>
      </c>
      <c r="V37" s="456"/>
      <c r="W37" s="457" t="str">
        <f>IF('各会計、関係団体の財政状況及び健全化判断比率'!B31="","",'各会計、関係団体の財政状況及び健全化判断比率'!B31)</f>
        <v>真庭市介護保険特別会計（介護サービス事業勘定）</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f t="shared" si="3"/>
        <v>12</v>
      </c>
      <c r="BF37" s="456"/>
      <c r="BG37" s="457" t="str">
        <f>IF('各会計、関係団体の財政状況及び健全化判断比率'!B38="","",'各会計、関係団体の財政状況及び健全化判断比率'!B38)</f>
        <v>真庭市温泉事業特別会計</v>
      </c>
      <c r="BH37" s="457"/>
      <c r="BI37" s="457"/>
      <c r="BJ37" s="457"/>
      <c r="BK37" s="457"/>
      <c r="BL37" s="457"/>
      <c r="BM37" s="457"/>
      <c r="BN37" s="457"/>
      <c r="BO37" s="457"/>
      <c r="BP37" s="457"/>
      <c r="BQ37" s="457"/>
      <c r="BR37" s="457"/>
      <c r="BS37" s="457"/>
      <c r="BT37" s="457"/>
      <c r="BU37" s="457"/>
      <c r="BV37" s="2"/>
      <c r="BW37" s="456">
        <f t="shared" si="4"/>
        <v>16</v>
      </c>
      <c r="BX37" s="456"/>
      <c r="BY37" s="457" t="str">
        <f>IF('各会計、関係団体の財政状況及び健全化判断比率'!B71="","",'各会計、関係団体の財政状況及び健全化判断比率'!B71)</f>
        <v>岡山県市町村総合事務組合一般会計</v>
      </c>
      <c r="BZ37" s="457"/>
      <c r="CA37" s="457"/>
      <c r="CB37" s="457"/>
      <c r="CC37" s="457"/>
      <c r="CD37" s="457"/>
      <c r="CE37" s="457"/>
      <c r="CF37" s="457"/>
      <c r="CG37" s="457"/>
      <c r="CH37" s="457"/>
      <c r="CI37" s="457"/>
      <c r="CJ37" s="457"/>
      <c r="CK37" s="457"/>
      <c r="CL37" s="457"/>
      <c r="CM37" s="457"/>
      <c r="CN37" s="2"/>
      <c r="CO37" s="456">
        <f t="shared" si="5"/>
        <v>24</v>
      </c>
      <c r="CP37" s="456"/>
      <c r="CQ37" s="457" t="str">
        <f>IF('各会計、関係団体の財政状況及び健全化判断比率'!BS10="","",'各会計、関係団体の財政状況及び健全化判断比率'!BS10)</f>
        <v>有限会社醍醐の里</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17</v>
      </c>
      <c r="BX38" s="456"/>
      <c r="BY38" s="457" t="str">
        <f>IF('各会計、関係団体の財政状況及び健全化判断比率'!B72="","",'各会計、関係団体の財政状況及び健全化判断比率'!B72)</f>
        <v>岡山県市町村総合事務組合貸付金特別会計</v>
      </c>
      <c r="BZ38" s="457"/>
      <c r="CA38" s="457"/>
      <c r="CB38" s="457"/>
      <c r="CC38" s="457"/>
      <c r="CD38" s="457"/>
      <c r="CE38" s="457"/>
      <c r="CF38" s="457"/>
      <c r="CG38" s="457"/>
      <c r="CH38" s="457"/>
      <c r="CI38" s="457"/>
      <c r="CJ38" s="457"/>
      <c r="CK38" s="457"/>
      <c r="CL38" s="457"/>
      <c r="CM38" s="457"/>
      <c r="CN38" s="2"/>
      <c r="CO38" s="456">
        <f t="shared" si="5"/>
        <v>25</v>
      </c>
      <c r="CP38" s="456"/>
      <c r="CQ38" s="457" t="str">
        <f>IF('各会計、関係団体の財政状況及び健全化判断比率'!BS11="","",'各会計、関係団体の財政状況及び健全化判断比率'!BS11)</f>
        <v>株式会社アストピア蒜山</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18</v>
      </c>
      <c r="BX39" s="456"/>
      <c r="BY39" s="457" t="str">
        <f>IF('各会計、関係団体の財政状況及び健全化判断比率'!B73="","",'各会計、関係団体の財政状況及び健全化判断比率'!B73)</f>
        <v>岡山県市町村総合事務組合拠出金事業特別会計</v>
      </c>
      <c r="BZ39" s="457"/>
      <c r="CA39" s="457"/>
      <c r="CB39" s="457"/>
      <c r="CC39" s="457"/>
      <c r="CD39" s="457"/>
      <c r="CE39" s="457"/>
      <c r="CF39" s="457"/>
      <c r="CG39" s="457"/>
      <c r="CH39" s="457"/>
      <c r="CI39" s="457"/>
      <c r="CJ39" s="457"/>
      <c r="CK39" s="457"/>
      <c r="CL39" s="457"/>
      <c r="CM39" s="457"/>
      <c r="CN39" s="2"/>
      <c r="CO39" s="456">
        <f t="shared" si="5"/>
        <v>26</v>
      </c>
      <c r="CP39" s="456"/>
      <c r="CQ39" s="457" t="str">
        <f>IF('各会計、関係団体の財政状況及び健全化判断比率'!BS12="","",'各会計、関係団体の財政状況及び健全化判断比率'!BS12)</f>
        <v>株式会社グリーンピア蒜山</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19</v>
      </c>
      <c r="BX40" s="456"/>
      <c r="BY40" s="457" t="str">
        <f>IF('各会計、関係団体の財政状況及び健全化判断比率'!B74="","",'各会計、関係団体の財政状況及び健全化判断比率'!B74)</f>
        <v>岡山県市町村税整理組合</v>
      </c>
      <c r="BZ40" s="457"/>
      <c r="CA40" s="457"/>
      <c r="CB40" s="457"/>
      <c r="CC40" s="457"/>
      <c r="CD40" s="457"/>
      <c r="CE40" s="457"/>
      <c r="CF40" s="457"/>
      <c r="CG40" s="457"/>
      <c r="CH40" s="457"/>
      <c r="CI40" s="457"/>
      <c r="CJ40" s="457"/>
      <c r="CK40" s="457"/>
      <c r="CL40" s="457"/>
      <c r="CM40" s="457"/>
      <c r="CN40" s="2"/>
      <c r="CO40" s="456">
        <f t="shared" si="5"/>
        <v>27</v>
      </c>
      <c r="CP40" s="456"/>
      <c r="CQ40" s="457" t="str">
        <f>IF('各会計、関係団体の財政状況及び健全化判断比率'!BS13="","",'各会計、関係団体の財政状況及び健全化判断比率'!BS13)</f>
        <v>株式会社グリーンズ</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20</v>
      </c>
      <c r="BX41" s="456"/>
      <c r="BY41" s="457" t="str">
        <f>IF('各会計、関係団体の財政状況及び健全化判断比率'!B75="","",'各会計、関係団体の財政状況及び健全化判断比率'!B75)</f>
        <v>岡山県中部環境施設組合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ht="13.5" x14ac:dyDescent="0.15">
      <c r="B46" s="1" t="s">
        <v>287</v>
      </c>
      <c r="E46" s="459" t="s">
        <v>288</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ht="13.5" x14ac:dyDescent="0.15">
      <c r="E47" s="459" t="s">
        <v>290</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ht="13.5" x14ac:dyDescent="0.15">
      <c r="E48" s="459" t="s">
        <v>292</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ht="13.5" x14ac:dyDescent="0.15">
      <c r="E49" s="459" t="s">
        <v>293</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ht="13.5" x14ac:dyDescent="0.15">
      <c r="E50" s="459" t="s">
        <v>204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ht="13.5" x14ac:dyDescent="0.15">
      <c r="E51" s="459" t="s">
        <v>296</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ht="13.5" x14ac:dyDescent="0.15">
      <c r="E52" s="459" t="s">
        <v>298</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ht="13.5" x14ac:dyDescent="0.15">
      <c r="E53" s="459" t="s">
        <v>299</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LtzuPGuOv52MgC7NG+Q0t3cp5QYR+9gmVz0wOCuOs41MakpaYINr3D0ct/FLv7nUqVveXWJCx5fZipRbytSBUg==" saltValue="awA6tVPeE7WUhrVhiBzhA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300</v>
      </c>
      <c r="DI1" s="551"/>
      <c r="DJ1" s="551"/>
      <c r="DK1" s="551"/>
      <c r="DL1" s="551"/>
      <c r="DM1" s="551"/>
      <c r="DN1" s="552"/>
      <c r="DO1" s="1"/>
      <c r="DP1" s="550" t="s">
        <v>301</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121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307</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308</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5</v>
      </c>
      <c r="C4" s="339"/>
      <c r="D4" s="339"/>
      <c r="E4" s="339"/>
      <c r="F4" s="339"/>
      <c r="G4" s="339"/>
      <c r="H4" s="339"/>
      <c r="I4" s="339"/>
      <c r="J4" s="339"/>
      <c r="K4" s="339"/>
      <c r="L4" s="339"/>
      <c r="M4" s="339"/>
      <c r="N4" s="339"/>
      <c r="O4" s="339"/>
      <c r="P4" s="339"/>
      <c r="Q4" s="381"/>
      <c r="R4" s="338" t="s">
        <v>311</v>
      </c>
      <c r="S4" s="339"/>
      <c r="T4" s="339"/>
      <c r="U4" s="339"/>
      <c r="V4" s="339"/>
      <c r="W4" s="339"/>
      <c r="X4" s="339"/>
      <c r="Y4" s="381"/>
      <c r="Z4" s="338" t="s">
        <v>314</v>
      </c>
      <c r="AA4" s="339"/>
      <c r="AB4" s="339"/>
      <c r="AC4" s="381"/>
      <c r="AD4" s="338" t="s">
        <v>259</v>
      </c>
      <c r="AE4" s="339"/>
      <c r="AF4" s="339"/>
      <c r="AG4" s="339"/>
      <c r="AH4" s="339"/>
      <c r="AI4" s="339"/>
      <c r="AJ4" s="339"/>
      <c r="AK4" s="381"/>
      <c r="AL4" s="338" t="s">
        <v>314</v>
      </c>
      <c r="AM4" s="339"/>
      <c r="AN4" s="339"/>
      <c r="AO4" s="381"/>
      <c r="AP4" s="553" t="s">
        <v>317</v>
      </c>
      <c r="AQ4" s="553"/>
      <c r="AR4" s="553"/>
      <c r="AS4" s="553"/>
      <c r="AT4" s="553"/>
      <c r="AU4" s="553"/>
      <c r="AV4" s="553"/>
      <c r="AW4" s="553"/>
      <c r="AX4" s="553"/>
      <c r="AY4" s="553"/>
      <c r="AZ4" s="553"/>
      <c r="BA4" s="553"/>
      <c r="BB4" s="553"/>
      <c r="BC4" s="553"/>
      <c r="BD4" s="553"/>
      <c r="BE4" s="553"/>
      <c r="BF4" s="553"/>
      <c r="BG4" s="553" t="s">
        <v>289</v>
      </c>
      <c r="BH4" s="553"/>
      <c r="BI4" s="553"/>
      <c r="BJ4" s="553"/>
      <c r="BK4" s="553"/>
      <c r="BL4" s="553"/>
      <c r="BM4" s="553"/>
      <c r="BN4" s="553"/>
      <c r="BO4" s="553" t="s">
        <v>314</v>
      </c>
      <c r="BP4" s="553"/>
      <c r="BQ4" s="553"/>
      <c r="BR4" s="553"/>
      <c r="BS4" s="553" t="s">
        <v>318</v>
      </c>
      <c r="BT4" s="553"/>
      <c r="BU4" s="553"/>
      <c r="BV4" s="553"/>
      <c r="BW4" s="553"/>
      <c r="BX4" s="553"/>
      <c r="BY4" s="553"/>
      <c r="BZ4" s="553"/>
      <c r="CA4" s="553"/>
      <c r="CB4" s="553"/>
      <c r="CD4" s="338" t="s">
        <v>319</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313</v>
      </c>
      <c r="C5" s="555"/>
      <c r="D5" s="555"/>
      <c r="E5" s="555"/>
      <c r="F5" s="555"/>
      <c r="G5" s="555"/>
      <c r="H5" s="555"/>
      <c r="I5" s="555"/>
      <c r="J5" s="555"/>
      <c r="K5" s="555"/>
      <c r="L5" s="555"/>
      <c r="M5" s="555"/>
      <c r="N5" s="555"/>
      <c r="O5" s="555"/>
      <c r="P5" s="555"/>
      <c r="Q5" s="556"/>
      <c r="R5" s="557">
        <v>5133381</v>
      </c>
      <c r="S5" s="558"/>
      <c r="T5" s="558"/>
      <c r="U5" s="558"/>
      <c r="V5" s="558"/>
      <c r="W5" s="558"/>
      <c r="X5" s="558"/>
      <c r="Y5" s="559"/>
      <c r="Z5" s="560">
        <v>14.1</v>
      </c>
      <c r="AA5" s="560"/>
      <c r="AB5" s="560"/>
      <c r="AC5" s="560"/>
      <c r="AD5" s="561">
        <v>5133381</v>
      </c>
      <c r="AE5" s="561"/>
      <c r="AF5" s="561"/>
      <c r="AG5" s="561"/>
      <c r="AH5" s="561"/>
      <c r="AI5" s="561"/>
      <c r="AJ5" s="561"/>
      <c r="AK5" s="561"/>
      <c r="AL5" s="562">
        <v>25.9</v>
      </c>
      <c r="AM5" s="563"/>
      <c r="AN5" s="563"/>
      <c r="AO5" s="564"/>
      <c r="AP5" s="554" t="s">
        <v>320</v>
      </c>
      <c r="AQ5" s="555"/>
      <c r="AR5" s="555"/>
      <c r="AS5" s="555"/>
      <c r="AT5" s="555"/>
      <c r="AU5" s="555"/>
      <c r="AV5" s="555"/>
      <c r="AW5" s="555"/>
      <c r="AX5" s="555"/>
      <c r="AY5" s="555"/>
      <c r="AZ5" s="555"/>
      <c r="BA5" s="555"/>
      <c r="BB5" s="555"/>
      <c r="BC5" s="555"/>
      <c r="BD5" s="555"/>
      <c r="BE5" s="555"/>
      <c r="BF5" s="556"/>
      <c r="BG5" s="565">
        <v>5114813</v>
      </c>
      <c r="BH5" s="344"/>
      <c r="BI5" s="344"/>
      <c r="BJ5" s="344"/>
      <c r="BK5" s="344"/>
      <c r="BL5" s="344"/>
      <c r="BM5" s="344"/>
      <c r="BN5" s="566"/>
      <c r="BO5" s="567">
        <v>99.6</v>
      </c>
      <c r="BP5" s="567"/>
      <c r="BQ5" s="567"/>
      <c r="BR5" s="567"/>
      <c r="BS5" s="568">
        <v>58073</v>
      </c>
      <c r="BT5" s="568"/>
      <c r="BU5" s="568"/>
      <c r="BV5" s="568"/>
      <c r="BW5" s="568"/>
      <c r="BX5" s="568"/>
      <c r="BY5" s="568"/>
      <c r="BZ5" s="568"/>
      <c r="CA5" s="568"/>
      <c r="CB5" s="569"/>
      <c r="CD5" s="338" t="s">
        <v>317</v>
      </c>
      <c r="CE5" s="339"/>
      <c r="CF5" s="339"/>
      <c r="CG5" s="339"/>
      <c r="CH5" s="339"/>
      <c r="CI5" s="339"/>
      <c r="CJ5" s="339"/>
      <c r="CK5" s="339"/>
      <c r="CL5" s="339"/>
      <c r="CM5" s="339"/>
      <c r="CN5" s="339"/>
      <c r="CO5" s="339"/>
      <c r="CP5" s="339"/>
      <c r="CQ5" s="381"/>
      <c r="CR5" s="338" t="s">
        <v>323</v>
      </c>
      <c r="CS5" s="339"/>
      <c r="CT5" s="339"/>
      <c r="CU5" s="339"/>
      <c r="CV5" s="339"/>
      <c r="CW5" s="339"/>
      <c r="CX5" s="339"/>
      <c r="CY5" s="381"/>
      <c r="CZ5" s="338" t="s">
        <v>314</v>
      </c>
      <c r="DA5" s="339"/>
      <c r="DB5" s="339"/>
      <c r="DC5" s="381"/>
      <c r="DD5" s="338" t="s">
        <v>324</v>
      </c>
      <c r="DE5" s="339"/>
      <c r="DF5" s="339"/>
      <c r="DG5" s="339"/>
      <c r="DH5" s="339"/>
      <c r="DI5" s="339"/>
      <c r="DJ5" s="339"/>
      <c r="DK5" s="339"/>
      <c r="DL5" s="339"/>
      <c r="DM5" s="339"/>
      <c r="DN5" s="339"/>
      <c r="DO5" s="339"/>
      <c r="DP5" s="381"/>
      <c r="DQ5" s="338" t="s">
        <v>326</v>
      </c>
      <c r="DR5" s="339"/>
      <c r="DS5" s="339"/>
      <c r="DT5" s="339"/>
      <c r="DU5" s="339"/>
      <c r="DV5" s="339"/>
      <c r="DW5" s="339"/>
      <c r="DX5" s="339"/>
      <c r="DY5" s="339"/>
      <c r="DZ5" s="339"/>
      <c r="EA5" s="339"/>
      <c r="EB5" s="339"/>
      <c r="EC5" s="381"/>
    </row>
    <row r="6" spans="2:143" ht="11.25" customHeight="1" x14ac:dyDescent="0.15">
      <c r="B6" s="570" t="s">
        <v>327</v>
      </c>
      <c r="C6" s="459"/>
      <c r="D6" s="459"/>
      <c r="E6" s="459"/>
      <c r="F6" s="459"/>
      <c r="G6" s="459"/>
      <c r="H6" s="459"/>
      <c r="I6" s="459"/>
      <c r="J6" s="459"/>
      <c r="K6" s="459"/>
      <c r="L6" s="459"/>
      <c r="M6" s="459"/>
      <c r="N6" s="459"/>
      <c r="O6" s="459"/>
      <c r="P6" s="459"/>
      <c r="Q6" s="571"/>
      <c r="R6" s="565">
        <v>414400</v>
      </c>
      <c r="S6" s="344"/>
      <c r="T6" s="344"/>
      <c r="U6" s="344"/>
      <c r="V6" s="344"/>
      <c r="W6" s="344"/>
      <c r="X6" s="344"/>
      <c r="Y6" s="566"/>
      <c r="Z6" s="567">
        <v>1.1000000000000001</v>
      </c>
      <c r="AA6" s="567"/>
      <c r="AB6" s="567"/>
      <c r="AC6" s="567"/>
      <c r="AD6" s="568">
        <v>414400</v>
      </c>
      <c r="AE6" s="568"/>
      <c r="AF6" s="568"/>
      <c r="AG6" s="568"/>
      <c r="AH6" s="568"/>
      <c r="AI6" s="568"/>
      <c r="AJ6" s="568"/>
      <c r="AK6" s="568"/>
      <c r="AL6" s="572">
        <v>2.1</v>
      </c>
      <c r="AM6" s="350"/>
      <c r="AN6" s="350"/>
      <c r="AO6" s="573"/>
      <c r="AP6" s="570" t="s">
        <v>112</v>
      </c>
      <c r="AQ6" s="459"/>
      <c r="AR6" s="459"/>
      <c r="AS6" s="459"/>
      <c r="AT6" s="459"/>
      <c r="AU6" s="459"/>
      <c r="AV6" s="459"/>
      <c r="AW6" s="459"/>
      <c r="AX6" s="459"/>
      <c r="AY6" s="459"/>
      <c r="AZ6" s="459"/>
      <c r="BA6" s="459"/>
      <c r="BB6" s="459"/>
      <c r="BC6" s="459"/>
      <c r="BD6" s="459"/>
      <c r="BE6" s="459"/>
      <c r="BF6" s="571"/>
      <c r="BG6" s="565">
        <v>5114813</v>
      </c>
      <c r="BH6" s="344"/>
      <c r="BI6" s="344"/>
      <c r="BJ6" s="344"/>
      <c r="BK6" s="344"/>
      <c r="BL6" s="344"/>
      <c r="BM6" s="344"/>
      <c r="BN6" s="566"/>
      <c r="BO6" s="567">
        <v>99.6</v>
      </c>
      <c r="BP6" s="567"/>
      <c r="BQ6" s="567"/>
      <c r="BR6" s="567"/>
      <c r="BS6" s="568">
        <v>58073</v>
      </c>
      <c r="BT6" s="568"/>
      <c r="BU6" s="568"/>
      <c r="BV6" s="568"/>
      <c r="BW6" s="568"/>
      <c r="BX6" s="568"/>
      <c r="BY6" s="568"/>
      <c r="BZ6" s="568"/>
      <c r="CA6" s="568"/>
      <c r="CB6" s="569"/>
      <c r="CD6" s="554" t="s">
        <v>328</v>
      </c>
      <c r="CE6" s="555"/>
      <c r="CF6" s="555"/>
      <c r="CG6" s="555"/>
      <c r="CH6" s="555"/>
      <c r="CI6" s="555"/>
      <c r="CJ6" s="555"/>
      <c r="CK6" s="555"/>
      <c r="CL6" s="555"/>
      <c r="CM6" s="555"/>
      <c r="CN6" s="555"/>
      <c r="CO6" s="555"/>
      <c r="CP6" s="555"/>
      <c r="CQ6" s="556"/>
      <c r="CR6" s="565">
        <v>226896</v>
      </c>
      <c r="CS6" s="344"/>
      <c r="CT6" s="344"/>
      <c r="CU6" s="344"/>
      <c r="CV6" s="344"/>
      <c r="CW6" s="344"/>
      <c r="CX6" s="344"/>
      <c r="CY6" s="566"/>
      <c r="CZ6" s="562">
        <v>0.7</v>
      </c>
      <c r="DA6" s="563"/>
      <c r="DB6" s="563"/>
      <c r="DC6" s="574"/>
      <c r="DD6" s="575" t="s">
        <v>207</v>
      </c>
      <c r="DE6" s="344"/>
      <c r="DF6" s="344"/>
      <c r="DG6" s="344"/>
      <c r="DH6" s="344"/>
      <c r="DI6" s="344"/>
      <c r="DJ6" s="344"/>
      <c r="DK6" s="344"/>
      <c r="DL6" s="344"/>
      <c r="DM6" s="344"/>
      <c r="DN6" s="344"/>
      <c r="DO6" s="344"/>
      <c r="DP6" s="566"/>
      <c r="DQ6" s="575">
        <v>225998</v>
      </c>
      <c r="DR6" s="344"/>
      <c r="DS6" s="344"/>
      <c r="DT6" s="344"/>
      <c r="DU6" s="344"/>
      <c r="DV6" s="344"/>
      <c r="DW6" s="344"/>
      <c r="DX6" s="344"/>
      <c r="DY6" s="344"/>
      <c r="DZ6" s="344"/>
      <c r="EA6" s="344"/>
      <c r="EB6" s="344"/>
      <c r="EC6" s="576"/>
    </row>
    <row r="7" spans="2:143" ht="11.25" customHeight="1" x14ac:dyDescent="0.15">
      <c r="B7" s="570" t="s">
        <v>44</v>
      </c>
      <c r="C7" s="459"/>
      <c r="D7" s="459"/>
      <c r="E7" s="459"/>
      <c r="F7" s="459"/>
      <c r="G7" s="459"/>
      <c r="H7" s="459"/>
      <c r="I7" s="459"/>
      <c r="J7" s="459"/>
      <c r="K7" s="459"/>
      <c r="L7" s="459"/>
      <c r="M7" s="459"/>
      <c r="N7" s="459"/>
      <c r="O7" s="459"/>
      <c r="P7" s="459"/>
      <c r="Q7" s="571"/>
      <c r="R7" s="565">
        <v>1846</v>
      </c>
      <c r="S7" s="344"/>
      <c r="T7" s="344"/>
      <c r="U7" s="344"/>
      <c r="V7" s="344"/>
      <c r="W7" s="344"/>
      <c r="X7" s="344"/>
      <c r="Y7" s="566"/>
      <c r="Z7" s="567">
        <v>0</v>
      </c>
      <c r="AA7" s="567"/>
      <c r="AB7" s="567"/>
      <c r="AC7" s="567"/>
      <c r="AD7" s="568">
        <v>1846</v>
      </c>
      <c r="AE7" s="568"/>
      <c r="AF7" s="568"/>
      <c r="AG7" s="568"/>
      <c r="AH7" s="568"/>
      <c r="AI7" s="568"/>
      <c r="AJ7" s="568"/>
      <c r="AK7" s="568"/>
      <c r="AL7" s="572">
        <v>0</v>
      </c>
      <c r="AM7" s="350"/>
      <c r="AN7" s="350"/>
      <c r="AO7" s="573"/>
      <c r="AP7" s="570" t="s">
        <v>329</v>
      </c>
      <c r="AQ7" s="459"/>
      <c r="AR7" s="459"/>
      <c r="AS7" s="459"/>
      <c r="AT7" s="459"/>
      <c r="AU7" s="459"/>
      <c r="AV7" s="459"/>
      <c r="AW7" s="459"/>
      <c r="AX7" s="459"/>
      <c r="AY7" s="459"/>
      <c r="AZ7" s="459"/>
      <c r="BA7" s="459"/>
      <c r="BB7" s="459"/>
      <c r="BC7" s="459"/>
      <c r="BD7" s="459"/>
      <c r="BE7" s="459"/>
      <c r="BF7" s="571"/>
      <c r="BG7" s="565">
        <v>1956928</v>
      </c>
      <c r="BH7" s="344"/>
      <c r="BI7" s="344"/>
      <c r="BJ7" s="344"/>
      <c r="BK7" s="344"/>
      <c r="BL7" s="344"/>
      <c r="BM7" s="344"/>
      <c r="BN7" s="566"/>
      <c r="BO7" s="567">
        <v>38.1</v>
      </c>
      <c r="BP7" s="567"/>
      <c r="BQ7" s="567"/>
      <c r="BR7" s="567"/>
      <c r="BS7" s="568">
        <v>58073</v>
      </c>
      <c r="BT7" s="568"/>
      <c r="BU7" s="568"/>
      <c r="BV7" s="568"/>
      <c r="BW7" s="568"/>
      <c r="BX7" s="568"/>
      <c r="BY7" s="568"/>
      <c r="BZ7" s="568"/>
      <c r="CA7" s="568"/>
      <c r="CB7" s="569"/>
      <c r="CD7" s="570" t="s">
        <v>331</v>
      </c>
      <c r="CE7" s="459"/>
      <c r="CF7" s="459"/>
      <c r="CG7" s="459"/>
      <c r="CH7" s="459"/>
      <c r="CI7" s="459"/>
      <c r="CJ7" s="459"/>
      <c r="CK7" s="459"/>
      <c r="CL7" s="459"/>
      <c r="CM7" s="459"/>
      <c r="CN7" s="459"/>
      <c r="CO7" s="459"/>
      <c r="CP7" s="459"/>
      <c r="CQ7" s="571"/>
      <c r="CR7" s="565">
        <v>5193601</v>
      </c>
      <c r="CS7" s="344"/>
      <c r="CT7" s="344"/>
      <c r="CU7" s="344"/>
      <c r="CV7" s="344"/>
      <c r="CW7" s="344"/>
      <c r="CX7" s="344"/>
      <c r="CY7" s="566"/>
      <c r="CZ7" s="567">
        <v>15.1</v>
      </c>
      <c r="DA7" s="567"/>
      <c r="DB7" s="567"/>
      <c r="DC7" s="567"/>
      <c r="DD7" s="575">
        <v>586729</v>
      </c>
      <c r="DE7" s="344"/>
      <c r="DF7" s="344"/>
      <c r="DG7" s="344"/>
      <c r="DH7" s="344"/>
      <c r="DI7" s="344"/>
      <c r="DJ7" s="344"/>
      <c r="DK7" s="344"/>
      <c r="DL7" s="344"/>
      <c r="DM7" s="344"/>
      <c r="DN7" s="344"/>
      <c r="DO7" s="344"/>
      <c r="DP7" s="566"/>
      <c r="DQ7" s="575">
        <v>3130984</v>
      </c>
      <c r="DR7" s="344"/>
      <c r="DS7" s="344"/>
      <c r="DT7" s="344"/>
      <c r="DU7" s="344"/>
      <c r="DV7" s="344"/>
      <c r="DW7" s="344"/>
      <c r="DX7" s="344"/>
      <c r="DY7" s="344"/>
      <c r="DZ7" s="344"/>
      <c r="EA7" s="344"/>
      <c r="EB7" s="344"/>
      <c r="EC7" s="576"/>
    </row>
    <row r="8" spans="2:143" ht="11.25" customHeight="1" x14ac:dyDescent="0.15">
      <c r="B8" s="570" t="s">
        <v>332</v>
      </c>
      <c r="C8" s="459"/>
      <c r="D8" s="459"/>
      <c r="E8" s="459"/>
      <c r="F8" s="459"/>
      <c r="G8" s="459"/>
      <c r="H8" s="459"/>
      <c r="I8" s="459"/>
      <c r="J8" s="459"/>
      <c r="K8" s="459"/>
      <c r="L8" s="459"/>
      <c r="M8" s="459"/>
      <c r="N8" s="459"/>
      <c r="O8" s="459"/>
      <c r="P8" s="459"/>
      <c r="Q8" s="571"/>
      <c r="R8" s="565">
        <v>30403</v>
      </c>
      <c r="S8" s="344"/>
      <c r="T8" s="344"/>
      <c r="U8" s="344"/>
      <c r="V8" s="344"/>
      <c r="W8" s="344"/>
      <c r="X8" s="344"/>
      <c r="Y8" s="566"/>
      <c r="Z8" s="567">
        <v>0.1</v>
      </c>
      <c r="AA8" s="567"/>
      <c r="AB8" s="567"/>
      <c r="AC8" s="567"/>
      <c r="AD8" s="568">
        <v>30403</v>
      </c>
      <c r="AE8" s="568"/>
      <c r="AF8" s="568"/>
      <c r="AG8" s="568"/>
      <c r="AH8" s="568"/>
      <c r="AI8" s="568"/>
      <c r="AJ8" s="568"/>
      <c r="AK8" s="568"/>
      <c r="AL8" s="572">
        <v>0.2</v>
      </c>
      <c r="AM8" s="350"/>
      <c r="AN8" s="350"/>
      <c r="AO8" s="573"/>
      <c r="AP8" s="570" t="s">
        <v>127</v>
      </c>
      <c r="AQ8" s="459"/>
      <c r="AR8" s="459"/>
      <c r="AS8" s="459"/>
      <c r="AT8" s="459"/>
      <c r="AU8" s="459"/>
      <c r="AV8" s="459"/>
      <c r="AW8" s="459"/>
      <c r="AX8" s="459"/>
      <c r="AY8" s="459"/>
      <c r="AZ8" s="459"/>
      <c r="BA8" s="459"/>
      <c r="BB8" s="459"/>
      <c r="BC8" s="459"/>
      <c r="BD8" s="459"/>
      <c r="BE8" s="459"/>
      <c r="BF8" s="571"/>
      <c r="BG8" s="565">
        <v>77168</v>
      </c>
      <c r="BH8" s="344"/>
      <c r="BI8" s="344"/>
      <c r="BJ8" s="344"/>
      <c r="BK8" s="344"/>
      <c r="BL8" s="344"/>
      <c r="BM8" s="344"/>
      <c r="BN8" s="566"/>
      <c r="BO8" s="567">
        <v>1.5</v>
      </c>
      <c r="BP8" s="567"/>
      <c r="BQ8" s="567"/>
      <c r="BR8" s="567"/>
      <c r="BS8" s="568" t="s">
        <v>207</v>
      </c>
      <c r="BT8" s="568"/>
      <c r="BU8" s="568"/>
      <c r="BV8" s="568"/>
      <c r="BW8" s="568"/>
      <c r="BX8" s="568"/>
      <c r="BY8" s="568"/>
      <c r="BZ8" s="568"/>
      <c r="CA8" s="568"/>
      <c r="CB8" s="569"/>
      <c r="CD8" s="570" t="s">
        <v>335</v>
      </c>
      <c r="CE8" s="459"/>
      <c r="CF8" s="459"/>
      <c r="CG8" s="459"/>
      <c r="CH8" s="459"/>
      <c r="CI8" s="459"/>
      <c r="CJ8" s="459"/>
      <c r="CK8" s="459"/>
      <c r="CL8" s="459"/>
      <c r="CM8" s="459"/>
      <c r="CN8" s="459"/>
      <c r="CO8" s="459"/>
      <c r="CP8" s="459"/>
      <c r="CQ8" s="571"/>
      <c r="CR8" s="565">
        <v>8513359</v>
      </c>
      <c r="CS8" s="344"/>
      <c r="CT8" s="344"/>
      <c r="CU8" s="344"/>
      <c r="CV8" s="344"/>
      <c r="CW8" s="344"/>
      <c r="CX8" s="344"/>
      <c r="CY8" s="566"/>
      <c r="CZ8" s="567">
        <v>24.8</v>
      </c>
      <c r="DA8" s="567"/>
      <c r="DB8" s="567"/>
      <c r="DC8" s="567"/>
      <c r="DD8" s="575">
        <v>440356</v>
      </c>
      <c r="DE8" s="344"/>
      <c r="DF8" s="344"/>
      <c r="DG8" s="344"/>
      <c r="DH8" s="344"/>
      <c r="DI8" s="344"/>
      <c r="DJ8" s="344"/>
      <c r="DK8" s="344"/>
      <c r="DL8" s="344"/>
      <c r="DM8" s="344"/>
      <c r="DN8" s="344"/>
      <c r="DO8" s="344"/>
      <c r="DP8" s="566"/>
      <c r="DQ8" s="575">
        <v>5312849</v>
      </c>
      <c r="DR8" s="344"/>
      <c r="DS8" s="344"/>
      <c r="DT8" s="344"/>
      <c r="DU8" s="344"/>
      <c r="DV8" s="344"/>
      <c r="DW8" s="344"/>
      <c r="DX8" s="344"/>
      <c r="DY8" s="344"/>
      <c r="DZ8" s="344"/>
      <c r="EA8" s="344"/>
      <c r="EB8" s="344"/>
      <c r="EC8" s="576"/>
    </row>
    <row r="9" spans="2:143" ht="11.25" customHeight="1" x14ac:dyDescent="0.15">
      <c r="B9" s="570" t="s">
        <v>334</v>
      </c>
      <c r="C9" s="459"/>
      <c r="D9" s="459"/>
      <c r="E9" s="459"/>
      <c r="F9" s="459"/>
      <c r="G9" s="459"/>
      <c r="H9" s="459"/>
      <c r="I9" s="459"/>
      <c r="J9" s="459"/>
      <c r="K9" s="459"/>
      <c r="L9" s="459"/>
      <c r="M9" s="459"/>
      <c r="N9" s="459"/>
      <c r="O9" s="459"/>
      <c r="P9" s="459"/>
      <c r="Q9" s="571"/>
      <c r="R9" s="565">
        <v>33290</v>
      </c>
      <c r="S9" s="344"/>
      <c r="T9" s="344"/>
      <c r="U9" s="344"/>
      <c r="V9" s="344"/>
      <c r="W9" s="344"/>
      <c r="X9" s="344"/>
      <c r="Y9" s="566"/>
      <c r="Z9" s="567">
        <v>0.1</v>
      </c>
      <c r="AA9" s="567"/>
      <c r="AB9" s="567"/>
      <c r="AC9" s="567"/>
      <c r="AD9" s="568">
        <v>33290</v>
      </c>
      <c r="AE9" s="568"/>
      <c r="AF9" s="568"/>
      <c r="AG9" s="568"/>
      <c r="AH9" s="568"/>
      <c r="AI9" s="568"/>
      <c r="AJ9" s="568"/>
      <c r="AK9" s="568"/>
      <c r="AL9" s="572">
        <v>0.2</v>
      </c>
      <c r="AM9" s="350"/>
      <c r="AN9" s="350"/>
      <c r="AO9" s="573"/>
      <c r="AP9" s="570" t="s">
        <v>336</v>
      </c>
      <c r="AQ9" s="459"/>
      <c r="AR9" s="459"/>
      <c r="AS9" s="459"/>
      <c r="AT9" s="459"/>
      <c r="AU9" s="459"/>
      <c r="AV9" s="459"/>
      <c r="AW9" s="459"/>
      <c r="AX9" s="459"/>
      <c r="AY9" s="459"/>
      <c r="AZ9" s="459"/>
      <c r="BA9" s="459"/>
      <c r="BB9" s="459"/>
      <c r="BC9" s="459"/>
      <c r="BD9" s="459"/>
      <c r="BE9" s="459"/>
      <c r="BF9" s="571"/>
      <c r="BG9" s="565">
        <v>1563375</v>
      </c>
      <c r="BH9" s="344"/>
      <c r="BI9" s="344"/>
      <c r="BJ9" s="344"/>
      <c r="BK9" s="344"/>
      <c r="BL9" s="344"/>
      <c r="BM9" s="344"/>
      <c r="BN9" s="566"/>
      <c r="BO9" s="567">
        <v>30.5</v>
      </c>
      <c r="BP9" s="567"/>
      <c r="BQ9" s="567"/>
      <c r="BR9" s="567"/>
      <c r="BS9" s="568" t="s">
        <v>207</v>
      </c>
      <c r="BT9" s="568"/>
      <c r="BU9" s="568"/>
      <c r="BV9" s="568"/>
      <c r="BW9" s="568"/>
      <c r="BX9" s="568"/>
      <c r="BY9" s="568"/>
      <c r="BZ9" s="568"/>
      <c r="CA9" s="568"/>
      <c r="CB9" s="569"/>
      <c r="CD9" s="570" t="s">
        <v>339</v>
      </c>
      <c r="CE9" s="459"/>
      <c r="CF9" s="459"/>
      <c r="CG9" s="459"/>
      <c r="CH9" s="459"/>
      <c r="CI9" s="459"/>
      <c r="CJ9" s="459"/>
      <c r="CK9" s="459"/>
      <c r="CL9" s="459"/>
      <c r="CM9" s="459"/>
      <c r="CN9" s="459"/>
      <c r="CO9" s="459"/>
      <c r="CP9" s="459"/>
      <c r="CQ9" s="571"/>
      <c r="CR9" s="565">
        <v>4136132</v>
      </c>
      <c r="CS9" s="344"/>
      <c r="CT9" s="344"/>
      <c r="CU9" s="344"/>
      <c r="CV9" s="344"/>
      <c r="CW9" s="344"/>
      <c r="CX9" s="344"/>
      <c r="CY9" s="566"/>
      <c r="CZ9" s="567">
        <v>12</v>
      </c>
      <c r="DA9" s="567"/>
      <c r="DB9" s="567"/>
      <c r="DC9" s="567"/>
      <c r="DD9" s="575">
        <v>1007862</v>
      </c>
      <c r="DE9" s="344"/>
      <c r="DF9" s="344"/>
      <c r="DG9" s="344"/>
      <c r="DH9" s="344"/>
      <c r="DI9" s="344"/>
      <c r="DJ9" s="344"/>
      <c r="DK9" s="344"/>
      <c r="DL9" s="344"/>
      <c r="DM9" s="344"/>
      <c r="DN9" s="344"/>
      <c r="DO9" s="344"/>
      <c r="DP9" s="566"/>
      <c r="DQ9" s="575">
        <v>2417640</v>
      </c>
      <c r="DR9" s="344"/>
      <c r="DS9" s="344"/>
      <c r="DT9" s="344"/>
      <c r="DU9" s="344"/>
      <c r="DV9" s="344"/>
      <c r="DW9" s="344"/>
      <c r="DX9" s="344"/>
      <c r="DY9" s="344"/>
      <c r="DZ9" s="344"/>
      <c r="EA9" s="344"/>
      <c r="EB9" s="344"/>
      <c r="EC9" s="576"/>
    </row>
    <row r="10" spans="2:143" ht="11.25" customHeight="1" x14ac:dyDescent="0.15">
      <c r="B10" s="570" t="s">
        <v>133</v>
      </c>
      <c r="C10" s="459"/>
      <c r="D10" s="459"/>
      <c r="E10" s="459"/>
      <c r="F10" s="459"/>
      <c r="G10" s="459"/>
      <c r="H10" s="459"/>
      <c r="I10" s="459"/>
      <c r="J10" s="459"/>
      <c r="K10" s="459"/>
      <c r="L10" s="459"/>
      <c r="M10" s="459"/>
      <c r="N10" s="459"/>
      <c r="O10" s="459"/>
      <c r="P10" s="459"/>
      <c r="Q10" s="571"/>
      <c r="R10" s="565" t="s">
        <v>207</v>
      </c>
      <c r="S10" s="344"/>
      <c r="T10" s="344"/>
      <c r="U10" s="344"/>
      <c r="V10" s="344"/>
      <c r="W10" s="344"/>
      <c r="X10" s="344"/>
      <c r="Y10" s="566"/>
      <c r="Z10" s="567" t="s">
        <v>207</v>
      </c>
      <c r="AA10" s="567"/>
      <c r="AB10" s="567"/>
      <c r="AC10" s="567"/>
      <c r="AD10" s="568" t="s">
        <v>207</v>
      </c>
      <c r="AE10" s="568"/>
      <c r="AF10" s="568"/>
      <c r="AG10" s="568"/>
      <c r="AH10" s="568"/>
      <c r="AI10" s="568"/>
      <c r="AJ10" s="568"/>
      <c r="AK10" s="568"/>
      <c r="AL10" s="572" t="s">
        <v>207</v>
      </c>
      <c r="AM10" s="350"/>
      <c r="AN10" s="350"/>
      <c r="AO10" s="573"/>
      <c r="AP10" s="570" t="s">
        <v>195</v>
      </c>
      <c r="AQ10" s="459"/>
      <c r="AR10" s="459"/>
      <c r="AS10" s="459"/>
      <c r="AT10" s="459"/>
      <c r="AU10" s="459"/>
      <c r="AV10" s="459"/>
      <c r="AW10" s="459"/>
      <c r="AX10" s="459"/>
      <c r="AY10" s="459"/>
      <c r="AZ10" s="459"/>
      <c r="BA10" s="459"/>
      <c r="BB10" s="459"/>
      <c r="BC10" s="459"/>
      <c r="BD10" s="459"/>
      <c r="BE10" s="459"/>
      <c r="BF10" s="571"/>
      <c r="BG10" s="565">
        <v>113088</v>
      </c>
      <c r="BH10" s="344"/>
      <c r="BI10" s="344"/>
      <c r="BJ10" s="344"/>
      <c r="BK10" s="344"/>
      <c r="BL10" s="344"/>
      <c r="BM10" s="344"/>
      <c r="BN10" s="566"/>
      <c r="BO10" s="567">
        <v>2.2000000000000002</v>
      </c>
      <c r="BP10" s="567"/>
      <c r="BQ10" s="567"/>
      <c r="BR10" s="567"/>
      <c r="BS10" s="568" t="s">
        <v>207</v>
      </c>
      <c r="BT10" s="568"/>
      <c r="BU10" s="568"/>
      <c r="BV10" s="568"/>
      <c r="BW10" s="568"/>
      <c r="BX10" s="568"/>
      <c r="BY10" s="568"/>
      <c r="BZ10" s="568"/>
      <c r="CA10" s="568"/>
      <c r="CB10" s="569"/>
      <c r="CD10" s="570" t="s">
        <v>232</v>
      </c>
      <c r="CE10" s="459"/>
      <c r="CF10" s="459"/>
      <c r="CG10" s="459"/>
      <c r="CH10" s="459"/>
      <c r="CI10" s="459"/>
      <c r="CJ10" s="459"/>
      <c r="CK10" s="459"/>
      <c r="CL10" s="459"/>
      <c r="CM10" s="459"/>
      <c r="CN10" s="459"/>
      <c r="CO10" s="459"/>
      <c r="CP10" s="459"/>
      <c r="CQ10" s="571"/>
      <c r="CR10" s="565" t="s">
        <v>207</v>
      </c>
      <c r="CS10" s="344"/>
      <c r="CT10" s="344"/>
      <c r="CU10" s="344"/>
      <c r="CV10" s="344"/>
      <c r="CW10" s="344"/>
      <c r="CX10" s="344"/>
      <c r="CY10" s="566"/>
      <c r="CZ10" s="567" t="s">
        <v>207</v>
      </c>
      <c r="DA10" s="567"/>
      <c r="DB10" s="567"/>
      <c r="DC10" s="567"/>
      <c r="DD10" s="575" t="s">
        <v>207</v>
      </c>
      <c r="DE10" s="344"/>
      <c r="DF10" s="344"/>
      <c r="DG10" s="344"/>
      <c r="DH10" s="344"/>
      <c r="DI10" s="344"/>
      <c r="DJ10" s="344"/>
      <c r="DK10" s="344"/>
      <c r="DL10" s="344"/>
      <c r="DM10" s="344"/>
      <c r="DN10" s="344"/>
      <c r="DO10" s="344"/>
      <c r="DP10" s="566"/>
      <c r="DQ10" s="575" t="s">
        <v>207</v>
      </c>
      <c r="DR10" s="344"/>
      <c r="DS10" s="344"/>
      <c r="DT10" s="344"/>
      <c r="DU10" s="344"/>
      <c r="DV10" s="344"/>
      <c r="DW10" s="344"/>
      <c r="DX10" s="344"/>
      <c r="DY10" s="344"/>
      <c r="DZ10" s="344"/>
      <c r="EA10" s="344"/>
      <c r="EB10" s="344"/>
      <c r="EC10" s="576"/>
    </row>
    <row r="11" spans="2:143" ht="11.25" customHeight="1" x14ac:dyDescent="0.15">
      <c r="B11" s="570" t="s">
        <v>110</v>
      </c>
      <c r="C11" s="459"/>
      <c r="D11" s="459"/>
      <c r="E11" s="459"/>
      <c r="F11" s="459"/>
      <c r="G11" s="459"/>
      <c r="H11" s="459"/>
      <c r="I11" s="459"/>
      <c r="J11" s="459"/>
      <c r="K11" s="459"/>
      <c r="L11" s="459"/>
      <c r="M11" s="459"/>
      <c r="N11" s="459"/>
      <c r="O11" s="459"/>
      <c r="P11" s="459"/>
      <c r="Q11" s="571"/>
      <c r="R11" s="565">
        <v>1025992</v>
      </c>
      <c r="S11" s="344"/>
      <c r="T11" s="344"/>
      <c r="U11" s="344"/>
      <c r="V11" s="344"/>
      <c r="W11" s="344"/>
      <c r="X11" s="344"/>
      <c r="Y11" s="566"/>
      <c r="Z11" s="572">
        <v>2.8</v>
      </c>
      <c r="AA11" s="350"/>
      <c r="AB11" s="350"/>
      <c r="AC11" s="577"/>
      <c r="AD11" s="575">
        <v>1025992</v>
      </c>
      <c r="AE11" s="344"/>
      <c r="AF11" s="344"/>
      <c r="AG11" s="344"/>
      <c r="AH11" s="344"/>
      <c r="AI11" s="344"/>
      <c r="AJ11" s="344"/>
      <c r="AK11" s="566"/>
      <c r="AL11" s="572">
        <v>5.2</v>
      </c>
      <c r="AM11" s="350"/>
      <c r="AN11" s="350"/>
      <c r="AO11" s="573"/>
      <c r="AP11" s="570" t="s">
        <v>341</v>
      </c>
      <c r="AQ11" s="459"/>
      <c r="AR11" s="459"/>
      <c r="AS11" s="459"/>
      <c r="AT11" s="459"/>
      <c r="AU11" s="459"/>
      <c r="AV11" s="459"/>
      <c r="AW11" s="459"/>
      <c r="AX11" s="459"/>
      <c r="AY11" s="459"/>
      <c r="AZ11" s="459"/>
      <c r="BA11" s="459"/>
      <c r="BB11" s="459"/>
      <c r="BC11" s="459"/>
      <c r="BD11" s="459"/>
      <c r="BE11" s="459"/>
      <c r="BF11" s="571"/>
      <c r="BG11" s="565">
        <v>203297</v>
      </c>
      <c r="BH11" s="344"/>
      <c r="BI11" s="344"/>
      <c r="BJ11" s="344"/>
      <c r="BK11" s="344"/>
      <c r="BL11" s="344"/>
      <c r="BM11" s="344"/>
      <c r="BN11" s="566"/>
      <c r="BO11" s="567">
        <v>4</v>
      </c>
      <c r="BP11" s="567"/>
      <c r="BQ11" s="567"/>
      <c r="BR11" s="567"/>
      <c r="BS11" s="568">
        <v>58073</v>
      </c>
      <c r="BT11" s="568"/>
      <c r="BU11" s="568"/>
      <c r="BV11" s="568"/>
      <c r="BW11" s="568"/>
      <c r="BX11" s="568"/>
      <c r="BY11" s="568"/>
      <c r="BZ11" s="568"/>
      <c r="CA11" s="568"/>
      <c r="CB11" s="569"/>
      <c r="CD11" s="570" t="s">
        <v>344</v>
      </c>
      <c r="CE11" s="459"/>
      <c r="CF11" s="459"/>
      <c r="CG11" s="459"/>
      <c r="CH11" s="459"/>
      <c r="CI11" s="459"/>
      <c r="CJ11" s="459"/>
      <c r="CK11" s="459"/>
      <c r="CL11" s="459"/>
      <c r="CM11" s="459"/>
      <c r="CN11" s="459"/>
      <c r="CO11" s="459"/>
      <c r="CP11" s="459"/>
      <c r="CQ11" s="571"/>
      <c r="CR11" s="565">
        <v>2347928</v>
      </c>
      <c r="CS11" s="344"/>
      <c r="CT11" s="344"/>
      <c r="CU11" s="344"/>
      <c r="CV11" s="344"/>
      <c r="CW11" s="344"/>
      <c r="CX11" s="344"/>
      <c r="CY11" s="566"/>
      <c r="CZ11" s="567">
        <v>6.8</v>
      </c>
      <c r="DA11" s="567"/>
      <c r="DB11" s="567"/>
      <c r="DC11" s="567"/>
      <c r="DD11" s="575">
        <v>888752</v>
      </c>
      <c r="DE11" s="344"/>
      <c r="DF11" s="344"/>
      <c r="DG11" s="344"/>
      <c r="DH11" s="344"/>
      <c r="DI11" s="344"/>
      <c r="DJ11" s="344"/>
      <c r="DK11" s="344"/>
      <c r="DL11" s="344"/>
      <c r="DM11" s="344"/>
      <c r="DN11" s="344"/>
      <c r="DO11" s="344"/>
      <c r="DP11" s="566"/>
      <c r="DQ11" s="575">
        <v>1157562</v>
      </c>
      <c r="DR11" s="344"/>
      <c r="DS11" s="344"/>
      <c r="DT11" s="344"/>
      <c r="DU11" s="344"/>
      <c r="DV11" s="344"/>
      <c r="DW11" s="344"/>
      <c r="DX11" s="344"/>
      <c r="DY11" s="344"/>
      <c r="DZ11" s="344"/>
      <c r="EA11" s="344"/>
      <c r="EB11" s="344"/>
      <c r="EC11" s="576"/>
    </row>
    <row r="12" spans="2:143" ht="11.25" customHeight="1" x14ac:dyDescent="0.15">
      <c r="B12" s="570" t="s">
        <v>150</v>
      </c>
      <c r="C12" s="459"/>
      <c r="D12" s="459"/>
      <c r="E12" s="459"/>
      <c r="F12" s="459"/>
      <c r="G12" s="459"/>
      <c r="H12" s="459"/>
      <c r="I12" s="459"/>
      <c r="J12" s="459"/>
      <c r="K12" s="459"/>
      <c r="L12" s="459"/>
      <c r="M12" s="459"/>
      <c r="N12" s="459"/>
      <c r="O12" s="459"/>
      <c r="P12" s="459"/>
      <c r="Q12" s="571"/>
      <c r="R12" s="565">
        <v>16847</v>
      </c>
      <c r="S12" s="344"/>
      <c r="T12" s="344"/>
      <c r="U12" s="344"/>
      <c r="V12" s="344"/>
      <c r="W12" s="344"/>
      <c r="X12" s="344"/>
      <c r="Y12" s="566"/>
      <c r="Z12" s="567">
        <v>0</v>
      </c>
      <c r="AA12" s="567"/>
      <c r="AB12" s="567"/>
      <c r="AC12" s="567"/>
      <c r="AD12" s="568">
        <v>16847</v>
      </c>
      <c r="AE12" s="568"/>
      <c r="AF12" s="568"/>
      <c r="AG12" s="568"/>
      <c r="AH12" s="568"/>
      <c r="AI12" s="568"/>
      <c r="AJ12" s="568"/>
      <c r="AK12" s="568"/>
      <c r="AL12" s="572">
        <v>0.1</v>
      </c>
      <c r="AM12" s="350"/>
      <c r="AN12" s="350"/>
      <c r="AO12" s="573"/>
      <c r="AP12" s="570" t="s">
        <v>345</v>
      </c>
      <c r="AQ12" s="459"/>
      <c r="AR12" s="459"/>
      <c r="AS12" s="459"/>
      <c r="AT12" s="459"/>
      <c r="AU12" s="459"/>
      <c r="AV12" s="459"/>
      <c r="AW12" s="459"/>
      <c r="AX12" s="459"/>
      <c r="AY12" s="459"/>
      <c r="AZ12" s="459"/>
      <c r="BA12" s="459"/>
      <c r="BB12" s="459"/>
      <c r="BC12" s="459"/>
      <c r="BD12" s="459"/>
      <c r="BE12" s="459"/>
      <c r="BF12" s="571"/>
      <c r="BG12" s="565">
        <v>2640578</v>
      </c>
      <c r="BH12" s="344"/>
      <c r="BI12" s="344"/>
      <c r="BJ12" s="344"/>
      <c r="BK12" s="344"/>
      <c r="BL12" s="344"/>
      <c r="BM12" s="344"/>
      <c r="BN12" s="566"/>
      <c r="BO12" s="567">
        <v>51.4</v>
      </c>
      <c r="BP12" s="567"/>
      <c r="BQ12" s="567"/>
      <c r="BR12" s="567"/>
      <c r="BS12" s="568" t="s">
        <v>207</v>
      </c>
      <c r="BT12" s="568"/>
      <c r="BU12" s="568"/>
      <c r="BV12" s="568"/>
      <c r="BW12" s="568"/>
      <c r="BX12" s="568"/>
      <c r="BY12" s="568"/>
      <c r="BZ12" s="568"/>
      <c r="CA12" s="568"/>
      <c r="CB12" s="569"/>
      <c r="CD12" s="570" t="s">
        <v>96</v>
      </c>
      <c r="CE12" s="459"/>
      <c r="CF12" s="459"/>
      <c r="CG12" s="459"/>
      <c r="CH12" s="459"/>
      <c r="CI12" s="459"/>
      <c r="CJ12" s="459"/>
      <c r="CK12" s="459"/>
      <c r="CL12" s="459"/>
      <c r="CM12" s="459"/>
      <c r="CN12" s="459"/>
      <c r="CO12" s="459"/>
      <c r="CP12" s="459"/>
      <c r="CQ12" s="571"/>
      <c r="CR12" s="565">
        <v>761592</v>
      </c>
      <c r="CS12" s="344"/>
      <c r="CT12" s="344"/>
      <c r="CU12" s="344"/>
      <c r="CV12" s="344"/>
      <c r="CW12" s="344"/>
      <c r="CX12" s="344"/>
      <c r="CY12" s="566"/>
      <c r="CZ12" s="567">
        <v>2.2000000000000002</v>
      </c>
      <c r="DA12" s="567"/>
      <c r="DB12" s="567"/>
      <c r="DC12" s="567"/>
      <c r="DD12" s="575">
        <v>64875</v>
      </c>
      <c r="DE12" s="344"/>
      <c r="DF12" s="344"/>
      <c r="DG12" s="344"/>
      <c r="DH12" s="344"/>
      <c r="DI12" s="344"/>
      <c r="DJ12" s="344"/>
      <c r="DK12" s="344"/>
      <c r="DL12" s="344"/>
      <c r="DM12" s="344"/>
      <c r="DN12" s="344"/>
      <c r="DO12" s="344"/>
      <c r="DP12" s="566"/>
      <c r="DQ12" s="575">
        <v>648817</v>
      </c>
      <c r="DR12" s="344"/>
      <c r="DS12" s="344"/>
      <c r="DT12" s="344"/>
      <c r="DU12" s="344"/>
      <c r="DV12" s="344"/>
      <c r="DW12" s="344"/>
      <c r="DX12" s="344"/>
      <c r="DY12" s="344"/>
      <c r="DZ12" s="344"/>
      <c r="EA12" s="344"/>
      <c r="EB12" s="344"/>
      <c r="EC12" s="576"/>
    </row>
    <row r="13" spans="2:143" ht="11.25" customHeight="1" x14ac:dyDescent="0.15">
      <c r="B13" s="570" t="s">
        <v>346</v>
      </c>
      <c r="C13" s="459"/>
      <c r="D13" s="459"/>
      <c r="E13" s="459"/>
      <c r="F13" s="459"/>
      <c r="G13" s="459"/>
      <c r="H13" s="459"/>
      <c r="I13" s="459"/>
      <c r="J13" s="459"/>
      <c r="K13" s="459"/>
      <c r="L13" s="459"/>
      <c r="M13" s="459"/>
      <c r="N13" s="459"/>
      <c r="O13" s="459"/>
      <c r="P13" s="459"/>
      <c r="Q13" s="571"/>
      <c r="R13" s="565" t="s">
        <v>207</v>
      </c>
      <c r="S13" s="344"/>
      <c r="T13" s="344"/>
      <c r="U13" s="344"/>
      <c r="V13" s="344"/>
      <c r="W13" s="344"/>
      <c r="X13" s="344"/>
      <c r="Y13" s="566"/>
      <c r="Z13" s="567" t="s">
        <v>207</v>
      </c>
      <c r="AA13" s="567"/>
      <c r="AB13" s="567"/>
      <c r="AC13" s="567"/>
      <c r="AD13" s="568" t="s">
        <v>207</v>
      </c>
      <c r="AE13" s="568"/>
      <c r="AF13" s="568"/>
      <c r="AG13" s="568"/>
      <c r="AH13" s="568"/>
      <c r="AI13" s="568"/>
      <c r="AJ13" s="568"/>
      <c r="AK13" s="568"/>
      <c r="AL13" s="572" t="s">
        <v>207</v>
      </c>
      <c r="AM13" s="350"/>
      <c r="AN13" s="350"/>
      <c r="AO13" s="573"/>
      <c r="AP13" s="570" t="s">
        <v>348</v>
      </c>
      <c r="AQ13" s="459"/>
      <c r="AR13" s="459"/>
      <c r="AS13" s="459"/>
      <c r="AT13" s="459"/>
      <c r="AU13" s="459"/>
      <c r="AV13" s="459"/>
      <c r="AW13" s="459"/>
      <c r="AX13" s="459"/>
      <c r="AY13" s="459"/>
      <c r="AZ13" s="459"/>
      <c r="BA13" s="459"/>
      <c r="BB13" s="459"/>
      <c r="BC13" s="459"/>
      <c r="BD13" s="459"/>
      <c r="BE13" s="459"/>
      <c r="BF13" s="571"/>
      <c r="BG13" s="565">
        <v>2619007</v>
      </c>
      <c r="BH13" s="344"/>
      <c r="BI13" s="344"/>
      <c r="BJ13" s="344"/>
      <c r="BK13" s="344"/>
      <c r="BL13" s="344"/>
      <c r="BM13" s="344"/>
      <c r="BN13" s="566"/>
      <c r="BO13" s="567">
        <v>51</v>
      </c>
      <c r="BP13" s="567"/>
      <c r="BQ13" s="567"/>
      <c r="BR13" s="567"/>
      <c r="BS13" s="568" t="s">
        <v>207</v>
      </c>
      <c r="BT13" s="568"/>
      <c r="BU13" s="568"/>
      <c r="BV13" s="568"/>
      <c r="BW13" s="568"/>
      <c r="BX13" s="568"/>
      <c r="BY13" s="568"/>
      <c r="BZ13" s="568"/>
      <c r="CA13" s="568"/>
      <c r="CB13" s="569"/>
      <c r="CD13" s="570" t="s">
        <v>349</v>
      </c>
      <c r="CE13" s="459"/>
      <c r="CF13" s="459"/>
      <c r="CG13" s="459"/>
      <c r="CH13" s="459"/>
      <c r="CI13" s="459"/>
      <c r="CJ13" s="459"/>
      <c r="CK13" s="459"/>
      <c r="CL13" s="459"/>
      <c r="CM13" s="459"/>
      <c r="CN13" s="459"/>
      <c r="CO13" s="459"/>
      <c r="CP13" s="459"/>
      <c r="CQ13" s="571"/>
      <c r="CR13" s="565">
        <v>2658858</v>
      </c>
      <c r="CS13" s="344"/>
      <c r="CT13" s="344"/>
      <c r="CU13" s="344"/>
      <c r="CV13" s="344"/>
      <c r="CW13" s="344"/>
      <c r="CX13" s="344"/>
      <c r="CY13" s="566"/>
      <c r="CZ13" s="567">
        <v>7.7</v>
      </c>
      <c r="DA13" s="567"/>
      <c r="DB13" s="567"/>
      <c r="DC13" s="567"/>
      <c r="DD13" s="575">
        <v>1108954</v>
      </c>
      <c r="DE13" s="344"/>
      <c r="DF13" s="344"/>
      <c r="DG13" s="344"/>
      <c r="DH13" s="344"/>
      <c r="DI13" s="344"/>
      <c r="DJ13" s="344"/>
      <c r="DK13" s="344"/>
      <c r="DL13" s="344"/>
      <c r="DM13" s="344"/>
      <c r="DN13" s="344"/>
      <c r="DO13" s="344"/>
      <c r="DP13" s="566"/>
      <c r="DQ13" s="575">
        <v>1622242</v>
      </c>
      <c r="DR13" s="344"/>
      <c r="DS13" s="344"/>
      <c r="DT13" s="344"/>
      <c r="DU13" s="344"/>
      <c r="DV13" s="344"/>
      <c r="DW13" s="344"/>
      <c r="DX13" s="344"/>
      <c r="DY13" s="344"/>
      <c r="DZ13" s="344"/>
      <c r="EA13" s="344"/>
      <c r="EB13" s="344"/>
      <c r="EC13" s="576"/>
    </row>
    <row r="14" spans="2:143" ht="11.25" customHeight="1" x14ac:dyDescent="0.15">
      <c r="B14" s="570" t="s">
        <v>351</v>
      </c>
      <c r="C14" s="459"/>
      <c r="D14" s="459"/>
      <c r="E14" s="459"/>
      <c r="F14" s="459"/>
      <c r="G14" s="459"/>
      <c r="H14" s="459"/>
      <c r="I14" s="459"/>
      <c r="J14" s="459"/>
      <c r="K14" s="459"/>
      <c r="L14" s="459"/>
      <c r="M14" s="459"/>
      <c r="N14" s="459"/>
      <c r="O14" s="459"/>
      <c r="P14" s="459"/>
      <c r="Q14" s="571"/>
      <c r="R14" s="565">
        <v>2564</v>
      </c>
      <c r="S14" s="344"/>
      <c r="T14" s="344"/>
      <c r="U14" s="344"/>
      <c r="V14" s="344"/>
      <c r="W14" s="344"/>
      <c r="X14" s="344"/>
      <c r="Y14" s="566"/>
      <c r="Z14" s="567">
        <v>0</v>
      </c>
      <c r="AA14" s="567"/>
      <c r="AB14" s="567"/>
      <c r="AC14" s="567"/>
      <c r="AD14" s="568">
        <v>2564</v>
      </c>
      <c r="AE14" s="568"/>
      <c r="AF14" s="568"/>
      <c r="AG14" s="568"/>
      <c r="AH14" s="568"/>
      <c r="AI14" s="568"/>
      <c r="AJ14" s="568"/>
      <c r="AK14" s="568"/>
      <c r="AL14" s="572">
        <v>0</v>
      </c>
      <c r="AM14" s="350"/>
      <c r="AN14" s="350"/>
      <c r="AO14" s="573"/>
      <c r="AP14" s="570" t="s">
        <v>223</v>
      </c>
      <c r="AQ14" s="459"/>
      <c r="AR14" s="459"/>
      <c r="AS14" s="459"/>
      <c r="AT14" s="459"/>
      <c r="AU14" s="459"/>
      <c r="AV14" s="459"/>
      <c r="AW14" s="459"/>
      <c r="AX14" s="459"/>
      <c r="AY14" s="459"/>
      <c r="AZ14" s="459"/>
      <c r="BA14" s="459"/>
      <c r="BB14" s="459"/>
      <c r="BC14" s="459"/>
      <c r="BD14" s="459"/>
      <c r="BE14" s="459"/>
      <c r="BF14" s="571"/>
      <c r="BG14" s="565">
        <v>214306</v>
      </c>
      <c r="BH14" s="344"/>
      <c r="BI14" s="344"/>
      <c r="BJ14" s="344"/>
      <c r="BK14" s="344"/>
      <c r="BL14" s="344"/>
      <c r="BM14" s="344"/>
      <c r="BN14" s="566"/>
      <c r="BO14" s="567">
        <v>4.2</v>
      </c>
      <c r="BP14" s="567"/>
      <c r="BQ14" s="567"/>
      <c r="BR14" s="567"/>
      <c r="BS14" s="568" t="s">
        <v>207</v>
      </c>
      <c r="BT14" s="568"/>
      <c r="BU14" s="568"/>
      <c r="BV14" s="568"/>
      <c r="BW14" s="568"/>
      <c r="BX14" s="568"/>
      <c r="BY14" s="568"/>
      <c r="BZ14" s="568"/>
      <c r="CA14" s="568"/>
      <c r="CB14" s="569"/>
      <c r="CD14" s="570" t="s">
        <v>69</v>
      </c>
      <c r="CE14" s="459"/>
      <c r="CF14" s="459"/>
      <c r="CG14" s="459"/>
      <c r="CH14" s="459"/>
      <c r="CI14" s="459"/>
      <c r="CJ14" s="459"/>
      <c r="CK14" s="459"/>
      <c r="CL14" s="459"/>
      <c r="CM14" s="459"/>
      <c r="CN14" s="459"/>
      <c r="CO14" s="459"/>
      <c r="CP14" s="459"/>
      <c r="CQ14" s="571"/>
      <c r="CR14" s="565">
        <v>1353825</v>
      </c>
      <c r="CS14" s="344"/>
      <c r="CT14" s="344"/>
      <c r="CU14" s="344"/>
      <c r="CV14" s="344"/>
      <c r="CW14" s="344"/>
      <c r="CX14" s="344"/>
      <c r="CY14" s="566"/>
      <c r="CZ14" s="567">
        <v>3.9</v>
      </c>
      <c r="DA14" s="567"/>
      <c r="DB14" s="567"/>
      <c r="DC14" s="567"/>
      <c r="DD14" s="575">
        <v>293015</v>
      </c>
      <c r="DE14" s="344"/>
      <c r="DF14" s="344"/>
      <c r="DG14" s="344"/>
      <c r="DH14" s="344"/>
      <c r="DI14" s="344"/>
      <c r="DJ14" s="344"/>
      <c r="DK14" s="344"/>
      <c r="DL14" s="344"/>
      <c r="DM14" s="344"/>
      <c r="DN14" s="344"/>
      <c r="DO14" s="344"/>
      <c r="DP14" s="566"/>
      <c r="DQ14" s="575">
        <v>1000989</v>
      </c>
      <c r="DR14" s="344"/>
      <c r="DS14" s="344"/>
      <c r="DT14" s="344"/>
      <c r="DU14" s="344"/>
      <c r="DV14" s="344"/>
      <c r="DW14" s="344"/>
      <c r="DX14" s="344"/>
      <c r="DY14" s="344"/>
      <c r="DZ14" s="344"/>
      <c r="EA14" s="344"/>
      <c r="EB14" s="344"/>
      <c r="EC14" s="576"/>
    </row>
    <row r="15" spans="2:143" ht="11.25" customHeight="1" x14ac:dyDescent="0.15">
      <c r="B15" s="570" t="s">
        <v>321</v>
      </c>
      <c r="C15" s="459"/>
      <c r="D15" s="459"/>
      <c r="E15" s="459"/>
      <c r="F15" s="459"/>
      <c r="G15" s="459"/>
      <c r="H15" s="459"/>
      <c r="I15" s="459"/>
      <c r="J15" s="459"/>
      <c r="K15" s="459"/>
      <c r="L15" s="459"/>
      <c r="M15" s="459"/>
      <c r="N15" s="459"/>
      <c r="O15" s="459"/>
      <c r="P15" s="459"/>
      <c r="Q15" s="571"/>
      <c r="R15" s="565" t="s">
        <v>207</v>
      </c>
      <c r="S15" s="344"/>
      <c r="T15" s="344"/>
      <c r="U15" s="344"/>
      <c r="V15" s="344"/>
      <c r="W15" s="344"/>
      <c r="X15" s="344"/>
      <c r="Y15" s="566"/>
      <c r="Z15" s="567" t="s">
        <v>207</v>
      </c>
      <c r="AA15" s="567"/>
      <c r="AB15" s="567"/>
      <c r="AC15" s="567"/>
      <c r="AD15" s="568" t="s">
        <v>207</v>
      </c>
      <c r="AE15" s="568"/>
      <c r="AF15" s="568"/>
      <c r="AG15" s="568"/>
      <c r="AH15" s="568"/>
      <c r="AI15" s="568"/>
      <c r="AJ15" s="568"/>
      <c r="AK15" s="568"/>
      <c r="AL15" s="572" t="s">
        <v>207</v>
      </c>
      <c r="AM15" s="350"/>
      <c r="AN15" s="350"/>
      <c r="AO15" s="573"/>
      <c r="AP15" s="570" t="s">
        <v>352</v>
      </c>
      <c r="AQ15" s="459"/>
      <c r="AR15" s="459"/>
      <c r="AS15" s="459"/>
      <c r="AT15" s="459"/>
      <c r="AU15" s="459"/>
      <c r="AV15" s="459"/>
      <c r="AW15" s="459"/>
      <c r="AX15" s="459"/>
      <c r="AY15" s="459"/>
      <c r="AZ15" s="459"/>
      <c r="BA15" s="459"/>
      <c r="BB15" s="459"/>
      <c r="BC15" s="459"/>
      <c r="BD15" s="459"/>
      <c r="BE15" s="459"/>
      <c r="BF15" s="571"/>
      <c r="BG15" s="565">
        <v>302644</v>
      </c>
      <c r="BH15" s="344"/>
      <c r="BI15" s="344"/>
      <c r="BJ15" s="344"/>
      <c r="BK15" s="344"/>
      <c r="BL15" s="344"/>
      <c r="BM15" s="344"/>
      <c r="BN15" s="566"/>
      <c r="BO15" s="567">
        <v>5.9</v>
      </c>
      <c r="BP15" s="567"/>
      <c r="BQ15" s="567"/>
      <c r="BR15" s="567"/>
      <c r="BS15" s="568" t="s">
        <v>207</v>
      </c>
      <c r="BT15" s="568"/>
      <c r="BU15" s="568"/>
      <c r="BV15" s="568"/>
      <c r="BW15" s="568"/>
      <c r="BX15" s="568"/>
      <c r="BY15" s="568"/>
      <c r="BZ15" s="568"/>
      <c r="CA15" s="568"/>
      <c r="CB15" s="569"/>
      <c r="CD15" s="570" t="s">
        <v>353</v>
      </c>
      <c r="CE15" s="459"/>
      <c r="CF15" s="459"/>
      <c r="CG15" s="459"/>
      <c r="CH15" s="459"/>
      <c r="CI15" s="459"/>
      <c r="CJ15" s="459"/>
      <c r="CK15" s="459"/>
      <c r="CL15" s="459"/>
      <c r="CM15" s="459"/>
      <c r="CN15" s="459"/>
      <c r="CO15" s="459"/>
      <c r="CP15" s="459"/>
      <c r="CQ15" s="571"/>
      <c r="CR15" s="565">
        <v>3949165</v>
      </c>
      <c r="CS15" s="344"/>
      <c r="CT15" s="344"/>
      <c r="CU15" s="344"/>
      <c r="CV15" s="344"/>
      <c r="CW15" s="344"/>
      <c r="CX15" s="344"/>
      <c r="CY15" s="566"/>
      <c r="CZ15" s="567">
        <v>11.5</v>
      </c>
      <c r="DA15" s="567"/>
      <c r="DB15" s="567"/>
      <c r="DC15" s="567"/>
      <c r="DD15" s="575">
        <v>937921</v>
      </c>
      <c r="DE15" s="344"/>
      <c r="DF15" s="344"/>
      <c r="DG15" s="344"/>
      <c r="DH15" s="344"/>
      <c r="DI15" s="344"/>
      <c r="DJ15" s="344"/>
      <c r="DK15" s="344"/>
      <c r="DL15" s="344"/>
      <c r="DM15" s="344"/>
      <c r="DN15" s="344"/>
      <c r="DO15" s="344"/>
      <c r="DP15" s="566"/>
      <c r="DQ15" s="575">
        <v>2502818</v>
      </c>
      <c r="DR15" s="344"/>
      <c r="DS15" s="344"/>
      <c r="DT15" s="344"/>
      <c r="DU15" s="344"/>
      <c r="DV15" s="344"/>
      <c r="DW15" s="344"/>
      <c r="DX15" s="344"/>
      <c r="DY15" s="344"/>
      <c r="DZ15" s="344"/>
      <c r="EA15" s="344"/>
      <c r="EB15" s="344"/>
      <c r="EC15" s="576"/>
    </row>
    <row r="16" spans="2:143" ht="11.25" customHeight="1" x14ac:dyDescent="0.15">
      <c r="B16" s="570" t="s">
        <v>354</v>
      </c>
      <c r="C16" s="459"/>
      <c r="D16" s="459"/>
      <c r="E16" s="459"/>
      <c r="F16" s="459"/>
      <c r="G16" s="459"/>
      <c r="H16" s="459"/>
      <c r="I16" s="459"/>
      <c r="J16" s="459"/>
      <c r="K16" s="459"/>
      <c r="L16" s="459"/>
      <c r="M16" s="459"/>
      <c r="N16" s="459"/>
      <c r="O16" s="459"/>
      <c r="P16" s="459"/>
      <c r="Q16" s="571"/>
      <c r="R16" s="565">
        <v>31514</v>
      </c>
      <c r="S16" s="344"/>
      <c r="T16" s="344"/>
      <c r="U16" s="344"/>
      <c r="V16" s="344"/>
      <c r="W16" s="344"/>
      <c r="X16" s="344"/>
      <c r="Y16" s="566"/>
      <c r="Z16" s="567">
        <v>0.1</v>
      </c>
      <c r="AA16" s="567"/>
      <c r="AB16" s="567"/>
      <c r="AC16" s="567"/>
      <c r="AD16" s="568">
        <v>31514</v>
      </c>
      <c r="AE16" s="568"/>
      <c r="AF16" s="568"/>
      <c r="AG16" s="568"/>
      <c r="AH16" s="568"/>
      <c r="AI16" s="568"/>
      <c r="AJ16" s="568"/>
      <c r="AK16" s="568"/>
      <c r="AL16" s="572">
        <v>0.2</v>
      </c>
      <c r="AM16" s="350"/>
      <c r="AN16" s="350"/>
      <c r="AO16" s="573"/>
      <c r="AP16" s="570" t="s">
        <v>355</v>
      </c>
      <c r="AQ16" s="459"/>
      <c r="AR16" s="459"/>
      <c r="AS16" s="459"/>
      <c r="AT16" s="459"/>
      <c r="AU16" s="459"/>
      <c r="AV16" s="459"/>
      <c r="AW16" s="459"/>
      <c r="AX16" s="459"/>
      <c r="AY16" s="459"/>
      <c r="AZ16" s="459"/>
      <c r="BA16" s="459"/>
      <c r="BB16" s="459"/>
      <c r="BC16" s="459"/>
      <c r="BD16" s="459"/>
      <c r="BE16" s="459"/>
      <c r="BF16" s="571"/>
      <c r="BG16" s="565">
        <v>357</v>
      </c>
      <c r="BH16" s="344"/>
      <c r="BI16" s="344"/>
      <c r="BJ16" s="344"/>
      <c r="BK16" s="344"/>
      <c r="BL16" s="344"/>
      <c r="BM16" s="344"/>
      <c r="BN16" s="566"/>
      <c r="BO16" s="567">
        <v>0</v>
      </c>
      <c r="BP16" s="567"/>
      <c r="BQ16" s="567"/>
      <c r="BR16" s="567"/>
      <c r="BS16" s="568" t="s">
        <v>207</v>
      </c>
      <c r="BT16" s="568"/>
      <c r="BU16" s="568"/>
      <c r="BV16" s="568"/>
      <c r="BW16" s="568"/>
      <c r="BX16" s="568"/>
      <c r="BY16" s="568"/>
      <c r="BZ16" s="568"/>
      <c r="CA16" s="568"/>
      <c r="CB16" s="569"/>
      <c r="CD16" s="570" t="s">
        <v>356</v>
      </c>
      <c r="CE16" s="459"/>
      <c r="CF16" s="459"/>
      <c r="CG16" s="459"/>
      <c r="CH16" s="459"/>
      <c r="CI16" s="459"/>
      <c r="CJ16" s="459"/>
      <c r="CK16" s="459"/>
      <c r="CL16" s="459"/>
      <c r="CM16" s="459"/>
      <c r="CN16" s="459"/>
      <c r="CO16" s="459"/>
      <c r="CP16" s="459"/>
      <c r="CQ16" s="571"/>
      <c r="CR16" s="565">
        <v>66809</v>
      </c>
      <c r="CS16" s="344"/>
      <c r="CT16" s="344"/>
      <c r="CU16" s="344"/>
      <c r="CV16" s="344"/>
      <c r="CW16" s="344"/>
      <c r="CX16" s="344"/>
      <c r="CY16" s="566"/>
      <c r="CZ16" s="567">
        <v>0.2</v>
      </c>
      <c r="DA16" s="567"/>
      <c r="DB16" s="567"/>
      <c r="DC16" s="567"/>
      <c r="DD16" s="575" t="s">
        <v>207</v>
      </c>
      <c r="DE16" s="344"/>
      <c r="DF16" s="344"/>
      <c r="DG16" s="344"/>
      <c r="DH16" s="344"/>
      <c r="DI16" s="344"/>
      <c r="DJ16" s="344"/>
      <c r="DK16" s="344"/>
      <c r="DL16" s="344"/>
      <c r="DM16" s="344"/>
      <c r="DN16" s="344"/>
      <c r="DO16" s="344"/>
      <c r="DP16" s="566"/>
      <c r="DQ16" s="575">
        <v>10101</v>
      </c>
      <c r="DR16" s="344"/>
      <c r="DS16" s="344"/>
      <c r="DT16" s="344"/>
      <c r="DU16" s="344"/>
      <c r="DV16" s="344"/>
      <c r="DW16" s="344"/>
      <c r="DX16" s="344"/>
      <c r="DY16" s="344"/>
      <c r="DZ16" s="344"/>
      <c r="EA16" s="344"/>
      <c r="EB16" s="344"/>
      <c r="EC16" s="576"/>
    </row>
    <row r="17" spans="2:133" ht="11.25" customHeight="1" x14ac:dyDescent="0.15">
      <c r="B17" s="570" t="s">
        <v>357</v>
      </c>
      <c r="C17" s="459"/>
      <c r="D17" s="459"/>
      <c r="E17" s="459"/>
      <c r="F17" s="459"/>
      <c r="G17" s="459"/>
      <c r="H17" s="459"/>
      <c r="I17" s="459"/>
      <c r="J17" s="459"/>
      <c r="K17" s="459"/>
      <c r="L17" s="459"/>
      <c r="M17" s="459"/>
      <c r="N17" s="459"/>
      <c r="O17" s="459"/>
      <c r="P17" s="459"/>
      <c r="Q17" s="571"/>
      <c r="R17" s="565">
        <v>88002</v>
      </c>
      <c r="S17" s="344"/>
      <c r="T17" s="344"/>
      <c r="U17" s="344"/>
      <c r="V17" s="344"/>
      <c r="W17" s="344"/>
      <c r="X17" s="344"/>
      <c r="Y17" s="566"/>
      <c r="Z17" s="567">
        <v>0.2</v>
      </c>
      <c r="AA17" s="567"/>
      <c r="AB17" s="567"/>
      <c r="AC17" s="567"/>
      <c r="AD17" s="568">
        <v>88002</v>
      </c>
      <c r="AE17" s="568"/>
      <c r="AF17" s="568"/>
      <c r="AG17" s="568"/>
      <c r="AH17" s="568"/>
      <c r="AI17" s="568"/>
      <c r="AJ17" s="568"/>
      <c r="AK17" s="568"/>
      <c r="AL17" s="572">
        <v>0.4</v>
      </c>
      <c r="AM17" s="350"/>
      <c r="AN17" s="350"/>
      <c r="AO17" s="573"/>
      <c r="AP17" s="570" t="s">
        <v>358</v>
      </c>
      <c r="AQ17" s="459"/>
      <c r="AR17" s="459"/>
      <c r="AS17" s="459"/>
      <c r="AT17" s="459"/>
      <c r="AU17" s="459"/>
      <c r="AV17" s="459"/>
      <c r="AW17" s="459"/>
      <c r="AX17" s="459"/>
      <c r="AY17" s="459"/>
      <c r="AZ17" s="459"/>
      <c r="BA17" s="459"/>
      <c r="BB17" s="459"/>
      <c r="BC17" s="459"/>
      <c r="BD17" s="459"/>
      <c r="BE17" s="459"/>
      <c r="BF17" s="571"/>
      <c r="BG17" s="565" t="s">
        <v>207</v>
      </c>
      <c r="BH17" s="344"/>
      <c r="BI17" s="344"/>
      <c r="BJ17" s="344"/>
      <c r="BK17" s="344"/>
      <c r="BL17" s="344"/>
      <c r="BM17" s="344"/>
      <c r="BN17" s="566"/>
      <c r="BO17" s="567" t="s">
        <v>207</v>
      </c>
      <c r="BP17" s="567"/>
      <c r="BQ17" s="567"/>
      <c r="BR17" s="567"/>
      <c r="BS17" s="568" t="s">
        <v>207</v>
      </c>
      <c r="BT17" s="568"/>
      <c r="BU17" s="568"/>
      <c r="BV17" s="568"/>
      <c r="BW17" s="568"/>
      <c r="BX17" s="568"/>
      <c r="BY17" s="568"/>
      <c r="BZ17" s="568"/>
      <c r="CA17" s="568"/>
      <c r="CB17" s="569"/>
      <c r="CD17" s="570" t="s">
        <v>360</v>
      </c>
      <c r="CE17" s="459"/>
      <c r="CF17" s="459"/>
      <c r="CG17" s="459"/>
      <c r="CH17" s="459"/>
      <c r="CI17" s="459"/>
      <c r="CJ17" s="459"/>
      <c r="CK17" s="459"/>
      <c r="CL17" s="459"/>
      <c r="CM17" s="459"/>
      <c r="CN17" s="459"/>
      <c r="CO17" s="459"/>
      <c r="CP17" s="459"/>
      <c r="CQ17" s="571"/>
      <c r="CR17" s="565">
        <v>5179952</v>
      </c>
      <c r="CS17" s="344"/>
      <c r="CT17" s="344"/>
      <c r="CU17" s="344"/>
      <c r="CV17" s="344"/>
      <c r="CW17" s="344"/>
      <c r="CX17" s="344"/>
      <c r="CY17" s="566"/>
      <c r="CZ17" s="567">
        <v>15.1</v>
      </c>
      <c r="DA17" s="567"/>
      <c r="DB17" s="567"/>
      <c r="DC17" s="567"/>
      <c r="DD17" s="575" t="s">
        <v>207</v>
      </c>
      <c r="DE17" s="344"/>
      <c r="DF17" s="344"/>
      <c r="DG17" s="344"/>
      <c r="DH17" s="344"/>
      <c r="DI17" s="344"/>
      <c r="DJ17" s="344"/>
      <c r="DK17" s="344"/>
      <c r="DL17" s="344"/>
      <c r="DM17" s="344"/>
      <c r="DN17" s="344"/>
      <c r="DO17" s="344"/>
      <c r="DP17" s="566"/>
      <c r="DQ17" s="575">
        <v>5140991</v>
      </c>
      <c r="DR17" s="344"/>
      <c r="DS17" s="344"/>
      <c r="DT17" s="344"/>
      <c r="DU17" s="344"/>
      <c r="DV17" s="344"/>
      <c r="DW17" s="344"/>
      <c r="DX17" s="344"/>
      <c r="DY17" s="344"/>
      <c r="DZ17" s="344"/>
      <c r="EA17" s="344"/>
      <c r="EB17" s="344"/>
      <c r="EC17" s="576"/>
    </row>
    <row r="18" spans="2:133" ht="11.25" customHeight="1" x14ac:dyDescent="0.15">
      <c r="B18" s="570" t="s">
        <v>361</v>
      </c>
      <c r="C18" s="459"/>
      <c r="D18" s="459"/>
      <c r="E18" s="459"/>
      <c r="F18" s="459"/>
      <c r="G18" s="459"/>
      <c r="H18" s="459"/>
      <c r="I18" s="459"/>
      <c r="J18" s="459"/>
      <c r="K18" s="459"/>
      <c r="L18" s="459"/>
      <c r="M18" s="459"/>
      <c r="N18" s="459"/>
      <c r="O18" s="459"/>
      <c r="P18" s="459"/>
      <c r="Q18" s="571"/>
      <c r="R18" s="565">
        <v>36620</v>
      </c>
      <c r="S18" s="344"/>
      <c r="T18" s="344"/>
      <c r="U18" s="344"/>
      <c r="V18" s="344"/>
      <c r="W18" s="344"/>
      <c r="X18" s="344"/>
      <c r="Y18" s="566"/>
      <c r="Z18" s="567">
        <v>0.1</v>
      </c>
      <c r="AA18" s="567"/>
      <c r="AB18" s="567"/>
      <c r="AC18" s="567"/>
      <c r="AD18" s="568">
        <v>36620</v>
      </c>
      <c r="AE18" s="568"/>
      <c r="AF18" s="568"/>
      <c r="AG18" s="568"/>
      <c r="AH18" s="568"/>
      <c r="AI18" s="568"/>
      <c r="AJ18" s="568"/>
      <c r="AK18" s="568"/>
      <c r="AL18" s="572">
        <v>0.2</v>
      </c>
      <c r="AM18" s="350"/>
      <c r="AN18" s="350"/>
      <c r="AO18" s="573"/>
      <c r="AP18" s="570" t="s">
        <v>107</v>
      </c>
      <c r="AQ18" s="459"/>
      <c r="AR18" s="459"/>
      <c r="AS18" s="459"/>
      <c r="AT18" s="459"/>
      <c r="AU18" s="459"/>
      <c r="AV18" s="459"/>
      <c r="AW18" s="459"/>
      <c r="AX18" s="459"/>
      <c r="AY18" s="459"/>
      <c r="AZ18" s="459"/>
      <c r="BA18" s="459"/>
      <c r="BB18" s="459"/>
      <c r="BC18" s="459"/>
      <c r="BD18" s="459"/>
      <c r="BE18" s="459"/>
      <c r="BF18" s="571"/>
      <c r="BG18" s="565" t="s">
        <v>207</v>
      </c>
      <c r="BH18" s="344"/>
      <c r="BI18" s="344"/>
      <c r="BJ18" s="344"/>
      <c r="BK18" s="344"/>
      <c r="BL18" s="344"/>
      <c r="BM18" s="344"/>
      <c r="BN18" s="566"/>
      <c r="BO18" s="567" t="s">
        <v>207</v>
      </c>
      <c r="BP18" s="567"/>
      <c r="BQ18" s="567"/>
      <c r="BR18" s="567"/>
      <c r="BS18" s="568" t="s">
        <v>207</v>
      </c>
      <c r="BT18" s="568"/>
      <c r="BU18" s="568"/>
      <c r="BV18" s="568"/>
      <c r="BW18" s="568"/>
      <c r="BX18" s="568"/>
      <c r="BY18" s="568"/>
      <c r="BZ18" s="568"/>
      <c r="CA18" s="568"/>
      <c r="CB18" s="569"/>
      <c r="CD18" s="570" t="s">
        <v>362</v>
      </c>
      <c r="CE18" s="459"/>
      <c r="CF18" s="459"/>
      <c r="CG18" s="459"/>
      <c r="CH18" s="459"/>
      <c r="CI18" s="459"/>
      <c r="CJ18" s="459"/>
      <c r="CK18" s="459"/>
      <c r="CL18" s="459"/>
      <c r="CM18" s="459"/>
      <c r="CN18" s="459"/>
      <c r="CO18" s="459"/>
      <c r="CP18" s="459"/>
      <c r="CQ18" s="571"/>
      <c r="CR18" s="565" t="s">
        <v>207</v>
      </c>
      <c r="CS18" s="344"/>
      <c r="CT18" s="344"/>
      <c r="CU18" s="344"/>
      <c r="CV18" s="344"/>
      <c r="CW18" s="344"/>
      <c r="CX18" s="344"/>
      <c r="CY18" s="566"/>
      <c r="CZ18" s="567" t="s">
        <v>207</v>
      </c>
      <c r="DA18" s="567"/>
      <c r="DB18" s="567"/>
      <c r="DC18" s="567"/>
      <c r="DD18" s="575" t="s">
        <v>207</v>
      </c>
      <c r="DE18" s="344"/>
      <c r="DF18" s="344"/>
      <c r="DG18" s="344"/>
      <c r="DH18" s="344"/>
      <c r="DI18" s="344"/>
      <c r="DJ18" s="344"/>
      <c r="DK18" s="344"/>
      <c r="DL18" s="344"/>
      <c r="DM18" s="344"/>
      <c r="DN18" s="344"/>
      <c r="DO18" s="344"/>
      <c r="DP18" s="566"/>
      <c r="DQ18" s="575" t="s">
        <v>207</v>
      </c>
      <c r="DR18" s="344"/>
      <c r="DS18" s="344"/>
      <c r="DT18" s="344"/>
      <c r="DU18" s="344"/>
      <c r="DV18" s="344"/>
      <c r="DW18" s="344"/>
      <c r="DX18" s="344"/>
      <c r="DY18" s="344"/>
      <c r="DZ18" s="344"/>
      <c r="EA18" s="344"/>
      <c r="EB18" s="344"/>
      <c r="EC18" s="576"/>
    </row>
    <row r="19" spans="2:133" ht="11.25" customHeight="1" x14ac:dyDescent="0.15">
      <c r="B19" s="570" t="s">
        <v>364</v>
      </c>
      <c r="C19" s="459"/>
      <c r="D19" s="459"/>
      <c r="E19" s="459"/>
      <c r="F19" s="459"/>
      <c r="G19" s="459"/>
      <c r="H19" s="459"/>
      <c r="I19" s="459"/>
      <c r="J19" s="459"/>
      <c r="K19" s="459"/>
      <c r="L19" s="459"/>
      <c r="M19" s="459"/>
      <c r="N19" s="459"/>
      <c r="O19" s="459"/>
      <c r="P19" s="459"/>
      <c r="Q19" s="571"/>
      <c r="R19" s="565">
        <v>28197</v>
      </c>
      <c r="S19" s="344"/>
      <c r="T19" s="344"/>
      <c r="U19" s="344"/>
      <c r="V19" s="344"/>
      <c r="W19" s="344"/>
      <c r="X19" s="344"/>
      <c r="Y19" s="566"/>
      <c r="Z19" s="567">
        <v>0.1</v>
      </c>
      <c r="AA19" s="567"/>
      <c r="AB19" s="567"/>
      <c r="AC19" s="567"/>
      <c r="AD19" s="568">
        <v>28197</v>
      </c>
      <c r="AE19" s="568"/>
      <c r="AF19" s="568"/>
      <c r="AG19" s="568"/>
      <c r="AH19" s="568"/>
      <c r="AI19" s="568"/>
      <c r="AJ19" s="568"/>
      <c r="AK19" s="568"/>
      <c r="AL19" s="572">
        <v>0.1</v>
      </c>
      <c r="AM19" s="350"/>
      <c r="AN19" s="350"/>
      <c r="AO19" s="573"/>
      <c r="AP19" s="570" t="s">
        <v>256</v>
      </c>
      <c r="AQ19" s="459"/>
      <c r="AR19" s="459"/>
      <c r="AS19" s="459"/>
      <c r="AT19" s="459"/>
      <c r="AU19" s="459"/>
      <c r="AV19" s="459"/>
      <c r="AW19" s="459"/>
      <c r="AX19" s="459"/>
      <c r="AY19" s="459"/>
      <c r="AZ19" s="459"/>
      <c r="BA19" s="459"/>
      <c r="BB19" s="459"/>
      <c r="BC19" s="459"/>
      <c r="BD19" s="459"/>
      <c r="BE19" s="459"/>
      <c r="BF19" s="571"/>
      <c r="BG19" s="565">
        <v>18568</v>
      </c>
      <c r="BH19" s="344"/>
      <c r="BI19" s="344"/>
      <c r="BJ19" s="344"/>
      <c r="BK19" s="344"/>
      <c r="BL19" s="344"/>
      <c r="BM19" s="344"/>
      <c r="BN19" s="566"/>
      <c r="BO19" s="567">
        <v>0.4</v>
      </c>
      <c r="BP19" s="567"/>
      <c r="BQ19" s="567"/>
      <c r="BR19" s="567"/>
      <c r="BS19" s="568" t="s">
        <v>207</v>
      </c>
      <c r="BT19" s="568"/>
      <c r="BU19" s="568"/>
      <c r="BV19" s="568"/>
      <c r="BW19" s="568"/>
      <c r="BX19" s="568"/>
      <c r="BY19" s="568"/>
      <c r="BZ19" s="568"/>
      <c r="CA19" s="568"/>
      <c r="CB19" s="569"/>
      <c r="CD19" s="570" t="s">
        <v>365</v>
      </c>
      <c r="CE19" s="459"/>
      <c r="CF19" s="459"/>
      <c r="CG19" s="459"/>
      <c r="CH19" s="459"/>
      <c r="CI19" s="459"/>
      <c r="CJ19" s="459"/>
      <c r="CK19" s="459"/>
      <c r="CL19" s="459"/>
      <c r="CM19" s="459"/>
      <c r="CN19" s="459"/>
      <c r="CO19" s="459"/>
      <c r="CP19" s="459"/>
      <c r="CQ19" s="571"/>
      <c r="CR19" s="565" t="s">
        <v>207</v>
      </c>
      <c r="CS19" s="344"/>
      <c r="CT19" s="344"/>
      <c r="CU19" s="344"/>
      <c r="CV19" s="344"/>
      <c r="CW19" s="344"/>
      <c r="CX19" s="344"/>
      <c r="CY19" s="566"/>
      <c r="CZ19" s="567" t="s">
        <v>207</v>
      </c>
      <c r="DA19" s="567"/>
      <c r="DB19" s="567"/>
      <c r="DC19" s="567"/>
      <c r="DD19" s="575" t="s">
        <v>207</v>
      </c>
      <c r="DE19" s="344"/>
      <c r="DF19" s="344"/>
      <c r="DG19" s="344"/>
      <c r="DH19" s="344"/>
      <c r="DI19" s="344"/>
      <c r="DJ19" s="344"/>
      <c r="DK19" s="344"/>
      <c r="DL19" s="344"/>
      <c r="DM19" s="344"/>
      <c r="DN19" s="344"/>
      <c r="DO19" s="344"/>
      <c r="DP19" s="566"/>
      <c r="DQ19" s="575" t="s">
        <v>207</v>
      </c>
      <c r="DR19" s="344"/>
      <c r="DS19" s="344"/>
      <c r="DT19" s="344"/>
      <c r="DU19" s="344"/>
      <c r="DV19" s="344"/>
      <c r="DW19" s="344"/>
      <c r="DX19" s="344"/>
      <c r="DY19" s="344"/>
      <c r="DZ19" s="344"/>
      <c r="EA19" s="344"/>
      <c r="EB19" s="344"/>
      <c r="EC19" s="576"/>
    </row>
    <row r="20" spans="2:133" ht="11.25" customHeight="1" x14ac:dyDescent="0.15">
      <c r="B20" s="578" t="s">
        <v>366</v>
      </c>
      <c r="C20" s="579"/>
      <c r="D20" s="579"/>
      <c r="E20" s="579"/>
      <c r="F20" s="579"/>
      <c r="G20" s="579"/>
      <c r="H20" s="579"/>
      <c r="I20" s="579"/>
      <c r="J20" s="579"/>
      <c r="K20" s="579"/>
      <c r="L20" s="579"/>
      <c r="M20" s="579"/>
      <c r="N20" s="579"/>
      <c r="O20" s="579"/>
      <c r="P20" s="579"/>
      <c r="Q20" s="580"/>
      <c r="R20" s="565">
        <v>8423</v>
      </c>
      <c r="S20" s="344"/>
      <c r="T20" s="344"/>
      <c r="U20" s="344"/>
      <c r="V20" s="344"/>
      <c r="W20" s="344"/>
      <c r="X20" s="344"/>
      <c r="Y20" s="566"/>
      <c r="Z20" s="567">
        <v>0</v>
      </c>
      <c r="AA20" s="567"/>
      <c r="AB20" s="567"/>
      <c r="AC20" s="567"/>
      <c r="AD20" s="568">
        <v>8423</v>
      </c>
      <c r="AE20" s="568"/>
      <c r="AF20" s="568"/>
      <c r="AG20" s="568"/>
      <c r="AH20" s="568"/>
      <c r="AI20" s="568"/>
      <c r="AJ20" s="568"/>
      <c r="AK20" s="568"/>
      <c r="AL20" s="572">
        <v>0</v>
      </c>
      <c r="AM20" s="350"/>
      <c r="AN20" s="350"/>
      <c r="AO20" s="573"/>
      <c r="AP20" s="570" t="s">
        <v>367</v>
      </c>
      <c r="AQ20" s="459"/>
      <c r="AR20" s="459"/>
      <c r="AS20" s="459"/>
      <c r="AT20" s="459"/>
      <c r="AU20" s="459"/>
      <c r="AV20" s="459"/>
      <c r="AW20" s="459"/>
      <c r="AX20" s="459"/>
      <c r="AY20" s="459"/>
      <c r="AZ20" s="459"/>
      <c r="BA20" s="459"/>
      <c r="BB20" s="459"/>
      <c r="BC20" s="459"/>
      <c r="BD20" s="459"/>
      <c r="BE20" s="459"/>
      <c r="BF20" s="571"/>
      <c r="BG20" s="565">
        <v>18568</v>
      </c>
      <c r="BH20" s="344"/>
      <c r="BI20" s="344"/>
      <c r="BJ20" s="344"/>
      <c r="BK20" s="344"/>
      <c r="BL20" s="344"/>
      <c r="BM20" s="344"/>
      <c r="BN20" s="566"/>
      <c r="BO20" s="567">
        <v>0.4</v>
      </c>
      <c r="BP20" s="567"/>
      <c r="BQ20" s="567"/>
      <c r="BR20" s="567"/>
      <c r="BS20" s="568" t="s">
        <v>207</v>
      </c>
      <c r="BT20" s="568"/>
      <c r="BU20" s="568"/>
      <c r="BV20" s="568"/>
      <c r="BW20" s="568"/>
      <c r="BX20" s="568"/>
      <c r="BY20" s="568"/>
      <c r="BZ20" s="568"/>
      <c r="CA20" s="568"/>
      <c r="CB20" s="569"/>
      <c r="CD20" s="570" t="s">
        <v>196</v>
      </c>
      <c r="CE20" s="459"/>
      <c r="CF20" s="459"/>
      <c r="CG20" s="459"/>
      <c r="CH20" s="459"/>
      <c r="CI20" s="459"/>
      <c r="CJ20" s="459"/>
      <c r="CK20" s="459"/>
      <c r="CL20" s="459"/>
      <c r="CM20" s="459"/>
      <c r="CN20" s="459"/>
      <c r="CO20" s="459"/>
      <c r="CP20" s="459"/>
      <c r="CQ20" s="571"/>
      <c r="CR20" s="565">
        <v>34388117</v>
      </c>
      <c r="CS20" s="344"/>
      <c r="CT20" s="344"/>
      <c r="CU20" s="344"/>
      <c r="CV20" s="344"/>
      <c r="CW20" s="344"/>
      <c r="CX20" s="344"/>
      <c r="CY20" s="566"/>
      <c r="CZ20" s="567">
        <v>100</v>
      </c>
      <c r="DA20" s="567"/>
      <c r="DB20" s="567"/>
      <c r="DC20" s="567"/>
      <c r="DD20" s="575">
        <v>5328464</v>
      </c>
      <c r="DE20" s="344"/>
      <c r="DF20" s="344"/>
      <c r="DG20" s="344"/>
      <c r="DH20" s="344"/>
      <c r="DI20" s="344"/>
      <c r="DJ20" s="344"/>
      <c r="DK20" s="344"/>
      <c r="DL20" s="344"/>
      <c r="DM20" s="344"/>
      <c r="DN20" s="344"/>
      <c r="DO20" s="344"/>
      <c r="DP20" s="566"/>
      <c r="DQ20" s="575">
        <v>23170991</v>
      </c>
      <c r="DR20" s="344"/>
      <c r="DS20" s="344"/>
      <c r="DT20" s="344"/>
      <c r="DU20" s="344"/>
      <c r="DV20" s="344"/>
      <c r="DW20" s="344"/>
      <c r="DX20" s="344"/>
      <c r="DY20" s="344"/>
      <c r="DZ20" s="344"/>
      <c r="EA20" s="344"/>
      <c r="EB20" s="344"/>
      <c r="EC20" s="576"/>
    </row>
    <row r="21" spans="2:133" ht="11.25" customHeight="1" x14ac:dyDescent="0.15">
      <c r="B21" s="570" t="s">
        <v>342</v>
      </c>
      <c r="C21" s="459"/>
      <c r="D21" s="459"/>
      <c r="E21" s="459"/>
      <c r="F21" s="459"/>
      <c r="G21" s="459"/>
      <c r="H21" s="459"/>
      <c r="I21" s="459"/>
      <c r="J21" s="459"/>
      <c r="K21" s="459"/>
      <c r="L21" s="459"/>
      <c r="M21" s="459"/>
      <c r="N21" s="459"/>
      <c r="O21" s="459"/>
      <c r="P21" s="459"/>
      <c r="Q21" s="571"/>
      <c r="R21" s="565">
        <v>14601283</v>
      </c>
      <c r="S21" s="344"/>
      <c r="T21" s="344"/>
      <c r="U21" s="344"/>
      <c r="V21" s="344"/>
      <c r="W21" s="344"/>
      <c r="X21" s="344"/>
      <c r="Y21" s="566"/>
      <c r="Z21" s="567">
        <v>40.1</v>
      </c>
      <c r="AA21" s="567"/>
      <c r="AB21" s="567"/>
      <c r="AC21" s="567"/>
      <c r="AD21" s="568">
        <v>12963688</v>
      </c>
      <c r="AE21" s="568"/>
      <c r="AF21" s="568"/>
      <c r="AG21" s="568"/>
      <c r="AH21" s="568"/>
      <c r="AI21" s="568"/>
      <c r="AJ21" s="568"/>
      <c r="AK21" s="568"/>
      <c r="AL21" s="572">
        <v>65.5</v>
      </c>
      <c r="AM21" s="350"/>
      <c r="AN21" s="350"/>
      <c r="AO21" s="573"/>
      <c r="AP21" s="570" t="s">
        <v>369</v>
      </c>
      <c r="AQ21" s="581"/>
      <c r="AR21" s="581"/>
      <c r="AS21" s="581"/>
      <c r="AT21" s="581"/>
      <c r="AU21" s="581"/>
      <c r="AV21" s="581"/>
      <c r="AW21" s="581"/>
      <c r="AX21" s="581"/>
      <c r="AY21" s="581"/>
      <c r="AZ21" s="581"/>
      <c r="BA21" s="581"/>
      <c r="BB21" s="581"/>
      <c r="BC21" s="581"/>
      <c r="BD21" s="581"/>
      <c r="BE21" s="581"/>
      <c r="BF21" s="582"/>
      <c r="BG21" s="565">
        <v>18568</v>
      </c>
      <c r="BH21" s="344"/>
      <c r="BI21" s="344"/>
      <c r="BJ21" s="344"/>
      <c r="BK21" s="344"/>
      <c r="BL21" s="344"/>
      <c r="BM21" s="344"/>
      <c r="BN21" s="566"/>
      <c r="BO21" s="567">
        <v>0.4</v>
      </c>
      <c r="BP21" s="567"/>
      <c r="BQ21" s="567"/>
      <c r="BR21" s="567"/>
      <c r="BS21" s="568" t="s">
        <v>207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294</v>
      </c>
      <c r="C22" s="459"/>
      <c r="D22" s="459"/>
      <c r="E22" s="459"/>
      <c r="F22" s="459"/>
      <c r="G22" s="459"/>
      <c r="H22" s="459"/>
      <c r="I22" s="459"/>
      <c r="J22" s="459"/>
      <c r="K22" s="459"/>
      <c r="L22" s="459"/>
      <c r="M22" s="459"/>
      <c r="N22" s="459"/>
      <c r="O22" s="459"/>
      <c r="P22" s="459"/>
      <c r="Q22" s="571"/>
      <c r="R22" s="565">
        <v>12963688</v>
      </c>
      <c r="S22" s="344"/>
      <c r="T22" s="344"/>
      <c r="U22" s="344"/>
      <c r="V22" s="344"/>
      <c r="W22" s="344"/>
      <c r="X22" s="344"/>
      <c r="Y22" s="566"/>
      <c r="Z22" s="567">
        <v>35.6</v>
      </c>
      <c r="AA22" s="567"/>
      <c r="AB22" s="567"/>
      <c r="AC22" s="567"/>
      <c r="AD22" s="568">
        <v>12963688</v>
      </c>
      <c r="AE22" s="568"/>
      <c r="AF22" s="568"/>
      <c r="AG22" s="568"/>
      <c r="AH22" s="568"/>
      <c r="AI22" s="568"/>
      <c r="AJ22" s="568"/>
      <c r="AK22" s="568"/>
      <c r="AL22" s="572">
        <v>65.5</v>
      </c>
      <c r="AM22" s="350"/>
      <c r="AN22" s="350"/>
      <c r="AO22" s="573"/>
      <c r="AP22" s="570" t="s">
        <v>303</v>
      </c>
      <c r="AQ22" s="581"/>
      <c r="AR22" s="581"/>
      <c r="AS22" s="581"/>
      <c r="AT22" s="581"/>
      <c r="AU22" s="581"/>
      <c r="AV22" s="581"/>
      <c r="AW22" s="581"/>
      <c r="AX22" s="581"/>
      <c r="AY22" s="581"/>
      <c r="AZ22" s="581"/>
      <c r="BA22" s="581"/>
      <c r="BB22" s="581"/>
      <c r="BC22" s="581"/>
      <c r="BD22" s="581"/>
      <c r="BE22" s="581"/>
      <c r="BF22" s="582"/>
      <c r="BG22" s="565" t="s">
        <v>207</v>
      </c>
      <c r="BH22" s="344"/>
      <c r="BI22" s="344"/>
      <c r="BJ22" s="344"/>
      <c r="BK22" s="344"/>
      <c r="BL22" s="344"/>
      <c r="BM22" s="344"/>
      <c r="BN22" s="566"/>
      <c r="BO22" s="567" t="s">
        <v>207</v>
      </c>
      <c r="BP22" s="567"/>
      <c r="BQ22" s="567"/>
      <c r="BR22" s="567"/>
      <c r="BS22" s="568" t="s">
        <v>207</v>
      </c>
      <c r="BT22" s="568"/>
      <c r="BU22" s="568"/>
      <c r="BV22" s="568"/>
      <c r="BW22" s="568"/>
      <c r="BX22" s="568"/>
      <c r="BY22" s="568"/>
      <c r="BZ22" s="568"/>
      <c r="CA22" s="568"/>
      <c r="CB22" s="569"/>
      <c r="CD22" s="338" t="s">
        <v>370</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291</v>
      </c>
      <c r="C23" s="459"/>
      <c r="D23" s="459"/>
      <c r="E23" s="459"/>
      <c r="F23" s="459"/>
      <c r="G23" s="459"/>
      <c r="H23" s="459"/>
      <c r="I23" s="459"/>
      <c r="J23" s="459"/>
      <c r="K23" s="459"/>
      <c r="L23" s="459"/>
      <c r="M23" s="459"/>
      <c r="N23" s="459"/>
      <c r="O23" s="459"/>
      <c r="P23" s="459"/>
      <c r="Q23" s="571"/>
      <c r="R23" s="565">
        <v>1637595</v>
      </c>
      <c r="S23" s="344"/>
      <c r="T23" s="344"/>
      <c r="U23" s="344"/>
      <c r="V23" s="344"/>
      <c r="W23" s="344"/>
      <c r="X23" s="344"/>
      <c r="Y23" s="566"/>
      <c r="Z23" s="567">
        <v>4.5</v>
      </c>
      <c r="AA23" s="567"/>
      <c r="AB23" s="567"/>
      <c r="AC23" s="567"/>
      <c r="AD23" s="568" t="s">
        <v>207</v>
      </c>
      <c r="AE23" s="568"/>
      <c r="AF23" s="568"/>
      <c r="AG23" s="568"/>
      <c r="AH23" s="568"/>
      <c r="AI23" s="568"/>
      <c r="AJ23" s="568"/>
      <c r="AK23" s="568"/>
      <c r="AL23" s="572" t="s">
        <v>207</v>
      </c>
      <c r="AM23" s="350"/>
      <c r="AN23" s="350"/>
      <c r="AO23" s="573"/>
      <c r="AP23" s="570" t="s">
        <v>59</v>
      </c>
      <c r="AQ23" s="581"/>
      <c r="AR23" s="581"/>
      <c r="AS23" s="581"/>
      <c r="AT23" s="581"/>
      <c r="AU23" s="581"/>
      <c r="AV23" s="581"/>
      <c r="AW23" s="581"/>
      <c r="AX23" s="581"/>
      <c r="AY23" s="581"/>
      <c r="AZ23" s="581"/>
      <c r="BA23" s="581"/>
      <c r="BB23" s="581"/>
      <c r="BC23" s="581"/>
      <c r="BD23" s="581"/>
      <c r="BE23" s="581"/>
      <c r="BF23" s="582"/>
      <c r="BG23" s="565" t="s">
        <v>207</v>
      </c>
      <c r="BH23" s="344"/>
      <c r="BI23" s="344"/>
      <c r="BJ23" s="344"/>
      <c r="BK23" s="344"/>
      <c r="BL23" s="344"/>
      <c r="BM23" s="344"/>
      <c r="BN23" s="566"/>
      <c r="BO23" s="567" t="s">
        <v>207</v>
      </c>
      <c r="BP23" s="567"/>
      <c r="BQ23" s="567"/>
      <c r="BR23" s="567"/>
      <c r="BS23" s="568" t="s">
        <v>207</v>
      </c>
      <c r="BT23" s="568"/>
      <c r="BU23" s="568"/>
      <c r="BV23" s="568"/>
      <c r="BW23" s="568"/>
      <c r="BX23" s="568"/>
      <c r="BY23" s="568"/>
      <c r="BZ23" s="568"/>
      <c r="CA23" s="568"/>
      <c r="CB23" s="569"/>
      <c r="CD23" s="338" t="s">
        <v>317</v>
      </c>
      <c r="CE23" s="339"/>
      <c r="CF23" s="339"/>
      <c r="CG23" s="339"/>
      <c r="CH23" s="339"/>
      <c r="CI23" s="339"/>
      <c r="CJ23" s="339"/>
      <c r="CK23" s="339"/>
      <c r="CL23" s="339"/>
      <c r="CM23" s="339"/>
      <c r="CN23" s="339"/>
      <c r="CO23" s="339"/>
      <c r="CP23" s="339"/>
      <c r="CQ23" s="381"/>
      <c r="CR23" s="338" t="s">
        <v>371</v>
      </c>
      <c r="CS23" s="339"/>
      <c r="CT23" s="339"/>
      <c r="CU23" s="339"/>
      <c r="CV23" s="339"/>
      <c r="CW23" s="339"/>
      <c r="CX23" s="339"/>
      <c r="CY23" s="381"/>
      <c r="CZ23" s="338" t="s">
        <v>375</v>
      </c>
      <c r="DA23" s="339"/>
      <c r="DB23" s="339"/>
      <c r="DC23" s="381"/>
      <c r="DD23" s="338" t="s">
        <v>297</v>
      </c>
      <c r="DE23" s="339"/>
      <c r="DF23" s="339"/>
      <c r="DG23" s="339"/>
      <c r="DH23" s="339"/>
      <c r="DI23" s="339"/>
      <c r="DJ23" s="339"/>
      <c r="DK23" s="381"/>
      <c r="DL23" s="592" t="s">
        <v>377</v>
      </c>
      <c r="DM23" s="593"/>
      <c r="DN23" s="593"/>
      <c r="DO23" s="593"/>
      <c r="DP23" s="593"/>
      <c r="DQ23" s="593"/>
      <c r="DR23" s="593"/>
      <c r="DS23" s="593"/>
      <c r="DT23" s="593"/>
      <c r="DU23" s="593"/>
      <c r="DV23" s="594"/>
      <c r="DW23" s="338" t="s">
        <v>378</v>
      </c>
      <c r="DX23" s="339"/>
      <c r="DY23" s="339"/>
      <c r="DZ23" s="339"/>
      <c r="EA23" s="339"/>
      <c r="EB23" s="339"/>
      <c r="EC23" s="381"/>
    </row>
    <row r="24" spans="2:133" ht="11.25" customHeight="1" x14ac:dyDescent="0.15">
      <c r="B24" s="570" t="s">
        <v>379</v>
      </c>
      <c r="C24" s="459"/>
      <c r="D24" s="459"/>
      <c r="E24" s="459"/>
      <c r="F24" s="459"/>
      <c r="G24" s="459"/>
      <c r="H24" s="459"/>
      <c r="I24" s="459"/>
      <c r="J24" s="459"/>
      <c r="K24" s="459"/>
      <c r="L24" s="459"/>
      <c r="M24" s="459"/>
      <c r="N24" s="459"/>
      <c r="O24" s="459"/>
      <c r="P24" s="459"/>
      <c r="Q24" s="571"/>
      <c r="R24" s="565" t="s">
        <v>207</v>
      </c>
      <c r="S24" s="344"/>
      <c r="T24" s="344"/>
      <c r="U24" s="344"/>
      <c r="V24" s="344"/>
      <c r="W24" s="344"/>
      <c r="X24" s="344"/>
      <c r="Y24" s="566"/>
      <c r="Z24" s="567" t="s">
        <v>207</v>
      </c>
      <c r="AA24" s="567"/>
      <c r="AB24" s="567"/>
      <c r="AC24" s="567"/>
      <c r="AD24" s="568" t="s">
        <v>207</v>
      </c>
      <c r="AE24" s="568"/>
      <c r="AF24" s="568"/>
      <c r="AG24" s="568"/>
      <c r="AH24" s="568"/>
      <c r="AI24" s="568"/>
      <c r="AJ24" s="568"/>
      <c r="AK24" s="568"/>
      <c r="AL24" s="572" t="s">
        <v>207</v>
      </c>
      <c r="AM24" s="350"/>
      <c r="AN24" s="350"/>
      <c r="AO24" s="573"/>
      <c r="AP24" s="570" t="s">
        <v>380</v>
      </c>
      <c r="AQ24" s="581"/>
      <c r="AR24" s="581"/>
      <c r="AS24" s="581"/>
      <c r="AT24" s="581"/>
      <c r="AU24" s="581"/>
      <c r="AV24" s="581"/>
      <c r="AW24" s="581"/>
      <c r="AX24" s="581"/>
      <c r="AY24" s="581"/>
      <c r="AZ24" s="581"/>
      <c r="BA24" s="581"/>
      <c r="BB24" s="581"/>
      <c r="BC24" s="581"/>
      <c r="BD24" s="581"/>
      <c r="BE24" s="581"/>
      <c r="BF24" s="582"/>
      <c r="BG24" s="565" t="s">
        <v>207</v>
      </c>
      <c r="BH24" s="344"/>
      <c r="BI24" s="344"/>
      <c r="BJ24" s="344"/>
      <c r="BK24" s="344"/>
      <c r="BL24" s="344"/>
      <c r="BM24" s="344"/>
      <c r="BN24" s="566"/>
      <c r="BO24" s="567" t="s">
        <v>207</v>
      </c>
      <c r="BP24" s="567"/>
      <c r="BQ24" s="567"/>
      <c r="BR24" s="567"/>
      <c r="BS24" s="568" t="s">
        <v>207</v>
      </c>
      <c r="BT24" s="568"/>
      <c r="BU24" s="568"/>
      <c r="BV24" s="568"/>
      <c r="BW24" s="568"/>
      <c r="BX24" s="568"/>
      <c r="BY24" s="568"/>
      <c r="BZ24" s="568"/>
      <c r="CA24" s="568"/>
      <c r="CB24" s="569"/>
      <c r="CD24" s="554" t="s">
        <v>381</v>
      </c>
      <c r="CE24" s="555"/>
      <c r="CF24" s="555"/>
      <c r="CG24" s="555"/>
      <c r="CH24" s="555"/>
      <c r="CI24" s="555"/>
      <c r="CJ24" s="555"/>
      <c r="CK24" s="555"/>
      <c r="CL24" s="555"/>
      <c r="CM24" s="555"/>
      <c r="CN24" s="555"/>
      <c r="CO24" s="555"/>
      <c r="CP24" s="555"/>
      <c r="CQ24" s="556"/>
      <c r="CR24" s="557">
        <v>15388412</v>
      </c>
      <c r="CS24" s="558"/>
      <c r="CT24" s="558"/>
      <c r="CU24" s="558"/>
      <c r="CV24" s="558"/>
      <c r="CW24" s="558"/>
      <c r="CX24" s="558"/>
      <c r="CY24" s="559"/>
      <c r="CZ24" s="562">
        <v>44.7</v>
      </c>
      <c r="DA24" s="563"/>
      <c r="DB24" s="563"/>
      <c r="DC24" s="574"/>
      <c r="DD24" s="595">
        <v>12676718</v>
      </c>
      <c r="DE24" s="558"/>
      <c r="DF24" s="558"/>
      <c r="DG24" s="558"/>
      <c r="DH24" s="558"/>
      <c r="DI24" s="558"/>
      <c r="DJ24" s="558"/>
      <c r="DK24" s="559"/>
      <c r="DL24" s="595">
        <v>11284470</v>
      </c>
      <c r="DM24" s="558"/>
      <c r="DN24" s="558"/>
      <c r="DO24" s="558"/>
      <c r="DP24" s="558"/>
      <c r="DQ24" s="558"/>
      <c r="DR24" s="558"/>
      <c r="DS24" s="558"/>
      <c r="DT24" s="558"/>
      <c r="DU24" s="558"/>
      <c r="DV24" s="559"/>
      <c r="DW24" s="562">
        <v>56.7</v>
      </c>
      <c r="DX24" s="563"/>
      <c r="DY24" s="563"/>
      <c r="DZ24" s="563"/>
      <c r="EA24" s="563"/>
      <c r="EB24" s="563"/>
      <c r="EC24" s="564"/>
    </row>
    <row r="25" spans="2:133" ht="11.25" customHeight="1" x14ac:dyDescent="0.15">
      <c r="B25" s="570" t="s">
        <v>88</v>
      </c>
      <c r="C25" s="459"/>
      <c r="D25" s="459"/>
      <c r="E25" s="459"/>
      <c r="F25" s="459"/>
      <c r="G25" s="459"/>
      <c r="H25" s="459"/>
      <c r="I25" s="459"/>
      <c r="J25" s="459"/>
      <c r="K25" s="459"/>
      <c r="L25" s="459"/>
      <c r="M25" s="459"/>
      <c r="N25" s="459"/>
      <c r="O25" s="459"/>
      <c r="P25" s="459"/>
      <c r="Q25" s="571"/>
      <c r="R25" s="565">
        <v>21416142</v>
      </c>
      <c r="S25" s="344"/>
      <c r="T25" s="344"/>
      <c r="U25" s="344"/>
      <c r="V25" s="344"/>
      <c r="W25" s="344"/>
      <c r="X25" s="344"/>
      <c r="Y25" s="566"/>
      <c r="Z25" s="567">
        <v>58.8</v>
      </c>
      <c r="AA25" s="567"/>
      <c r="AB25" s="567"/>
      <c r="AC25" s="567"/>
      <c r="AD25" s="568">
        <v>19778547</v>
      </c>
      <c r="AE25" s="568"/>
      <c r="AF25" s="568"/>
      <c r="AG25" s="568"/>
      <c r="AH25" s="568"/>
      <c r="AI25" s="568"/>
      <c r="AJ25" s="568"/>
      <c r="AK25" s="568"/>
      <c r="AL25" s="572">
        <v>99.9</v>
      </c>
      <c r="AM25" s="350"/>
      <c r="AN25" s="350"/>
      <c r="AO25" s="573"/>
      <c r="AP25" s="570" t="s">
        <v>272</v>
      </c>
      <c r="AQ25" s="581"/>
      <c r="AR25" s="581"/>
      <c r="AS25" s="581"/>
      <c r="AT25" s="581"/>
      <c r="AU25" s="581"/>
      <c r="AV25" s="581"/>
      <c r="AW25" s="581"/>
      <c r="AX25" s="581"/>
      <c r="AY25" s="581"/>
      <c r="AZ25" s="581"/>
      <c r="BA25" s="581"/>
      <c r="BB25" s="581"/>
      <c r="BC25" s="581"/>
      <c r="BD25" s="581"/>
      <c r="BE25" s="581"/>
      <c r="BF25" s="582"/>
      <c r="BG25" s="565" t="s">
        <v>207</v>
      </c>
      <c r="BH25" s="344"/>
      <c r="BI25" s="344"/>
      <c r="BJ25" s="344"/>
      <c r="BK25" s="344"/>
      <c r="BL25" s="344"/>
      <c r="BM25" s="344"/>
      <c r="BN25" s="566"/>
      <c r="BO25" s="567" t="s">
        <v>207</v>
      </c>
      <c r="BP25" s="567"/>
      <c r="BQ25" s="567"/>
      <c r="BR25" s="567"/>
      <c r="BS25" s="568" t="s">
        <v>207</v>
      </c>
      <c r="BT25" s="568"/>
      <c r="BU25" s="568"/>
      <c r="BV25" s="568"/>
      <c r="BW25" s="568"/>
      <c r="BX25" s="568"/>
      <c r="BY25" s="568"/>
      <c r="BZ25" s="568"/>
      <c r="CA25" s="568"/>
      <c r="CB25" s="569"/>
      <c r="CD25" s="570" t="s">
        <v>205</v>
      </c>
      <c r="CE25" s="459"/>
      <c r="CF25" s="459"/>
      <c r="CG25" s="459"/>
      <c r="CH25" s="459"/>
      <c r="CI25" s="459"/>
      <c r="CJ25" s="459"/>
      <c r="CK25" s="459"/>
      <c r="CL25" s="459"/>
      <c r="CM25" s="459"/>
      <c r="CN25" s="459"/>
      <c r="CO25" s="459"/>
      <c r="CP25" s="459"/>
      <c r="CQ25" s="571"/>
      <c r="CR25" s="565">
        <v>6380969</v>
      </c>
      <c r="CS25" s="596"/>
      <c r="CT25" s="596"/>
      <c r="CU25" s="596"/>
      <c r="CV25" s="596"/>
      <c r="CW25" s="596"/>
      <c r="CX25" s="596"/>
      <c r="CY25" s="597"/>
      <c r="CZ25" s="572">
        <v>18.600000000000001</v>
      </c>
      <c r="DA25" s="598"/>
      <c r="DB25" s="598"/>
      <c r="DC25" s="599"/>
      <c r="DD25" s="575">
        <v>6011637</v>
      </c>
      <c r="DE25" s="596"/>
      <c r="DF25" s="596"/>
      <c r="DG25" s="596"/>
      <c r="DH25" s="596"/>
      <c r="DI25" s="596"/>
      <c r="DJ25" s="596"/>
      <c r="DK25" s="597"/>
      <c r="DL25" s="575">
        <v>5960356</v>
      </c>
      <c r="DM25" s="596"/>
      <c r="DN25" s="596"/>
      <c r="DO25" s="596"/>
      <c r="DP25" s="596"/>
      <c r="DQ25" s="596"/>
      <c r="DR25" s="596"/>
      <c r="DS25" s="596"/>
      <c r="DT25" s="596"/>
      <c r="DU25" s="596"/>
      <c r="DV25" s="597"/>
      <c r="DW25" s="572">
        <v>30</v>
      </c>
      <c r="DX25" s="598"/>
      <c r="DY25" s="598"/>
      <c r="DZ25" s="598"/>
      <c r="EA25" s="598"/>
      <c r="EB25" s="598"/>
      <c r="EC25" s="600"/>
    </row>
    <row r="26" spans="2:133" ht="11.25" customHeight="1" x14ac:dyDescent="0.15">
      <c r="B26" s="570" t="s">
        <v>384</v>
      </c>
      <c r="C26" s="459"/>
      <c r="D26" s="459"/>
      <c r="E26" s="459"/>
      <c r="F26" s="459"/>
      <c r="G26" s="459"/>
      <c r="H26" s="459"/>
      <c r="I26" s="459"/>
      <c r="J26" s="459"/>
      <c r="K26" s="459"/>
      <c r="L26" s="459"/>
      <c r="M26" s="459"/>
      <c r="N26" s="459"/>
      <c r="O26" s="459"/>
      <c r="P26" s="459"/>
      <c r="Q26" s="571"/>
      <c r="R26" s="565">
        <v>3487</v>
      </c>
      <c r="S26" s="344"/>
      <c r="T26" s="344"/>
      <c r="U26" s="344"/>
      <c r="V26" s="344"/>
      <c r="W26" s="344"/>
      <c r="X26" s="344"/>
      <c r="Y26" s="566"/>
      <c r="Z26" s="567">
        <v>0</v>
      </c>
      <c r="AA26" s="567"/>
      <c r="AB26" s="567"/>
      <c r="AC26" s="567"/>
      <c r="AD26" s="568">
        <v>3487</v>
      </c>
      <c r="AE26" s="568"/>
      <c r="AF26" s="568"/>
      <c r="AG26" s="568"/>
      <c r="AH26" s="568"/>
      <c r="AI26" s="568"/>
      <c r="AJ26" s="568"/>
      <c r="AK26" s="568"/>
      <c r="AL26" s="572">
        <v>0</v>
      </c>
      <c r="AM26" s="350"/>
      <c r="AN26" s="350"/>
      <c r="AO26" s="573"/>
      <c r="AP26" s="570" t="s">
        <v>387</v>
      </c>
      <c r="AQ26" s="581"/>
      <c r="AR26" s="581"/>
      <c r="AS26" s="581"/>
      <c r="AT26" s="581"/>
      <c r="AU26" s="581"/>
      <c r="AV26" s="581"/>
      <c r="AW26" s="581"/>
      <c r="AX26" s="581"/>
      <c r="AY26" s="581"/>
      <c r="AZ26" s="581"/>
      <c r="BA26" s="581"/>
      <c r="BB26" s="581"/>
      <c r="BC26" s="581"/>
      <c r="BD26" s="581"/>
      <c r="BE26" s="581"/>
      <c r="BF26" s="582"/>
      <c r="BG26" s="565" t="s">
        <v>207</v>
      </c>
      <c r="BH26" s="344"/>
      <c r="BI26" s="344"/>
      <c r="BJ26" s="344"/>
      <c r="BK26" s="344"/>
      <c r="BL26" s="344"/>
      <c r="BM26" s="344"/>
      <c r="BN26" s="566"/>
      <c r="BO26" s="567" t="s">
        <v>207</v>
      </c>
      <c r="BP26" s="567"/>
      <c r="BQ26" s="567"/>
      <c r="BR26" s="567"/>
      <c r="BS26" s="568" t="s">
        <v>207</v>
      </c>
      <c r="BT26" s="568"/>
      <c r="BU26" s="568"/>
      <c r="BV26" s="568"/>
      <c r="BW26" s="568"/>
      <c r="BX26" s="568"/>
      <c r="BY26" s="568"/>
      <c r="BZ26" s="568"/>
      <c r="CA26" s="568"/>
      <c r="CB26" s="569"/>
      <c r="CD26" s="570" t="s">
        <v>128</v>
      </c>
      <c r="CE26" s="459"/>
      <c r="CF26" s="459"/>
      <c r="CG26" s="459"/>
      <c r="CH26" s="459"/>
      <c r="CI26" s="459"/>
      <c r="CJ26" s="459"/>
      <c r="CK26" s="459"/>
      <c r="CL26" s="459"/>
      <c r="CM26" s="459"/>
      <c r="CN26" s="459"/>
      <c r="CO26" s="459"/>
      <c r="CP26" s="459"/>
      <c r="CQ26" s="571"/>
      <c r="CR26" s="565">
        <v>4246651</v>
      </c>
      <c r="CS26" s="344"/>
      <c r="CT26" s="344"/>
      <c r="CU26" s="344"/>
      <c r="CV26" s="344"/>
      <c r="CW26" s="344"/>
      <c r="CX26" s="344"/>
      <c r="CY26" s="566"/>
      <c r="CZ26" s="572">
        <v>12.3</v>
      </c>
      <c r="DA26" s="598"/>
      <c r="DB26" s="598"/>
      <c r="DC26" s="599"/>
      <c r="DD26" s="575">
        <v>3994018</v>
      </c>
      <c r="DE26" s="344"/>
      <c r="DF26" s="344"/>
      <c r="DG26" s="344"/>
      <c r="DH26" s="344"/>
      <c r="DI26" s="344"/>
      <c r="DJ26" s="344"/>
      <c r="DK26" s="566"/>
      <c r="DL26" s="575" t="s">
        <v>207</v>
      </c>
      <c r="DM26" s="344"/>
      <c r="DN26" s="344"/>
      <c r="DO26" s="344"/>
      <c r="DP26" s="344"/>
      <c r="DQ26" s="344"/>
      <c r="DR26" s="344"/>
      <c r="DS26" s="344"/>
      <c r="DT26" s="344"/>
      <c r="DU26" s="344"/>
      <c r="DV26" s="566"/>
      <c r="DW26" s="572" t="s">
        <v>207</v>
      </c>
      <c r="DX26" s="598"/>
      <c r="DY26" s="598"/>
      <c r="DZ26" s="598"/>
      <c r="EA26" s="598"/>
      <c r="EB26" s="598"/>
      <c r="EC26" s="600"/>
    </row>
    <row r="27" spans="2:133" ht="11.25" customHeight="1" x14ac:dyDescent="0.15">
      <c r="B27" s="570" t="s">
        <v>160</v>
      </c>
      <c r="C27" s="459"/>
      <c r="D27" s="459"/>
      <c r="E27" s="459"/>
      <c r="F27" s="459"/>
      <c r="G27" s="459"/>
      <c r="H27" s="459"/>
      <c r="I27" s="459"/>
      <c r="J27" s="459"/>
      <c r="K27" s="459"/>
      <c r="L27" s="459"/>
      <c r="M27" s="459"/>
      <c r="N27" s="459"/>
      <c r="O27" s="459"/>
      <c r="P27" s="459"/>
      <c r="Q27" s="571"/>
      <c r="R27" s="565">
        <v>140530</v>
      </c>
      <c r="S27" s="344"/>
      <c r="T27" s="344"/>
      <c r="U27" s="344"/>
      <c r="V27" s="344"/>
      <c r="W27" s="344"/>
      <c r="X27" s="344"/>
      <c r="Y27" s="566"/>
      <c r="Z27" s="567">
        <v>0.4</v>
      </c>
      <c r="AA27" s="567"/>
      <c r="AB27" s="567"/>
      <c r="AC27" s="567"/>
      <c r="AD27" s="568" t="s">
        <v>207</v>
      </c>
      <c r="AE27" s="568"/>
      <c r="AF27" s="568"/>
      <c r="AG27" s="568"/>
      <c r="AH27" s="568"/>
      <c r="AI27" s="568"/>
      <c r="AJ27" s="568"/>
      <c r="AK27" s="568"/>
      <c r="AL27" s="572" t="s">
        <v>207</v>
      </c>
      <c r="AM27" s="350"/>
      <c r="AN27" s="350"/>
      <c r="AO27" s="573"/>
      <c r="AP27" s="570" t="s">
        <v>388</v>
      </c>
      <c r="AQ27" s="459"/>
      <c r="AR27" s="459"/>
      <c r="AS27" s="459"/>
      <c r="AT27" s="459"/>
      <c r="AU27" s="459"/>
      <c r="AV27" s="459"/>
      <c r="AW27" s="459"/>
      <c r="AX27" s="459"/>
      <c r="AY27" s="459"/>
      <c r="AZ27" s="459"/>
      <c r="BA27" s="459"/>
      <c r="BB27" s="459"/>
      <c r="BC27" s="459"/>
      <c r="BD27" s="459"/>
      <c r="BE27" s="459"/>
      <c r="BF27" s="571"/>
      <c r="BG27" s="565">
        <v>5133381</v>
      </c>
      <c r="BH27" s="344"/>
      <c r="BI27" s="344"/>
      <c r="BJ27" s="344"/>
      <c r="BK27" s="344"/>
      <c r="BL27" s="344"/>
      <c r="BM27" s="344"/>
      <c r="BN27" s="566"/>
      <c r="BO27" s="567">
        <v>100</v>
      </c>
      <c r="BP27" s="567"/>
      <c r="BQ27" s="567"/>
      <c r="BR27" s="567"/>
      <c r="BS27" s="568">
        <v>58073</v>
      </c>
      <c r="BT27" s="568"/>
      <c r="BU27" s="568"/>
      <c r="BV27" s="568"/>
      <c r="BW27" s="568"/>
      <c r="BX27" s="568"/>
      <c r="BY27" s="568"/>
      <c r="BZ27" s="568"/>
      <c r="CA27" s="568"/>
      <c r="CB27" s="569"/>
      <c r="CD27" s="570" t="s">
        <v>228</v>
      </c>
      <c r="CE27" s="459"/>
      <c r="CF27" s="459"/>
      <c r="CG27" s="459"/>
      <c r="CH27" s="459"/>
      <c r="CI27" s="459"/>
      <c r="CJ27" s="459"/>
      <c r="CK27" s="459"/>
      <c r="CL27" s="459"/>
      <c r="CM27" s="459"/>
      <c r="CN27" s="459"/>
      <c r="CO27" s="459"/>
      <c r="CP27" s="459"/>
      <c r="CQ27" s="571"/>
      <c r="CR27" s="565">
        <v>3827491</v>
      </c>
      <c r="CS27" s="596"/>
      <c r="CT27" s="596"/>
      <c r="CU27" s="596"/>
      <c r="CV27" s="596"/>
      <c r="CW27" s="596"/>
      <c r="CX27" s="596"/>
      <c r="CY27" s="597"/>
      <c r="CZ27" s="572">
        <v>11.1</v>
      </c>
      <c r="DA27" s="598"/>
      <c r="DB27" s="598"/>
      <c r="DC27" s="599"/>
      <c r="DD27" s="575">
        <v>1524090</v>
      </c>
      <c r="DE27" s="596"/>
      <c r="DF27" s="596"/>
      <c r="DG27" s="596"/>
      <c r="DH27" s="596"/>
      <c r="DI27" s="596"/>
      <c r="DJ27" s="596"/>
      <c r="DK27" s="597"/>
      <c r="DL27" s="575">
        <v>935376</v>
      </c>
      <c r="DM27" s="596"/>
      <c r="DN27" s="596"/>
      <c r="DO27" s="596"/>
      <c r="DP27" s="596"/>
      <c r="DQ27" s="596"/>
      <c r="DR27" s="596"/>
      <c r="DS27" s="596"/>
      <c r="DT27" s="596"/>
      <c r="DU27" s="596"/>
      <c r="DV27" s="597"/>
      <c r="DW27" s="572">
        <v>4.7</v>
      </c>
      <c r="DX27" s="598"/>
      <c r="DY27" s="598"/>
      <c r="DZ27" s="598"/>
      <c r="EA27" s="598"/>
      <c r="EB27" s="598"/>
      <c r="EC27" s="600"/>
    </row>
    <row r="28" spans="2:133" ht="11.25" customHeight="1" x14ac:dyDescent="0.15">
      <c r="B28" s="570" t="s">
        <v>315</v>
      </c>
      <c r="C28" s="459"/>
      <c r="D28" s="459"/>
      <c r="E28" s="459"/>
      <c r="F28" s="459"/>
      <c r="G28" s="459"/>
      <c r="H28" s="459"/>
      <c r="I28" s="459"/>
      <c r="J28" s="459"/>
      <c r="K28" s="459"/>
      <c r="L28" s="459"/>
      <c r="M28" s="459"/>
      <c r="N28" s="459"/>
      <c r="O28" s="459"/>
      <c r="P28" s="459"/>
      <c r="Q28" s="571"/>
      <c r="R28" s="565">
        <v>262029</v>
      </c>
      <c r="S28" s="344"/>
      <c r="T28" s="344"/>
      <c r="U28" s="344"/>
      <c r="V28" s="344"/>
      <c r="W28" s="344"/>
      <c r="X28" s="344"/>
      <c r="Y28" s="566"/>
      <c r="Z28" s="567">
        <v>0.7</v>
      </c>
      <c r="AA28" s="567"/>
      <c r="AB28" s="567"/>
      <c r="AC28" s="567"/>
      <c r="AD28" s="568">
        <v>12611</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382</v>
      </c>
      <c r="CE28" s="459"/>
      <c r="CF28" s="459"/>
      <c r="CG28" s="459"/>
      <c r="CH28" s="459"/>
      <c r="CI28" s="459"/>
      <c r="CJ28" s="459"/>
      <c r="CK28" s="459"/>
      <c r="CL28" s="459"/>
      <c r="CM28" s="459"/>
      <c r="CN28" s="459"/>
      <c r="CO28" s="459"/>
      <c r="CP28" s="459"/>
      <c r="CQ28" s="571"/>
      <c r="CR28" s="565">
        <v>5179952</v>
      </c>
      <c r="CS28" s="344"/>
      <c r="CT28" s="344"/>
      <c r="CU28" s="344"/>
      <c r="CV28" s="344"/>
      <c r="CW28" s="344"/>
      <c r="CX28" s="344"/>
      <c r="CY28" s="566"/>
      <c r="CZ28" s="572">
        <v>15.1</v>
      </c>
      <c r="DA28" s="598"/>
      <c r="DB28" s="598"/>
      <c r="DC28" s="599"/>
      <c r="DD28" s="575">
        <v>5140991</v>
      </c>
      <c r="DE28" s="344"/>
      <c r="DF28" s="344"/>
      <c r="DG28" s="344"/>
      <c r="DH28" s="344"/>
      <c r="DI28" s="344"/>
      <c r="DJ28" s="344"/>
      <c r="DK28" s="566"/>
      <c r="DL28" s="575">
        <v>4388738</v>
      </c>
      <c r="DM28" s="344"/>
      <c r="DN28" s="344"/>
      <c r="DO28" s="344"/>
      <c r="DP28" s="344"/>
      <c r="DQ28" s="344"/>
      <c r="DR28" s="344"/>
      <c r="DS28" s="344"/>
      <c r="DT28" s="344"/>
      <c r="DU28" s="344"/>
      <c r="DV28" s="566"/>
      <c r="DW28" s="572">
        <v>22.1</v>
      </c>
      <c r="DX28" s="598"/>
      <c r="DY28" s="598"/>
      <c r="DZ28" s="598"/>
      <c r="EA28" s="598"/>
      <c r="EB28" s="598"/>
      <c r="EC28" s="600"/>
    </row>
    <row r="29" spans="2:133" ht="11.25" customHeight="1" x14ac:dyDescent="0.15">
      <c r="B29" s="570" t="s">
        <v>20</v>
      </c>
      <c r="C29" s="459"/>
      <c r="D29" s="459"/>
      <c r="E29" s="459"/>
      <c r="F29" s="459"/>
      <c r="G29" s="459"/>
      <c r="H29" s="459"/>
      <c r="I29" s="459"/>
      <c r="J29" s="459"/>
      <c r="K29" s="459"/>
      <c r="L29" s="459"/>
      <c r="M29" s="459"/>
      <c r="N29" s="459"/>
      <c r="O29" s="459"/>
      <c r="P29" s="459"/>
      <c r="Q29" s="571"/>
      <c r="R29" s="565">
        <v>106773</v>
      </c>
      <c r="S29" s="344"/>
      <c r="T29" s="344"/>
      <c r="U29" s="344"/>
      <c r="V29" s="344"/>
      <c r="W29" s="344"/>
      <c r="X29" s="344"/>
      <c r="Y29" s="566"/>
      <c r="Z29" s="567">
        <v>0.3</v>
      </c>
      <c r="AA29" s="567"/>
      <c r="AB29" s="567"/>
      <c r="AC29" s="567"/>
      <c r="AD29" s="568" t="s">
        <v>207</v>
      </c>
      <c r="AE29" s="568"/>
      <c r="AF29" s="568"/>
      <c r="AG29" s="568"/>
      <c r="AH29" s="568"/>
      <c r="AI29" s="568"/>
      <c r="AJ29" s="568"/>
      <c r="AK29" s="568"/>
      <c r="AL29" s="572" t="s">
        <v>207</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179</v>
      </c>
      <c r="CE29" s="538"/>
      <c r="CF29" s="570" t="s">
        <v>24</v>
      </c>
      <c r="CG29" s="459"/>
      <c r="CH29" s="459"/>
      <c r="CI29" s="459"/>
      <c r="CJ29" s="459"/>
      <c r="CK29" s="459"/>
      <c r="CL29" s="459"/>
      <c r="CM29" s="459"/>
      <c r="CN29" s="459"/>
      <c r="CO29" s="459"/>
      <c r="CP29" s="459"/>
      <c r="CQ29" s="571"/>
      <c r="CR29" s="565">
        <v>5179952</v>
      </c>
      <c r="CS29" s="596"/>
      <c r="CT29" s="596"/>
      <c r="CU29" s="596"/>
      <c r="CV29" s="596"/>
      <c r="CW29" s="596"/>
      <c r="CX29" s="596"/>
      <c r="CY29" s="597"/>
      <c r="CZ29" s="572">
        <v>15.1</v>
      </c>
      <c r="DA29" s="598"/>
      <c r="DB29" s="598"/>
      <c r="DC29" s="599"/>
      <c r="DD29" s="575">
        <v>5140991</v>
      </c>
      <c r="DE29" s="596"/>
      <c r="DF29" s="596"/>
      <c r="DG29" s="596"/>
      <c r="DH29" s="596"/>
      <c r="DI29" s="596"/>
      <c r="DJ29" s="596"/>
      <c r="DK29" s="597"/>
      <c r="DL29" s="575">
        <v>4388738</v>
      </c>
      <c r="DM29" s="596"/>
      <c r="DN29" s="596"/>
      <c r="DO29" s="596"/>
      <c r="DP29" s="596"/>
      <c r="DQ29" s="596"/>
      <c r="DR29" s="596"/>
      <c r="DS29" s="596"/>
      <c r="DT29" s="596"/>
      <c r="DU29" s="596"/>
      <c r="DV29" s="597"/>
      <c r="DW29" s="572">
        <v>22.1</v>
      </c>
      <c r="DX29" s="598"/>
      <c r="DY29" s="598"/>
      <c r="DZ29" s="598"/>
      <c r="EA29" s="598"/>
      <c r="EB29" s="598"/>
      <c r="EC29" s="600"/>
    </row>
    <row r="30" spans="2:133" ht="11.25" customHeight="1" x14ac:dyDescent="0.15">
      <c r="B30" s="570" t="s">
        <v>343</v>
      </c>
      <c r="C30" s="459"/>
      <c r="D30" s="459"/>
      <c r="E30" s="459"/>
      <c r="F30" s="459"/>
      <c r="G30" s="459"/>
      <c r="H30" s="459"/>
      <c r="I30" s="459"/>
      <c r="J30" s="459"/>
      <c r="K30" s="459"/>
      <c r="L30" s="459"/>
      <c r="M30" s="459"/>
      <c r="N30" s="459"/>
      <c r="O30" s="459"/>
      <c r="P30" s="459"/>
      <c r="Q30" s="571"/>
      <c r="R30" s="565">
        <v>4352612</v>
      </c>
      <c r="S30" s="344"/>
      <c r="T30" s="344"/>
      <c r="U30" s="344"/>
      <c r="V30" s="344"/>
      <c r="W30" s="344"/>
      <c r="X30" s="344"/>
      <c r="Y30" s="566"/>
      <c r="Z30" s="567">
        <v>12</v>
      </c>
      <c r="AA30" s="567"/>
      <c r="AB30" s="567"/>
      <c r="AC30" s="567"/>
      <c r="AD30" s="568" t="s">
        <v>207</v>
      </c>
      <c r="AE30" s="568"/>
      <c r="AF30" s="568"/>
      <c r="AG30" s="568"/>
      <c r="AH30" s="568"/>
      <c r="AI30" s="568"/>
      <c r="AJ30" s="568"/>
      <c r="AK30" s="568"/>
      <c r="AL30" s="572" t="s">
        <v>207</v>
      </c>
      <c r="AM30" s="350"/>
      <c r="AN30" s="350"/>
      <c r="AO30" s="573"/>
      <c r="AP30" s="338" t="s">
        <v>317</v>
      </c>
      <c r="AQ30" s="339"/>
      <c r="AR30" s="339"/>
      <c r="AS30" s="339"/>
      <c r="AT30" s="339"/>
      <c r="AU30" s="339"/>
      <c r="AV30" s="339"/>
      <c r="AW30" s="339"/>
      <c r="AX30" s="339"/>
      <c r="AY30" s="339"/>
      <c r="AZ30" s="339"/>
      <c r="BA30" s="339"/>
      <c r="BB30" s="339"/>
      <c r="BC30" s="339"/>
      <c r="BD30" s="339"/>
      <c r="BE30" s="339"/>
      <c r="BF30" s="381"/>
      <c r="BG30" s="338" t="s">
        <v>391</v>
      </c>
      <c r="BH30" s="601"/>
      <c r="BI30" s="601"/>
      <c r="BJ30" s="601"/>
      <c r="BK30" s="601"/>
      <c r="BL30" s="601"/>
      <c r="BM30" s="601"/>
      <c r="BN30" s="601"/>
      <c r="BO30" s="601"/>
      <c r="BP30" s="601"/>
      <c r="BQ30" s="602"/>
      <c r="BR30" s="338" t="s">
        <v>392</v>
      </c>
      <c r="BS30" s="601"/>
      <c r="BT30" s="601"/>
      <c r="BU30" s="601"/>
      <c r="BV30" s="601"/>
      <c r="BW30" s="601"/>
      <c r="BX30" s="601"/>
      <c r="BY30" s="601"/>
      <c r="BZ30" s="601"/>
      <c r="CA30" s="601"/>
      <c r="CB30" s="602"/>
      <c r="CD30" s="546"/>
      <c r="CE30" s="541"/>
      <c r="CF30" s="570" t="s">
        <v>393</v>
      </c>
      <c r="CG30" s="459"/>
      <c r="CH30" s="459"/>
      <c r="CI30" s="459"/>
      <c r="CJ30" s="459"/>
      <c r="CK30" s="459"/>
      <c r="CL30" s="459"/>
      <c r="CM30" s="459"/>
      <c r="CN30" s="459"/>
      <c r="CO30" s="459"/>
      <c r="CP30" s="459"/>
      <c r="CQ30" s="571"/>
      <c r="CR30" s="565">
        <v>5101253</v>
      </c>
      <c r="CS30" s="344"/>
      <c r="CT30" s="344"/>
      <c r="CU30" s="344"/>
      <c r="CV30" s="344"/>
      <c r="CW30" s="344"/>
      <c r="CX30" s="344"/>
      <c r="CY30" s="566"/>
      <c r="CZ30" s="572">
        <v>14.8</v>
      </c>
      <c r="DA30" s="598"/>
      <c r="DB30" s="598"/>
      <c r="DC30" s="599"/>
      <c r="DD30" s="575">
        <v>5065393</v>
      </c>
      <c r="DE30" s="344"/>
      <c r="DF30" s="344"/>
      <c r="DG30" s="344"/>
      <c r="DH30" s="344"/>
      <c r="DI30" s="344"/>
      <c r="DJ30" s="344"/>
      <c r="DK30" s="566"/>
      <c r="DL30" s="575">
        <v>4313140</v>
      </c>
      <c r="DM30" s="344"/>
      <c r="DN30" s="344"/>
      <c r="DO30" s="344"/>
      <c r="DP30" s="344"/>
      <c r="DQ30" s="344"/>
      <c r="DR30" s="344"/>
      <c r="DS30" s="344"/>
      <c r="DT30" s="344"/>
      <c r="DU30" s="344"/>
      <c r="DV30" s="566"/>
      <c r="DW30" s="572">
        <v>21.7</v>
      </c>
      <c r="DX30" s="598"/>
      <c r="DY30" s="598"/>
      <c r="DZ30" s="598"/>
      <c r="EA30" s="598"/>
      <c r="EB30" s="598"/>
      <c r="EC30" s="600"/>
    </row>
    <row r="31" spans="2:133" ht="11.25" customHeight="1" x14ac:dyDescent="0.15">
      <c r="B31" s="578" t="s">
        <v>54</v>
      </c>
      <c r="C31" s="579"/>
      <c r="D31" s="579"/>
      <c r="E31" s="579"/>
      <c r="F31" s="579"/>
      <c r="G31" s="579"/>
      <c r="H31" s="579"/>
      <c r="I31" s="579"/>
      <c r="J31" s="579"/>
      <c r="K31" s="579"/>
      <c r="L31" s="579"/>
      <c r="M31" s="579"/>
      <c r="N31" s="579"/>
      <c r="O31" s="579"/>
      <c r="P31" s="579"/>
      <c r="Q31" s="580"/>
      <c r="R31" s="565" t="s">
        <v>207</v>
      </c>
      <c r="S31" s="344"/>
      <c r="T31" s="344"/>
      <c r="U31" s="344"/>
      <c r="V31" s="344"/>
      <c r="W31" s="344"/>
      <c r="X31" s="344"/>
      <c r="Y31" s="566"/>
      <c r="Z31" s="567" t="s">
        <v>207</v>
      </c>
      <c r="AA31" s="567"/>
      <c r="AB31" s="567"/>
      <c r="AC31" s="567"/>
      <c r="AD31" s="568" t="s">
        <v>207</v>
      </c>
      <c r="AE31" s="568"/>
      <c r="AF31" s="568"/>
      <c r="AG31" s="568"/>
      <c r="AH31" s="568"/>
      <c r="AI31" s="568"/>
      <c r="AJ31" s="568"/>
      <c r="AK31" s="568"/>
      <c r="AL31" s="572" t="s">
        <v>207</v>
      </c>
      <c r="AM31" s="350"/>
      <c r="AN31" s="350"/>
      <c r="AO31" s="573"/>
      <c r="AP31" s="519" t="s">
        <v>4</v>
      </c>
      <c r="AQ31" s="520"/>
      <c r="AR31" s="520"/>
      <c r="AS31" s="520"/>
      <c r="AT31" s="648" t="s">
        <v>394</v>
      </c>
      <c r="AU31" s="42"/>
      <c r="AV31" s="42"/>
      <c r="AW31" s="42"/>
      <c r="AX31" s="554" t="s">
        <v>273</v>
      </c>
      <c r="AY31" s="555"/>
      <c r="AZ31" s="555"/>
      <c r="BA31" s="555"/>
      <c r="BB31" s="555"/>
      <c r="BC31" s="555"/>
      <c r="BD31" s="555"/>
      <c r="BE31" s="555"/>
      <c r="BF31" s="556"/>
      <c r="BG31" s="603">
        <v>99.4</v>
      </c>
      <c r="BH31" s="604"/>
      <c r="BI31" s="604"/>
      <c r="BJ31" s="604"/>
      <c r="BK31" s="604"/>
      <c r="BL31" s="604"/>
      <c r="BM31" s="563">
        <v>97.6</v>
      </c>
      <c r="BN31" s="604"/>
      <c r="BO31" s="604"/>
      <c r="BP31" s="604"/>
      <c r="BQ31" s="605"/>
      <c r="BR31" s="603">
        <v>99.4</v>
      </c>
      <c r="BS31" s="604"/>
      <c r="BT31" s="604"/>
      <c r="BU31" s="604"/>
      <c r="BV31" s="604"/>
      <c r="BW31" s="604"/>
      <c r="BX31" s="563">
        <v>97.8</v>
      </c>
      <c r="BY31" s="604"/>
      <c r="BZ31" s="604"/>
      <c r="CA31" s="604"/>
      <c r="CB31" s="605"/>
      <c r="CD31" s="546"/>
      <c r="CE31" s="541"/>
      <c r="CF31" s="570" t="s">
        <v>316</v>
      </c>
      <c r="CG31" s="459"/>
      <c r="CH31" s="459"/>
      <c r="CI31" s="459"/>
      <c r="CJ31" s="459"/>
      <c r="CK31" s="459"/>
      <c r="CL31" s="459"/>
      <c r="CM31" s="459"/>
      <c r="CN31" s="459"/>
      <c r="CO31" s="459"/>
      <c r="CP31" s="459"/>
      <c r="CQ31" s="571"/>
      <c r="CR31" s="565">
        <v>78699</v>
      </c>
      <c r="CS31" s="596"/>
      <c r="CT31" s="596"/>
      <c r="CU31" s="596"/>
      <c r="CV31" s="596"/>
      <c r="CW31" s="596"/>
      <c r="CX31" s="596"/>
      <c r="CY31" s="597"/>
      <c r="CZ31" s="572">
        <v>0.2</v>
      </c>
      <c r="DA31" s="598"/>
      <c r="DB31" s="598"/>
      <c r="DC31" s="599"/>
      <c r="DD31" s="575">
        <v>75598</v>
      </c>
      <c r="DE31" s="596"/>
      <c r="DF31" s="596"/>
      <c r="DG31" s="596"/>
      <c r="DH31" s="596"/>
      <c r="DI31" s="596"/>
      <c r="DJ31" s="596"/>
      <c r="DK31" s="597"/>
      <c r="DL31" s="575">
        <v>75598</v>
      </c>
      <c r="DM31" s="596"/>
      <c r="DN31" s="596"/>
      <c r="DO31" s="596"/>
      <c r="DP31" s="596"/>
      <c r="DQ31" s="596"/>
      <c r="DR31" s="596"/>
      <c r="DS31" s="596"/>
      <c r="DT31" s="596"/>
      <c r="DU31" s="596"/>
      <c r="DV31" s="597"/>
      <c r="DW31" s="572">
        <v>0.4</v>
      </c>
      <c r="DX31" s="598"/>
      <c r="DY31" s="598"/>
      <c r="DZ31" s="598"/>
      <c r="EA31" s="598"/>
      <c r="EB31" s="598"/>
      <c r="EC31" s="600"/>
    </row>
    <row r="32" spans="2:133" ht="11.25" customHeight="1" x14ac:dyDescent="0.15">
      <c r="B32" s="570" t="s">
        <v>395</v>
      </c>
      <c r="C32" s="459"/>
      <c r="D32" s="459"/>
      <c r="E32" s="459"/>
      <c r="F32" s="459"/>
      <c r="G32" s="459"/>
      <c r="H32" s="459"/>
      <c r="I32" s="459"/>
      <c r="J32" s="459"/>
      <c r="K32" s="459"/>
      <c r="L32" s="459"/>
      <c r="M32" s="459"/>
      <c r="N32" s="459"/>
      <c r="O32" s="459"/>
      <c r="P32" s="459"/>
      <c r="Q32" s="571"/>
      <c r="R32" s="565">
        <v>1557342</v>
      </c>
      <c r="S32" s="344"/>
      <c r="T32" s="344"/>
      <c r="U32" s="344"/>
      <c r="V32" s="344"/>
      <c r="W32" s="344"/>
      <c r="X32" s="344"/>
      <c r="Y32" s="566"/>
      <c r="Z32" s="567">
        <v>4.3</v>
      </c>
      <c r="AA32" s="567"/>
      <c r="AB32" s="567"/>
      <c r="AC32" s="567"/>
      <c r="AD32" s="568" t="s">
        <v>207</v>
      </c>
      <c r="AE32" s="568"/>
      <c r="AF32" s="568"/>
      <c r="AG32" s="568"/>
      <c r="AH32" s="568"/>
      <c r="AI32" s="568"/>
      <c r="AJ32" s="568"/>
      <c r="AK32" s="568"/>
      <c r="AL32" s="572" t="s">
        <v>207</v>
      </c>
      <c r="AM32" s="350"/>
      <c r="AN32" s="350"/>
      <c r="AO32" s="573"/>
      <c r="AP32" s="647"/>
      <c r="AQ32" s="506"/>
      <c r="AR32" s="506"/>
      <c r="AS32" s="506"/>
      <c r="AT32" s="649"/>
      <c r="AU32" s="1" t="s">
        <v>252</v>
      </c>
      <c r="AX32" s="570" t="s">
        <v>372</v>
      </c>
      <c r="AY32" s="459"/>
      <c r="AZ32" s="459"/>
      <c r="BA32" s="459"/>
      <c r="BB32" s="459"/>
      <c r="BC32" s="459"/>
      <c r="BD32" s="459"/>
      <c r="BE32" s="459"/>
      <c r="BF32" s="571"/>
      <c r="BG32" s="606">
        <v>99.4</v>
      </c>
      <c r="BH32" s="596"/>
      <c r="BI32" s="596"/>
      <c r="BJ32" s="596"/>
      <c r="BK32" s="596"/>
      <c r="BL32" s="596"/>
      <c r="BM32" s="350">
        <v>98.9</v>
      </c>
      <c r="BN32" s="596"/>
      <c r="BO32" s="596"/>
      <c r="BP32" s="596"/>
      <c r="BQ32" s="607"/>
      <c r="BR32" s="606">
        <v>99.5</v>
      </c>
      <c r="BS32" s="596"/>
      <c r="BT32" s="596"/>
      <c r="BU32" s="596"/>
      <c r="BV32" s="596"/>
      <c r="BW32" s="596"/>
      <c r="BX32" s="350">
        <v>99.1</v>
      </c>
      <c r="BY32" s="596"/>
      <c r="BZ32" s="596"/>
      <c r="CA32" s="596"/>
      <c r="CB32" s="607"/>
      <c r="CD32" s="547"/>
      <c r="CE32" s="549"/>
      <c r="CF32" s="570" t="s">
        <v>397</v>
      </c>
      <c r="CG32" s="459"/>
      <c r="CH32" s="459"/>
      <c r="CI32" s="459"/>
      <c r="CJ32" s="459"/>
      <c r="CK32" s="459"/>
      <c r="CL32" s="459"/>
      <c r="CM32" s="459"/>
      <c r="CN32" s="459"/>
      <c r="CO32" s="459"/>
      <c r="CP32" s="459"/>
      <c r="CQ32" s="571"/>
      <c r="CR32" s="565" t="s">
        <v>207</v>
      </c>
      <c r="CS32" s="344"/>
      <c r="CT32" s="344"/>
      <c r="CU32" s="344"/>
      <c r="CV32" s="344"/>
      <c r="CW32" s="344"/>
      <c r="CX32" s="344"/>
      <c r="CY32" s="566"/>
      <c r="CZ32" s="572" t="s">
        <v>207</v>
      </c>
      <c r="DA32" s="598"/>
      <c r="DB32" s="598"/>
      <c r="DC32" s="599"/>
      <c r="DD32" s="575" t="s">
        <v>207</v>
      </c>
      <c r="DE32" s="344"/>
      <c r="DF32" s="344"/>
      <c r="DG32" s="344"/>
      <c r="DH32" s="344"/>
      <c r="DI32" s="344"/>
      <c r="DJ32" s="344"/>
      <c r="DK32" s="566"/>
      <c r="DL32" s="575" t="s">
        <v>207</v>
      </c>
      <c r="DM32" s="344"/>
      <c r="DN32" s="344"/>
      <c r="DO32" s="344"/>
      <c r="DP32" s="344"/>
      <c r="DQ32" s="344"/>
      <c r="DR32" s="344"/>
      <c r="DS32" s="344"/>
      <c r="DT32" s="344"/>
      <c r="DU32" s="344"/>
      <c r="DV32" s="566"/>
      <c r="DW32" s="572" t="s">
        <v>207</v>
      </c>
      <c r="DX32" s="598"/>
      <c r="DY32" s="598"/>
      <c r="DZ32" s="598"/>
      <c r="EA32" s="598"/>
      <c r="EB32" s="598"/>
      <c r="EC32" s="600"/>
    </row>
    <row r="33" spans="2:133" ht="11.25" customHeight="1" x14ac:dyDescent="0.15">
      <c r="B33" s="570" t="s">
        <v>136</v>
      </c>
      <c r="C33" s="459"/>
      <c r="D33" s="459"/>
      <c r="E33" s="459"/>
      <c r="F33" s="459"/>
      <c r="G33" s="459"/>
      <c r="H33" s="459"/>
      <c r="I33" s="459"/>
      <c r="J33" s="459"/>
      <c r="K33" s="459"/>
      <c r="L33" s="459"/>
      <c r="M33" s="459"/>
      <c r="N33" s="459"/>
      <c r="O33" s="459"/>
      <c r="P33" s="459"/>
      <c r="Q33" s="571"/>
      <c r="R33" s="565">
        <v>281338</v>
      </c>
      <c r="S33" s="344"/>
      <c r="T33" s="344"/>
      <c r="U33" s="344"/>
      <c r="V33" s="344"/>
      <c r="W33" s="344"/>
      <c r="X33" s="344"/>
      <c r="Y33" s="566"/>
      <c r="Z33" s="567">
        <v>0.8</v>
      </c>
      <c r="AA33" s="567"/>
      <c r="AB33" s="567"/>
      <c r="AC33" s="567"/>
      <c r="AD33" s="568">
        <v>6283</v>
      </c>
      <c r="AE33" s="568"/>
      <c r="AF33" s="568"/>
      <c r="AG33" s="568"/>
      <c r="AH33" s="568"/>
      <c r="AI33" s="568"/>
      <c r="AJ33" s="568"/>
      <c r="AK33" s="568"/>
      <c r="AL33" s="572">
        <v>0</v>
      </c>
      <c r="AM33" s="350"/>
      <c r="AN33" s="350"/>
      <c r="AO33" s="573"/>
      <c r="AP33" s="522"/>
      <c r="AQ33" s="523"/>
      <c r="AR33" s="523"/>
      <c r="AS33" s="523"/>
      <c r="AT33" s="650"/>
      <c r="AU33" s="43"/>
      <c r="AV33" s="43"/>
      <c r="AW33" s="43"/>
      <c r="AX33" s="583" t="s">
        <v>164</v>
      </c>
      <c r="AY33" s="584"/>
      <c r="AZ33" s="584"/>
      <c r="BA33" s="584"/>
      <c r="BB33" s="584"/>
      <c r="BC33" s="584"/>
      <c r="BD33" s="584"/>
      <c r="BE33" s="584"/>
      <c r="BF33" s="585"/>
      <c r="BG33" s="608">
        <v>99.3</v>
      </c>
      <c r="BH33" s="609"/>
      <c r="BI33" s="609"/>
      <c r="BJ33" s="609"/>
      <c r="BK33" s="609"/>
      <c r="BL33" s="609"/>
      <c r="BM33" s="610">
        <v>96.5</v>
      </c>
      <c r="BN33" s="609"/>
      <c r="BO33" s="609"/>
      <c r="BP33" s="609"/>
      <c r="BQ33" s="611"/>
      <c r="BR33" s="608">
        <v>99.3</v>
      </c>
      <c r="BS33" s="609"/>
      <c r="BT33" s="609"/>
      <c r="BU33" s="609"/>
      <c r="BV33" s="609"/>
      <c r="BW33" s="609"/>
      <c r="BX33" s="610">
        <v>96.7</v>
      </c>
      <c r="BY33" s="609"/>
      <c r="BZ33" s="609"/>
      <c r="CA33" s="609"/>
      <c r="CB33" s="611"/>
      <c r="CD33" s="570" t="s">
        <v>398</v>
      </c>
      <c r="CE33" s="459"/>
      <c r="CF33" s="459"/>
      <c r="CG33" s="459"/>
      <c r="CH33" s="459"/>
      <c r="CI33" s="459"/>
      <c r="CJ33" s="459"/>
      <c r="CK33" s="459"/>
      <c r="CL33" s="459"/>
      <c r="CM33" s="459"/>
      <c r="CN33" s="459"/>
      <c r="CO33" s="459"/>
      <c r="CP33" s="459"/>
      <c r="CQ33" s="571"/>
      <c r="CR33" s="565">
        <v>13604432</v>
      </c>
      <c r="CS33" s="596"/>
      <c r="CT33" s="596"/>
      <c r="CU33" s="596"/>
      <c r="CV33" s="596"/>
      <c r="CW33" s="596"/>
      <c r="CX33" s="596"/>
      <c r="CY33" s="597"/>
      <c r="CZ33" s="572">
        <v>39.6</v>
      </c>
      <c r="DA33" s="598"/>
      <c r="DB33" s="598"/>
      <c r="DC33" s="599"/>
      <c r="DD33" s="575">
        <v>9951494</v>
      </c>
      <c r="DE33" s="596"/>
      <c r="DF33" s="596"/>
      <c r="DG33" s="596"/>
      <c r="DH33" s="596"/>
      <c r="DI33" s="596"/>
      <c r="DJ33" s="596"/>
      <c r="DK33" s="597"/>
      <c r="DL33" s="575">
        <v>7301136</v>
      </c>
      <c r="DM33" s="596"/>
      <c r="DN33" s="596"/>
      <c r="DO33" s="596"/>
      <c r="DP33" s="596"/>
      <c r="DQ33" s="596"/>
      <c r="DR33" s="596"/>
      <c r="DS33" s="596"/>
      <c r="DT33" s="596"/>
      <c r="DU33" s="596"/>
      <c r="DV33" s="597"/>
      <c r="DW33" s="572">
        <v>36.700000000000003</v>
      </c>
      <c r="DX33" s="598"/>
      <c r="DY33" s="598"/>
      <c r="DZ33" s="598"/>
      <c r="EA33" s="598"/>
      <c r="EB33" s="598"/>
      <c r="EC33" s="600"/>
    </row>
    <row r="34" spans="2:133" ht="11.25" customHeight="1" x14ac:dyDescent="0.15">
      <c r="B34" s="570" t="s">
        <v>151</v>
      </c>
      <c r="C34" s="459"/>
      <c r="D34" s="459"/>
      <c r="E34" s="459"/>
      <c r="F34" s="459"/>
      <c r="G34" s="459"/>
      <c r="H34" s="459"/>
      <c r="I34" s="459"/>
      <c r="J34" s="459"/>
      <c r="K34" s="459"/>
      <c r="L34" s="459"/>
      <c r="M34" s="459"/>
      <c r="N34" s="459"/>
      <c r="O34" s="459"/>
      <c r="P34" s="459"/>
      <c r="Q34" s="571"/>
      <c r="R34" s="565">
        <v>428689</v>
      </c>
      <c r="S34" s="344"/>
      <c r="T34" s="344"/>
      <c r="U34" s="344"/>
      <c r="V34" s="344"/>
      <c r="W34" s="344"/>
      <c r="X34" s="344"/>
      <c r="Y34" s="566"/>
      <c r="Z34" s="567">
        <v>1.2</v>
      </c>
      <c r="AA34" s="567"/>
      <c r="AB34" s="567"/>
      <c r="AC34" s="567"/>
      <c r="AD34" s="568" t="s">
        <v>207</v>
      </c>
      <c r="AE34" s="568"/>
      <c r="AF34" s="568"/>
      <c r="AG34" s="568"/>
      <c r="AH34" s="568"/>
      <c r="AI34" s="568"/>
      <c r="AJ34" s="568"/>
      <c r="AK34" s="568"/>
      <c r="AL34" s="572" t="s">
        <v>207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401</v>
      </c>
      <c r="CE34" s="459"/>
      <c r="CF34" s="459"/>
      <c r="CG34" s="459"/>
      <c r="CH34" s="459"/>
      <c r="CI34" s="459"/>
      <c r="CJ34" s="459"/>
      <c r="CK34" s="459"/>
      <c r="CL34" s="459"/>
      <c r="CM34" s="459"/>
      <c r="CN34" s="459"/>
      <c r="CO34" s="459"/>
      <c r="CP34" s="459"/>
      <c r="CQ34" s="571"/>
      <c r="CR34" s="565">
        <v>5166944</v>
      </c>
      <c r="CS34" s="344"/>
      <c r="CT34" s="344"/>
      <c r="CU34" s="344"/>
      <c r="CV34" s="344"/>
      <c r="CW34" s="344"/>
      <c r="CX34" s="344"/>
      <c r="CY34" s="566"/>
      <c r="CZ34" s="572">
        <v>15</v>
      </c>
      <c r="DA34" s="598"/>
      <c r="DB34" s="598"/>
      <c r="DC34" s="599"/>
      <c r="DD34" s="575">
        <v>3491624</v>
      </c>
      <c r="DE34" s="344"/>
      <c r="DF34" s="344"/>
      <c r="DG34" s="344"/>
      <c r="DH34" s="344"/>
      <c r="DI34" s="344"/>
      <c r="DJ34" s="344"/>
      <c r="DK34" s="566"/>
      <c r="DL34" s="575">
        <v>2619038</v>
      </c>
      <c r="DM34" s="344"/>
      <c r="DN34" s="344"/>
      <c r="DO34" s="344"/>
      <c r="DP34" s="344"/>
      <c r="DQ34" s="344"/>
      <c r="DR34" s="344"/>
      <c r="DS34" s="344"/>
      <c r="DT34" s="344"/>
      <c r="DU34" s="344"/>
      <c r="DV34" s="566"/>
      <c r="DW34" s="572">
        <v>13.2</v>
      </c>
      <c r="DX34" s="598"/>
      <c r="DY34" s="598"/>
      <c r="DZ34" s="598"/>
      <c r="EA34" s="598"/>
      <c r="EB34" s="598"/>
      <c r="EC34" s="600"/>
    </row>
    <row r="35" spans="2:133" ht="11.25" customHeight="1" x14ac:dyDescent="0.15">
      <c r="B35" s="570" t="s">
        <v>403</v>
      </c>
      <c r="C35" s="459"/>
      <c r="D35" s="459"/>
      <c r="E35" s="459"/>
      <c r="F35" s="459"/>
      <c r="G35" s="459"/>
      <c r="H35" s="459"/>
      <c r="I35" s="459"/>
      <c r="J35" s="459"/>
      <c r="K35" s="459"/>
      <c r="L35" s="459"/>
      <c r="M35" s="459"/>
      <c r="N35" s="459"/>
      <c r="O35" s="459"/>
      <c r="P35" s="459"/>
      <c r="Q35" s="571"/>
      <c r="R35" s="565">
        <v>1211106</v>
      </c>
      <c r="S35" s="344"/>
      <c r="T35" s="344"/>
      <c r="U35" s="344"/>
      <c r="V35" s="344"/>
      <c r="W35" s="344"/>
      <c r="X35" s="344"/>
      <c r="Y35" s="566"/>
      <c r="Z35" s="567">
        <v>3.3</v>
      </c>
      <c r="AA35" s="567"/>
      <c r="AB35" s="567"/>
      <c r="AC35" s="567"/>
      <c r="AD35" s="568" t="s">
        <v>207</v>
      </c>
      <c r="AE35" s="568"/>
      <c r="AF35" s="568"/>
      <c r="AG35" s="568"/>
      <c r="AH35" s="568"/>
      <c r="AI35" s="568"/>
      <c r="AJ35" s="568"/>
      <c r="AK35" s="568"/>
      <c r="AL35" s="572" t="s">
        <v>207</v>
      </c>
      <c r="AM35" s="350"/>
      <c r="AN35" s="350"/>
      <c r="AO35" s="573"/>
      <c r="AP35" s="16"/>
      <c r="AQ35" s="338" t="s">
        <v>404</v>
      </c>
      <c r="AR35" s="339"/>
      <c r="AS35" s="339"/>
      <c r="AT35" s="339"/>
      <c r="AU35" s="339"/>
      <c r="AV35" s="339"/>
      <c r="AW35" s="339"/>
      <c r="AX35" s="339"/>
      <c r="AY35" s="339"/>
      <c r="AZ35" s="339"/>
      <c r="BA35" s="339"/>
      <c r="BB35" s="339"/>
      <c r="BC35" s="339"/>
      <c r="BD35" s="339"/>
      <c r="BE35" s="339"/>
      <c r="BF35" s="381"/>
      <c r="BG35" s="338" t="s">
        <v>215</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405</v>
      </c>
      <c r="CE35" s="459"/>
      <c r="CF35" s="459"/>
      <c r="CG35" s="459"/>
      <c r="CH35" s="459"/>
      <c r="CI35" s="459"/>
      <c r="CJ35" s="459"/>
      <c r="CK35" s="459"/>
      <c r="CL35" s="459"/>
      <c r="CM35" s="459"/>
      <c r="CN35" s="459"/>
      <c r="CO35" s="459"/>
      <c r="CP35" s="459"/>
      <c r="CQ35" s="571"/>
      <c r="CR35" s="565">
        <v>608038</v>
      </c>
      <c r="CS35" s="596"/>
      <c r="CT35" s="596"/>
      <c r="CU35" s="596"/>
      <c r="CV35" s="596"/>
      <c r="CW35" s="596"/>
      <c r="CX35" s="596"/>
      <c r="CY35" s="597"/>
      <c r="CZ35" s="572">
        <v>1.8</v>
      </c>
      <c r="DA35" s="598"/>
      <c r="DB35" s="598"/>
      <c r="DC35" s="599"/>
      <c r="DD35" s="575">
        <v>524272</v>
      </c>
      <c r="DE35" s="596"/>
      <c r="DF35" s="596"/>
      <c r="DG35" s="596"/>
      <c r="DH35" s="596"/>
      <c r="DI35" s="596"/>
      <c r="DJ35" s="596"/>
      <c r="DK35" s="597"/>
      <c r="DL35" s="575">
        <v>520684</v>
      </c>
      <c r="DM35" s="596"/>
      <c r="DN35" s="596"/>
      <c r="DO35" s="596"/>
      <c r="DP35" s="596"/>
      <c r="DQ35" s="596"/>
      <c r="DR35" s="596"/>
      <c r="DS35" s="596"/>
      <c r="DT35" s="596"/>
      <c r="DU35" s="596"/>
      <c r="DV35" s="597"/>
      <c r="DW35" s="572">
        <v>2.6</v>
      </c>
      <c r="DX35" s="598"/>
      <c r="DY35" s="598"/>
      <c r="DZ35" s="598"/>
      <c r="EA35" s="598"/>
      <c r="EB35" s="598"/>
      <c r="EC35" s="600"/>
    </row>
    <row r="36" spans="2:133" ht="11.25" customHeight="1" x14ac:dyDescent="0.15">
      <c r="B36" s="570" t="s">
        <v>373</v>
      </c>
      <c r="C36" s="459"/>
      <c r="D36" s="459"/>
      <c r="E36" s="459"/>
      <c r="F36" s="459"/>
      <c r="G36" s="459"/>
      <c r="H36" s="459"/>
      <c r="I36" s="459"/>
      <c r="J36" s="459"/>
      <c r="K36" s="459"/>
      <c r="L36" s="459"/>
      <c r="M36" s="459"/>
      <c r="N36" s="459"/>
      <c r="O36" s="459"/>
      <c r="P36" s="459"/>
      <c r="Q36" s="571"/>
      <c r="R36" s="565">
        <v>1968255</v>
      </c>
      <c r="S36" s="344"/>
      <c r="T36" s="344"/>
      <c r="U36" s="344"/>
      <c r="V36" s="344"/>
      <c r="W36" s="344"/>
      <c r="X36" s="344"/>
      <c r="Y36" s="566"/>
      <c r="Z36" s="567">
        <v>5.4</v>
      </c>
      <c r="AA36" s="567"/>
      <c r="AB36" s="567"/>
      <c r="AC36" s="567"/>
      <c r="AD36" s="568" t="s">
        <v>207</v>
      </c>
      <c r="AE36" s="568"/>
      <c r="AF36" s="568"/>
      <c r="AG36" s="568"/>
      <c r="AH36" s="568"/>
      <c r="AI36" s="568"/>
      <c r="AJ36" s="568"/>
      <c r="AK36" s="568"/>
      <c r="AL36" s="572" t="s">
        <v>207</v>
      </c>
      <c r="AM36" s="350"/>
      <c r="AN36" s="350"/>
      <c r="AO36" s="573"/>
      <c r="AP36" s="16"/>
      <c r="AQ36" s="612" t="s">
        <v>388</v>
      </c>
      <c r="AR36" s="613"/>
      <c r="AS36" s="613"/>
      <c r="AT36" s="613"/>
      <c r="AU36" s="613"/>
      <c r="AV36" s="613"/>
      <c r="AW36" s="613"/>
      <c r="AX36" s="613"/>
      <c r="AY36" s="614"/>
      <c r="AZ36" s="557">
        <v>4521051</v>
      </c>
      <c r="BA36" s="558"/>
      <c r="BB36" s="558"/>
      <c r="BC36" s="558"/>
      <c r="BD36" s="558"/>
      <c r="BE36" s="558"/>
      <c r="BF36" s="615"/>
      <c r="BG36" s="554" t="s">
        <v>236</v>
      </c>
      <c r="BH36" s="555"/>
      <c r="BI36" s="555"/>
      <c r="BJ36" s="555"/>
      <c r="BK36" s="555"/>
      <c r="BL36" s="555"/>
      <c r="BM36" s="555"/>
      <c r="BN36" s="555"/>
      <c r="BO36" s="555"/>
      <c r="BP36" s="555"/>
      <c r="BQ36" s="555"/>
      <c r="BR36" s="555"/>
      <c r="BS36" s="555"/>
      <c r="BT36" s="555"/>
      <c r="BU36" s="556"/>
      <c r="BV36" s="557">
        <v>28790</v>
      </c>
      <c r="BW36" s="558"/>
      <c r="BX36" s="558"/>
      <c r="BY36" s="558"/>
      <c r="BZ36" s="558"/>
      <c r="CA36" s="558"/>
      <c r="CB36" s="615"/>
      <c r="CD36" s="570" t="s">
        <v>31</v>
      </c>
      <c r="CE36" s="459"/>
      <c r="CF36" s="459"/>
      <c r="CG36" s="459"/>
      <c r="CH36" s="459"/>
      <c r="CI36" s="459"/>
      <c r="CJ36" s="459"/>
      <c r="CK36" s="459"/>
      <c r="CL36" s="459"/>
      <c r="CM36" s="459"/>
      <c r="CN36" s="459"/>
      <c r="CO36" s="459"/>
      <c r="CP36" s="459"/>
      <c r="CQ36" s="571"/>
      <c r="CR36" s="565">
        <v>3969511</v>
      </c>
      <c r="CS36" s="344"/>
      <c r="CT36" s="344"/>
      <c r="CU36" s="344"/>
      <c r="CV36" s="344"/>
      <c r="CW36" s="344"/>
      <c r="CX36" s="344"/>
      <c r="CY36" s="566"/>
      <c r="CZ36" s="572">
        <v>11.5</v>
      </c>
      <c r="DA36" s="598"/>
      <c r="DB36" s="598"/>
      <c r="DC36" s="599"/>
      <c r="DD36" s="575">
        <v>3241088</v>
      </c>
      <c r="DE36" s="344"/>
      <c r="DF36" s="344"/>
      <c r="DG36" s="344"/>
      <c r="DH36" s="344"/>
      <c r="DI36" s="344"/>
      <c r="DJ36" s="344"/>
      <c r="DK36" s="566"/>
      <c r="DL36" s="575">
        <v>2011960</v>
      </c>
      <c r="DM36" s="344"/>
      <c r="DN36" s="344"/>
      <c r="DO36" s="344"/>
      <c r="DP36" s="344"/>
      <c r="DQ36" s="344"/>
      <c r="DR36" s="344"/>
      <c r="DS36" s="344"/>
      <c r="DT36" s="344"/>
      <c r="DU36" s="344"/>
      <c r="DV36" s="566"/>
      <c r="DW36" s="572">
        <v>10.1</v>
      </c>
      <c r="DX36" s="598"/>
      <c r="DY36" s="598"/>
      <c r="DZ36" s="598"/>
      <c r="EA36" s="598"/>
      <c r="EB36" s="598"/>
      <c r="EC36" s="600"/>
    </row>
    <row r="37" spans="2:133" ht="11.25" customHeight="1" x14ac:dyDescent="0.15">
      <c r="B37" s="570" t="s">
        <v>399</v>
      </c>
      <c r="C37" s="459"/>
      <c r="D37" s="459"/>
      <c r="E37" s="459"/>
      <c r="F37" s="459"/>
      <c r="G37" s="459"/>
      <c r="H37" s="459"/>
      <c r="I37" s="459"/>
      <c r="J37" s="459"/>
      <c r="K37" s="459"/>
      <c r="L37" s="459"/>
      <c r="M37" s="459"/>
      <c r="N37" s="459"/>
      <c r="O37" s="459"/>
      <c r="P37" s="459"/>
      <c r="Q37" s="571"/>
      <c r="R37" s="565">
        <v>590736</v>
      </c>
      <c r="S37" s="344"/>
      <c r="T37" s="344"/>
      <c r="U37" s="344"/>
      <c r="V37" s="344"/>
      <c r="W37" s="344"/>
      <c r="X37" s="344"/>
      <c r="Y37" s="566"/>
      <c r="Z37" s="567">
        <v>1.6</v>
      </c>
      <c r="AA37" s="567"/>
      <c r="AB37" s="567"/>
      <c r="AC37" s="567"/>
      <c r="AD37" s="568">
        <v>105</v>
      </c>
      <c r="AE37" s="568"/>
      <c r="AF37" s="568"/>
      <c r="AG37" s="568"/>
      <c r="AH37" s="568"/>
      <c r="AI37" s="568"/>
      <c r="AJ37" s="568"/>
      <c r="AK37" s="568"/>
      <c r="AL37" s="572">
        <v>0</v>
      </c>
      <c r="AM37" s="350"/>
      <c r="AN37" s="350"/>
      <c r="AO37" s="573"/>
      <c r="AQ37" s="616" t="s">
        <v>408</v>
      </c>
      <c r="AR37" s="347"/>
      <c r="AS37" s="347"/>
      <c r="AT37" s="347"/>
      <c r="AU37" s="347"/>
      <c r="AV37" s="347"/>
      <c r="AW37" s="347"/>
      <c r="AX37" s="347"/>
      <c r="AY37" s="617"/>
      <c r="AZ37" s="565">
        <v>1249896</v>
      </c>
      <c r="BA37" s="344"/>
      <c r="BB37" s="344"/>
      <c r="BC37" s="344"/>
      <c r="BD37" s="596"/>
      <c r="BE37" s="596"/>
      <c r="BF37" s="607"/>
      <c r="BG37" s="570" t="s">
        <v>410</v>
      </c>
      <c r="BH37" s="459"/>
      <c r="BI37" s="459"/>
      <c r="BJ37" s="459"/>
      <c r="BK37" s="459"/>
      <c r="BL37" s="459"/>
      <c r="BM37" s="459"/>
      <c r="BN37" s="459"/>
      <c r="BO37" s="459"/>
      <c r="BP37" s="459"/>
      <c r="BQ37" s="459"/>
      <c r="BR37" s="459"/>
      <c r="BS37" s="459"/>
      <c r="BT37" s="459"/>
      <c r="BU37" s="571"/>
      <c r="BV37" s="565">
        <v>-38426</v>
      </c>
      <c r="BW37" s="344"/>
      <c r="BX37" s="344"/>
      <c r="BY37" s="344"/>
      <c r="BZ37" s="344"/>
      <c r="CA37" s="344"/>
      <c r="CB37" s="576"/>
      <c r="CD37" s="570" t="s">
        <v>163</v>
      </c>
      <c r="CE37" s="459"/>
      <c r="CF37" s="459"/>
      <c r="CG37" s="459"/>
      <c r="CH37" s="459"/>
      <c r="CI37" s="459"/>
      <c r="CJ37" s="459"/>
      <c r="CK37" s="459"/>
      <c r="CL37" s="459"/>
      <c r="CM37" s="459"/>
      <c r="CN37" s="459"/>
      <c r="CO37" s="459"/>
      <c r="CP37" s="459"/>
      <c r="CQ37" s="571"/>
      <c r="CR37" s="565">
        <v>315522</v>
      </c>
      <c r="CS37" s="596"/>
      <c r="CT37" s="596"/>
      <c r="CU37" s="596"/>
      <c r="CV37" s="596"/>
      <c r="CW37" s="596"/>
      <c r="CX37" s="596"/>
      <c r="CY37" s="597"/>
      <c r="CZ37" s="572">
        <v>0.9</v>
      </c>
      <c r="DA37" s="598"/>
      <c r="DB37" s="598"/>
      <c r="DC37" s="599"/>
      <c r="DD37" s="575">
        <v>315522</v>
      </c>
      <c r="DE37" s="596"/>
      <c r="DF37" s="596"/>
      <c r="DG37" s="596"/>
      <c r="DH37" s="596"/>
      <c r="DI37" s="596"/>
      <c r="DJ37" s="596"/>
      <c r="DK37" s="597"/>
      <c r="DL37" s="575">
        <v>262856</v>
      </c>
      <c r="DM37" s="596"/>
      <c r="DN37" s="596"/>
      <c r="DO37" s="596"/>
      <c r="DP37" s="596"/>
      <c r="DQ37" s="596"/>
      <c r="DR37" s="596"/>
      <c r="DS37" s="596"/>
      <c r="DT37" s="596"/>
      <c r="DU37" s="596"/>
      <c r="DV37" s="597"/>
      <c r="DW37" s="572">
        <v>1.3</v>
      </c>
      <c r="DX37" s="598"/>
      <c r="DY37" s="598"/>
      <c r="DZ37" s="598"/>
      <c r="EA37" s="598"/>
      <c r="EB37" s="598"/>
      <c r="EC37" s="600"/>
    </row>
    <row r="38" spans="2:133" ht="11.25" customHeight="1" x14ac:dyDescent="0.15">
      <c r="B38" s="570" t="s">
        <v>411</v>
      </c>
      <c r="C38" s="459"/>
      <c r="D38" s="459"/>
      <c r="E38" s="459"/>
      <c r="F38" s="459"/>
      <c r="G38" s="459"/>
      <c r="H38" s="459"/>
      <c r="I38" s="459"/>
      <c r="J38" s="459"/>
      <c r="K38" s="459"/>
      <c r="L38" s="459"/>
      <c r="M38" s="459"/>
      <c r="N38" s="459"/>
      <c r="O38" s="459"/>
      <c r="P38" s="459"/>
      <c r="Q38" s="571"/>
      <c r="R38" s="565">
        <v>4101565</v>
      </c>
      <c r="S38" s="344"/>
      <c r="T38" s="344"/>
      <c r="U38" s="344"/>
      <c r="V38" s="344"/>
      <c r="W38" s="344"/>
      <c r="X38" s="344"/>
      <c r="Y38" s="566"/>
      <c r="Z38" s="567">
        <v>11.3</v>
      </c>
      <c r="AA38" s="567"/>
      <c r="AB38" s="567"/>
      <c r="AC38" s="567"/>
      <c r="AD38" s="568" t="s">
        <v>207</v>
      </c>
      <c r="AE38" s="568"/>
      <c r="AF38" s="568"/>
      <c r="AG38" s="568"/>
      <c r="AH38" s="568"/>
      <c r="AI38" s="568"/>
      <c r="AJ38" s="568"/>
      <c r="AK38" s="568"/>
      <c r="AL38" s="572" t="s">
        <v>207</v>
      </c>
      <c r="AM38" s="350"/>
      <c r="AN38" s="350"/>
      <c r="AO38" s="573"/>
      <c r="AQ38" s="616" t="s">
        <v>412</v>
      </c>
      <c r="AR38" s="347"/>
      <c r="AS38" s="347"/>
      <c r="AT38" s="347"/>
      <c r="AU38" s="347"/>
      <c r="AV38" s="347"/>
      <c r="AW38" s="347"/>
      <c r="AX38" s="347"/>
      <c r="AY38" s="617"/>
      <c r="AZ38" s="565">
        <v>466547</v>
      </c>
      <c r="BA38" s="344"/>
      <c r="BB38" s="344"/>
      <c r="BC38" s="344"/>
      <c r="BD38" s="596"/>
      <c r="BE38" s="596"/>
      <c r="BF38" s="607"/>
      <c r="BG38" s="570" t="s">
        <v>416</v>
      </c>
      <c r="BH38" s="459"/>
      <c r="BI38" s="459"/>
      <c r="BJ38" s="459"/>
      <c r="BK38" s="459"/>
      <c r="BL38" s="459"/>
      <c r="BM38" s="459"/>
      <c r="BN38" s="459"/>
      <c r="BO38" s="459"/>
      <c r="BP38" s="459"/>
      <c r="BQ38" s="459"/>
      <c r="BR38" s="459"/>
      <c r="BS38" s="459"/>
      <c r="BT38" s="459"/>
      <c r="BU38" s="571"/>
      <c r="BV38" s="565">
        <v>5497</v>
      </c>
      <c r="BW38" s="344"/>
      <c r="BX38" s="344"/>
      <c r="BY38" s="344"/>
      <c r="BZ38" s="344"/>
      <c r="CA38" s="344"/>
      <c r="CB38" s="576"/>
      <c r="CD38" s="570" t="s">
        <v>417</v>
      </c>
      <c r="CE38" s="459"/>
      <c r="CF38" s="459"/>
      <c r="CG38" s="459"/>
      <c r="CH38" s="459"/>
      <c r="CI38" s="459"/>
      <c r="CJ38" s="459"/>
      <c r="CK38" s="459"/>
      <c r="CL38" s="459"/>
      <c r="CM38" s="459"/>
      <c r="CN38" s="459"/>
      <c r="CO38" s="459"/>
      <c r="CP38" s="459"/>
      <c r="CQ38" s="571"/>
      <c r="CR38" s="565">
        <v>2474980</v>
      </c>
      <c r="CS38" s="344"/>
      <c r="CT38" s="344"/>
      <c r="CU38" s="344"/>
      <c r="CV38" s="344"/>
      <c r="CW38" s="344"/>
      <c r="CX38" s="344"/>
      <c r="CY38" s="566"/>
      <c r="CZ38" s="572">
        <v>7.2</v>
      </c>
      <c r="DA38" s="598"/>
      <c r="DB38" s="598"/>
      <c r="DC38" s="599"/>
      <c r="DD38" s="575">
        <v>2043656</v>
      </c>
      <c r="DE38" s="344"/>
      <c r="DF38" s="344"/>
      <c r="DG38" s="344"/>
      <c r="DH38" s="344"/>
      <c r="DI38" s="344"/>
      <c r="DJ38" s="344"/>
      <c r="DK38" s="566"/>
      <c r="DL38" s="575">
        <v>1899641</v>
      </c>
      <c r="DM38" s="344"/>
      <c r="DN38" s="344"/>
      <c r="DO38" s="344"/>
      <c r="DP38" s="344"/>
      <c r="DQ38" s="344"/>
      <c r="DR38" s="344"/>
      <c r="DS38" s="344"/>
      <c r="DT38" s="344"/>
      <c r="DU38" s="344"/>
      <c r="DV38" s="566"/>
      <c r="DW38" s="572">
        <v>9.5</v>
      </c>
      <c r="DX38" s="598"/>
      <c r="DY38" s="598"/>
      <c r="DZ38" s="598"/>
      <c r="EA38" s="598"/>
      <c r="EB38" s="598"/>
      <c r="EC38" s="600"/>
    </row>
    <row r="39" spans="2:133" ht="11.25" customHeight="1" x14ac:dyDescent="0.15">
      <c r="B39" s="570" t="s">
        <v>418</v>
      </c>
      <c r="C39" s="459"/>
      <c r="D39" s="459"/>
      <c r="E39" s="459"/>
      <c r="F39" s="459"/>
      <c r="G39" s="459"/>
      <c r="H39" s="459"/>
      <c r="I39" s="459"/>
      <c r="J39" s="459"/>
      <c r="K39" s="459"/>
      <c r="L39" s="459"/>
      <c r="M39" s="459"/>
      <c r="N39" s="459"/>
      <c r="O39" s="459"/>
      <c r="P39" s="459"/>
      <c r="Q39" s="571"/>
      <c r="R39" s="565" t="s">
        <v>207</v>
      </c>
      <c r="S39" s="344"/>
      <c r="T39" s="344"/>
      <c r="U39" s="344"/>
      <c r="V39" s="344"/>
      <c r="W39" s="344"/>
      <c r="X39" s="344"/>
      <c r="Y39" s="566"/>
      <c r="Z39" s="567" t="s">
        <v>207</v>
      </c>
      <c r="AA39" s="567"/>
      <c r="AB39" s="567"/>
      <c r="AC39" s="567"/>
      <c r="AD39" s="568" t="s">
        <v>207</v>
      </c>
      <c r="AE39" s="568"/>
      <c r="AF39" s="568"/>
      <c r="AG39" s="568"/>
      <c r="AH39" s="568"/>
      <c r="AI39" s="568"/>
      <c r="AJ39" s="568"/>
      <c r="AK39" s="568"/>
      <c r="AL39" s="572" t="s">
        <v>207</v>
      </c>
      <c r="AM39" s="350"/>
      <c r="AN39" s="350"/>
      <c r="AO39" s="573"/>
      <c r="AQ39" s="616" t="s">
        <v>309</v>
      </c>
      <c r="AR39" s="347"/>
      <c r="AS39" s="347"/>
      <c r="AT39" s="347"/>
      <c r="AU39" s="347"/>
      <c r="AV39" s="347"/>
      <c r="AW39" s="347"/>
      <c r="AX39" s="347"/>
      <c r="AY39" s="617"/>
      <c r="AZ39" s="565">
        <v>371762</v>
      </c>
      <c r="BA39" s="344"/>
      <c r="BB39" s="344"/>
      <c r="BC39" s="344"/>
      <c r="BD39" s="596"/>
      <c r="BE39" s="596"/>
      <c r="BF39" s="607"/>
      <c r="BG39" s="570" t="s">
        <v>338</v>
      </c>
      <c r="BH39" s="459"/>
      <c r="BI39" s="459"/>
      <c r="BJ39" s="459"/>
      <c r="BK39" s="459"/>
      <c r="BL39" s="459"/>
      <c r="BM39" s="459"/>
      <c r="BN39" s="459"/>
      <c r="BO39" s="459"/>
      <c r="BP39" s="459"/>
      <c r="BQ39" s="459"/>
      <c r="BR39" s="459"/>
      <c r="BS39" s="459"/>
      <c r="BT39" s="459"/>
      <c r="BU39" s="571"/>
      <c r="BV39" s="565">
        <v>8262</v>
      </c>
      <c r="BW39" s="344"/>
      <c r="BX39" s="344"/>
      <c r="BY39" s="344"/>
      <c r="BZ39" s="344"/>
      <c r="CA39" s="344"/>
      <c r="CB39" s="576"/>
      <c r="CD39" s="570" t="s">
        <v>422</v>
      </c>
      <c r="CE39" s="459"/>
      <c r="CF39" s="459"/>
      <c r="CG39" s="459"/>
      <c r="CH39" s="459"/>
      <c r="CI39" s="459"/>
      <c r="CJ39" s="459"/>
      <c r="CK39" s="459"/>
      <c r="CL39" s="459"/>
      <c r="CM39" s="459"/>
      <c r="CN39" s="459"/>
      <c r="CO39" s="459"/>
      <c r="CP39" s="459"/>
      <c r="CQ39" s="571"/>
      <c r="CR39" s="565">
        <v>1071689</v>
      </c>
      <c r="CS39" s="596"/>
      <c r="CT39" s="596"/>
      <c r="CU39" s="596"/>
      <c r="CV39" s="596"/>
      <c r="CW39" s="596"/>
      <c r="CX39" s="596"/>
      <c r="CY39" s="597"/>
      <c r="CZ39" s="572">
        <v>3.1</v>
      </c>
      <c r="DA39" s="598"/>
      <c r="DB39" s="598"/>
      <c r="DC39" s="599"/>
      <c r="DD39" s="575">
        <v>352104</v>
      </c>
      <c r="DE39" s="596"/>
      <c r="DF39" s="596"/>
      <c r="DG39" s="596"/>
      <c r="DH39" s="596"/>
      <c r="DI39" s="596"/>
      <c r="DJ39" s="596"/>
      <c r="DK39" s="597"/>
      <c r="DL39" s="575" t="s">
        <v>207</v>
      </c>
      <c r="DM39" s="596"/>
      <c r="DN39" s="596"/>
      <c r="DO39" s="596"/>
      <c r="DP39" s="596"/>
      <c r="DQ39" s="596"/>
      <c r="DR39" s="596"/>
      <c r="DS39" s="596"/>
      <c r="DT39" s="596"/>
      <c r="DU39" s="596"/>
      <c r="DV39" s="597"/>
      <c r="DW39" s="572" t="s">
        <v>207</v>
      </c>
      <c r="DX39" s="598"/>
      <c r="DY39" s="598"/>
      <c r="DZ39" s="598"/>
      <c r="EA39" s="598"/>
      <c r="EB39" s="598"/>
      <c r="EC39" s="600"/>
    </row>
    <row r="40" spans="2:133" ht="11.25" customHeight="1" x14ac:dyDescent="0.15">
      <c r="B40" s="570" t="s">
        <v>423</v>
      </c>
      <c r="C40" s="459"/>
      <c r="D40" s="459"/>
      <c r="E40" s="459"/>
      <c r="F40" s="459"/>
      <c r="G40" s="459"/>
      <c r="H40" s="459"/>
      <c r="I40" s="459"/>
      <c r="J40" s="459"/>
      <c r="K40" s="459"/>
      <c r="L40" s="459"/>
      <c r="M40" s="459"/>
      <c r="N40" s="459"/>
      <c r="O40" s="459"/>
      <c r="P40" s="459"/>
      <c r="Q40" s="571"/>
      <c r="R40" s="565">
        <v>91765</v>
      </c>
      <c r="S40" s="344"/>
      <c r="T40" s="344"/>
      <c r="U40" s="344"/>
      <c r="V40" s="344"/>
      <c r="W40" s="344"/>
      <c r="X40" s="344"/>
      <c r="Y40" s="566"/>
      <c r="Z40" s="567">
        <v>0.3</v>
      </c>
      <c r="AA40" s="567"/>
      <c r="AB40" s="567"/>
      <c r="AC40" s="567"/>
      <c r="AD40" s="568" t="s">
        <v>207</v>
      </c>
      <c r="AE40" s="568"/>
      <c r="AF40" s="568"/>
      <c r="AG40" s="568"/>
      <c r="AH40" s="568"/>
      <c r="AI40" s="568"/>
      <c r="AJ40" s="568"/>
      <c r="AK40" s="568"/>
      <c r="AL40" s="572" t="s">
        <v>207</v>
      </c>
      <c r="AM40" s="350"/>
      <c r="AN40" s="350"/>
      <c r="AO40" s="573"/>
      <c r="AQ40" s="616" t="s">
        <v>425</v>
      </c>
      <c r="AR40" s="347"/>
      <c r="AS40" s="347"/>
      <c r="AT40" s="347"/>
      <c r="AU40" s="347"/>
      <c r="AV40" s="347"/>
      <c r="AW40" s="347"/>
      <c r="AX40" s="347"/>
      <c r="AY40" s="617"/>
      <c r="AZ40" s="565">
        <v>50962</v>
      </c>
      <c r="BA40" s="344"/>
      <c r="BB40" s="344"/>
      <c r="BC40" s="344"/>
      <c r="BD40" s="596"/>
      <c r="BE40" s="596"/>
      <c r="BF40" s="607"/>
      <c r="BG40" s="647" t="s">
        <v>427</v>
      </c>
      <c r="BH40" s="506"/>
      <c r="BI40" s="506"/>
      <c r="BJ40" s="506"/>
      <c r="BK40" s="506"/>
      <c r="BL40" s="7"/>
      <c r="BM40" s="459" t="s">
        <v>428</v>
      </c>
      <c r="BN40" s="459"/>
      <c r="BO40" s="459"/>
      <c r="BP40" s="459"/>
      <c r="BQ40" s="459"/>
      <c r="BR40" s="459"/>
      <c r="BS40" s="459"/>
      <c r="BT40" s="459"/>
      <c r="BU40" s="571"/>
      <c r="BV40" s="565">
        <v>93</v>
      </c>
      <c r="BW40" s="344"/>
      <c r="BX40" s="344"/>
      <c r="BY40" s="344"/>
      <c r="BZ40" s="344"/>
      <c r="CA40" s="344"/>
      <c r="CB40" s="576"/>
      <c r="CD40" s="570" t="s">
        <v>302</v>
      </c>
      <c r="CE40" s="459"/>
      <c r="CF40" s="459"/>
      <c r="CG40" s="459"/>
      <c r="CH40" s="459"/>
      <c r="CI40" s="459"/>
      <c r="CJ40" s="459"/>
      <c r="CK40" s="459"/>
      <c r="CL40" s="459"/>
      <c r="CM40" s="459"/>
      <c r="CN40" s="459"/>
      <c r="CO40" s="459"/>
      <c r="CP40" s="459"/>
      <c r="CQ40" s="571"/>
      <c r="CR40" s="565">
        <v>313270</v>
      </c>
      <c r="CS40" s="344"/>
      <c r="CT40" s="344"/>
      <c r="CU40" s="344"/>
      <c r="CV40" s="344"/>
      <c r="CW40" s="344"/>
      <c r="CX40" s="344"/>
      <c r="CY40" s="566"/>
      <c r="CZ40" s="572">
        <v>0.9</v>
      </c>
      <c r="DA40" s="598"/>
      <c r="DB40" s="598"/>
      <c r="DC40" s="599"/>
      <c r="DD40" s="575">
        <v>298750</v>
      </c>
      <c r="DE40" s="344"/>
      <c r="DF40" s="344"/>
      <c r="DG40" s="344"/>
      <c r="DH40" s="344"/>
      <c r="DI40" s="344"/>
      <c r="DJ40" s="344"/>
      <c r="DK40" s="566"/>
      <c r="DL40" s="575">
        <v>249813</v>
      </c>
      <c r="DM40" s="344"/>
      <c r="DN40" s="344"/>
      <c r="DO40" s="344"/>
      <c r="DP40" s="344"/>
      <c r="DQ40" s="344"/>
      <c r="DR40" s="344"/>
      <c r="DS40" s="344"/>
      <c r="DT40" s="344"/>
      <c r="DU40" s="344"/>
      <c r="DV40" s="566"/>
      <c r="DW40" s="572">
        <v>1.3</v>
      </c>
      <c r="DX40" s="598"/>
      <c r="DY40" s="598"/>
      <c r="DZ40" s="598"/>
      <c r="EA40" s="598"/>
      <c r="EB40" s="598"/>
      <c r="EC40" s="600"/>
    </row>
    <row r="41" spans="2:133" ht="11.25" customHeight="1" x14ac:dyDescent="0.15">
      <c r="B41" s="583" t="s">
        <v>424</v>
      </c>
      <c r="C41" s="584"/>
      <c r="D41" s="584"/>
      <c r="E41" s="584"/>
      <c r="F41" s="584"/>
      <c r="G41" s="584"/>
      <c r="H41" s="584"/>
      <c r="I41" s="584"/>
      <c r="J41" s="584"/>
      <c r="K41" s="584"/>
      <c r="L41" s="584"/>
      <c r="M41" s="584"/>
      <c r="N41" s="584"/>
      <c r="O41" s="584"/>
      <c r="P41" s="584"/>
      <c r="Q41" s="585"/>
      <c r="R41" s="618">
        <v>36420604</v>
      </c>
      <c r="S41" s="619"/>
      <c r="T41" s="619"/>
      <c r="U41" s="619"/>
      <c r="V41" s="619"/>
      <c r="W41" s="619"/>
      <c r="X41" s="619"/>
      <c r="Y41" s="620"/>
      <c r="Z41" s="621">
        <v>100</v>
      </c>
      <c r="AA41" s="621"/>
      <c r="AB41" s="621"/>
      <c r="AC41" s="621"/>
      <c r="AD41" s="622">
        <v>19801033</v>
      </c>
      <c r="AE41" s="622"/>
      <c r="AF41" s="622"/>
      <c r="AG41" s="622"/>
      <c r="AH41" s="622"/>
      <c r="AI41" s="622"/>
      <c r="AJ41" s="622"/>
      <c r="AK41" s="622"/>
      <c r="AL41" s="623">
        <v>100</v>
      </c>
      <c r="AM41" s="610"/>
      <c r="AN41" s="610"/>
      <c r="AO41" s="624"/>
      <c r="AQ41" s="616" t="s">
        <v>429</v>
      </c>
      <c r="AR41" s="347"/>
      <c r="AS41" s="347"/>
      <c r="AT41" s="347"/>
      <c r="AU41" s="347"/>
      <c r="AV41" s="347"/>
      <c r="AW41" s="347"/>
      <c r="AX41" s="347"/>
      <c r="AY41" s="617"/>
      <c r="AZ41" s="565">
        <v>392059</v>
      </c>
      <c r="BA41" s="344"/>
      <c r="BB41" s="344"/>
      <c r="BC41" s="344"/>
      <c r="BD41" s="596"/>
      <c r="BE41" s="596"/>
      <c r="BF41" s="607"/>
      <c r="BG41" s="647"/>
      <c r="BH41" s="506"/>
      <c r="BI41" s="506"/>
      <c r="BJ41" s="506"/>
      <c r="BK41" s="506"/>
      <c r="BL41" s="7"/>
      <c r="BM41" s="459" t="s">
        <v>343</v>
      </c>
      <c r="BN41" s="459"/>
      <c r="BO41" s="459"/>
      <c r="BP41" s="459"/>
      <c r="BQ41" s="459"/>
      <c r="BR41" s="459"/>
      <c r="BS41" s="459"/>
      <c r="BT41" s="459"/>
      <c r="BU41" s="571"/>
      <c r="BV41" s="565" t="s">
        <v>207</v>
      </c>
      <c r="BW41" s="344"/>
      <c r="BX41" s="344"/>
      <c r="BY41" s="344"/>
      <c r="BZ41" s="344"/>
      <c r="CA41" s="344"/>
      <c r="CB41" s="576"/>
      <c r="CD41" s="570" t="s">
        <v>284</v>
      </c>
      <c r="CE41" s="459"/>
      <c r="CF41" s="459"/>
      <c r="CG41" s="459"/>
      <c r="CH41" s="459"/>
      <c r="CI41" s="459"/>
      <c r="CJ41" s="459"/>
      <c r="CK41" s="459"/>
      <c r="CL41" s="459"/>
      <c r="CM41" s="459"/>
      <c r="CN41" s="459"/>
      <c r="CO41" s="459"/>
      <c r="CP41" s="459"/>
      <c r="CQ41" s="571"/>
      <c r="CR41" s="565" t="s">
        <v>207</v>
      </c>
      <c r="CS41" s="596"/>
      <c r="CT41" s="596"/>
      <c r="CU41" s="596"/>
      <c r="CV41" s="596"/>
      <c r="CW41" s="596"/>
      <c r="CX41" s="596"/>
      <c r="CY41" s="597"/>
      <c r="CZ41" s="572" t="s">
        <v>207</v>
      </c>
      <c r="DA41" s="598"/>
      <c r="DB41" s="598"/>
      <c r="DC41" s="599"/>
      <c r="DD41" s="575" t="s">
        <v>207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430</v>
      </c>
      <c r="AR42" s="632"/>
      <c r="AS42" s="632"/>
      <c r="AT42" s="632"/>
      <c r="AU42" s="632"/>
      <c r="AV42" s="632"/>
      <c r="AW42" s="632"/>
      <c r="AX42" s="632"/>
      <c r="AY42" s="633"/>
      <c r="AZ42" s="618">
        <v>1989825</v>
      </c>
      <c r="BA42" s="619"/>
      <c r="BB42" s="619"/>
      <c r="BC42" s="619"/>
      <c r="BD42" s="609"/>
      <c r="BE42" s="609"/>
      <c r="BF42" s="611"/>
      <c r="BG42" s="522"/>
      <c r="BH42" s="523"/>
      <c r="BI42" s="523"/>
      <c r="BJ42" s="523"/>
      <c r="BK42" s="523"/>
      <c r="BL42" s="20"/>
      <c r="BM42" s="584" t="s">
        <v>431</v>
      </c>
      <c r="BN42" s="584"/>
      <c r="BO42" s="584"/>
      <c r="BP42" s="584"/>
      <c r="BQ42" s="584"/>
      <c r="BR42" s="584"/>
      <c r="BS42" s="584"/>
      <c r="BT42" s="584"/>
      <c r="BU42" s="585"/>
      <c r="BV42" s="618">
        <v>435</v>
      </c>
      <c r="BW42" s="619"/>
      <c r="BX42" s="619"/>
      <c r="BY42" s="619"/>
      <c r="BZ42" s="619"/>
      <c r="CA42" s="619"/>
      <c r="CB42" s="634"/>
      <c r="CD42" s="570" t="s">
        <v>277</v>
      </c>
      <c r="CE42" s="459"/>
      <c r="CF42" s="459"/>
      <c r="CG42" s="459"/>
      <c r="CH42" s="459"/>
      <c r="CI42" s="459"/>
      <c r="CJ42" s="459"/>
      <c r="CK42" s="459"/>
      <c r="CL42" s="459"/>
      <c r="CM42" s="459"/>
      <c r="CN42" s="459"/>
      <c r="CO42" s="459"/>
      <c r="CP42" s="459"/>
      <c r="CQ42" s="571"/>
      <c r="CR42" s="565">
        <v>5395273</v>
      </c>
      <c r="CS42" s="596"/>
      <c r="CT42" s="596"/>
      <c r="CU42" s="596"/>
      <c r="CV42" s="596"/>
      <c r="CW42" s="596"/>
      <c r="CX42" s="596"/>
      <c r="CY42" s="597"/>
      <c r="CZ42" s="572">
        <v>15.7</v>
      </c>
      <c r="DA42" s="598"/>
      <c r="DB42" s="598"/>
      <c r="DC42" s="599"/>
      <c r="DD42" s="575">
        <v>542779</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50</v>
      </c>
      <c r="CD43" s="570" t="s">
        <v>91</v>
      </c>
      <c r="CE43" s="459"/>
      <c r="CF43" s="459"/>
      <c r="CG43" s="459"/>
      <c r="CH43" s="459"/>
      <c r="CI43" s="459"/>
      <c r="CJ43" s="459"/>
      <c r="CK43" s="459"/>
      <c r="CL43" s="459"/>
      <c r="CM43" s="459"/>
      <c r="CN43" s="459"/>
      <c r="CO43" s="459"/>
      <c r="CP43" s="459"/>
      <c r="CQ43" s="571"/>
      <c r="CR43" s="565">
        <v>136419</v>
      </c>
      <c r="CS43" s="596"/>
      <c r="CT43" s="596"/>
      <c r="CU43" s="596"/>
      <c r="CV43" s="596"/>
      <c r="CW43" s="596"/>
      <c r="CX43" s="596"/>
      <c r="CY43" s="597"/>
      <c r="CZ43" s="572">
        <v>0.4</v>
      </c>
      <c r="DA43" s="598"/>
      <c r="DB43" s="598"/>
      <c r="DC43" s="599"/>
      <c r="DD43" s="575">
        <v>136419</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407</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179</v>
      </c>
      <c r="CE44" s="538"/>
      <c r="CF44" s="570" t="s">
        <v>432</v>
      </c>
      <c r="CG44" s="459"/>
      <c r="CH44" s="459"/>
      <c r="CI44" s="459"/>
      <c r="CJ44" s="459"/>
      <c r="CK44" s="459"/>
      <c r="CL44" s="459"/>
      <c r="CM44" s="459"/>
      <c r="CN44" s="459"/>
      <c r="CO44" s="459"/>
      <c r="CP44" s="459"/>
      <c r="CQ44" s="571"/>
      <c r="CR44" s="565">
        <v>5328464</v>
      </c>
      <c r="CS44" s="344"/>
      <c r="CT44" s="344"/>
      <c r="CU44" s="344"/>
      <c r="CV44" s="344"/>
      <c r="CW44" s="344"/>
      <c r="CX44" s="344"/>
      <c r="CY44" s="566"/>
      <c r="CZ44" s="572">
        <v>15.5</v>
      </c>
      <c r="DA44" s="350"/>
      <c r="DB44" s="350"/>
      <c r="DC44" s="577"/>
      <c r="DD44" s="575">
        <v>532678</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268</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433</v>
      </c>
      <c r="CG45" s="459"/>
      <c r="CH45" s="459"/>
      <c r="CI45" s="459"/>
      <c r="CJ45" s="459"/>
      <c r="CK45" s="459"/>
      <c r="CL45" s="459"/>
      <c r="CM45" s="459"/>
      <c r="CN45" s="459"/>
      <c r="CO45" s="459"/>
      <c r="CP45" s="459"/>
      <c r="CQ45" s="571"/>
      <c r="CR45" s="565">
        <v>2672772</v>
      </c>
      <c r="CS45" s="596"/>
      <c r="CT45" s="596"/>
      <c r="CU45" s="596"/>
      <c r="CV45" s="596"/>
      <c r="CW45" s="596"/>
      <c r="CX45" s="596"/>
      <c r="CY45" s="597"/>
      <c r="CZ45" s="572">
        <v>7.8</v>
      </c>
      <c r="DA45" s="598"/>
      <c r="DB45" s="598"/>
      <c r="DC45" s="599"/>
      <c r="DD45" s="575">
        <v>142832</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434</v>
      </c>
      <c r="CG46" s="459"/>
      <c r="CH46" s="459"/>
      <c r="CI46" s="459"/>
      <c r="CJ46" s="459"/>
      <c r="CK46" s="459"/>
      <c r="CL46" s="459"/>
      <c r="CM46" s="459"/>
      <c r="CN46" s="459"/>
      <c r="CO46" s="459"/>
      <c r="CP46" s="459"/>
      <c r="CQ46" s="571"/>
      <c r="CR46" s="565">
        <v>2527250</v>
      </c>
      <c r="CS46" s="344"/>
      <c r="CT46" s="344"/>
      <c r="CU46" s="344"/>
      <c r="CV46" s="344"/>
      <c r="CW46" s="344"/>
      <c r="CX46" s="344"/>
      <c r="CY46" s="566"/>
      <c r="CZ46" s="572">
        <v>7.3</v>
      </c>
      <c r="DA46" s="350"/>
      <c r="DB46" s="350"/>
      <c r="DC46" s="577"/>
      <c r="DD46" s="575">
        <v>304294</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436</v>
      </c>
      <c r="CG47" s="459"/>
      <c r="CH47" s="459"/>
      <c r="CI47" s="459"/>
      <c r="CJ47" s="459"/>
      <c r="CK47" s="459"/>
      <c r="CL47" s="459"/>
      <c r="CM47" s="459"/>
      <c r="CN47" s="459"/>
      <c r="CO47" s="459"/>
      <c r="CP47" s="459"/>
      <c r="CQ47" s="571"/>
      <c r="CR47" s="565">
        <v>66809</v>
      </c>
      <c r="CS47" s="596"/>
      <c r="CT47" s="596"/>
      <c r="CU47" s="596"/>
      <c r="CV47" s="596"/>
      <c r="CW47" s="596"/>
      <c r="CX47" s="596"/>
      <c r="CY47" s="597"/>
      <c r="CZ47" s="572">
        <v>0.2</v>
      </c>
      <c r="DA47" s="598"/>
      <c r="DB47" s="598"/>
      <c r="DC47" s="599"/>
      <c r="DD47" s="575">
        <v>10101</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3.5" x14ac:dyDescent="0.15">
      <c r="B48" s="41"/>
      <c r="CD48" s="547"/>
      <c r="CE48" s="549"/>
      <c r="CF48" s="570" t="s">
        <v>437</v>
      </c>
      <c r="CG48" s="459"/>
      <c r="CH48" s="459"/>
      <c r="CI48" s="459"/>
      <c r="CJ48" s="459"/>
      <c r="CK48" s="459"/>
      <c r="CL48" s="459"/>
      <c r="CM48" s="459"/>
      <c r="CN48" s="459"/>
      <c r="CO48" s="459"/>
      <c r="CP48" s="459"/>
      <c r="CQ48" s="571"/>
      <c r="CR48" s="565" t="s">
        <v>207</v>
      </c>
      <c r="CS48" s="344"/>
      <c r="CT48" s="344"/>
      <c r="CU48" s="344"/>
      <c r="CV48" s="344"/>
      <c r="CW48" s="344"/>
      <c r="CX48" s="344"/>
      <c r="CY48" s="566"/>
      <c r="CZ48" s="572" t="s">
        <v>207</v>
      </c>
      <c r="DA48" s="350"/>
      <c r="DB48" s="350"/>
      <c r="DC48" s="577"/>
      <c r="DD48" s="575" t="s">
        <v>207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196</v>
      </c>
      <c r="CE49" s="584"/>
      <c r="CF49" s="584"/>
      <c r="CG49" s="584"/>
      <c r="CH49" s="584"/>
      <c r="CI49" s="584"/>
      <c r="CJ49" s="584"/>
      <c r="CK49" s="584"/>
      <c r="CL49" s="584"/>
      <c r="CM49" s="584"/>
      <c r="CN49" s="584"/>
      <c r="CO49" s="584"/>
      <c r="CP49" s="584"/>
      <c r="CQ49" s="585"/>
      <c r="CR49" s="618">
        <v>34388117</v>
      </c>
      <c r="CS49" s="609"/>
      <c r="CT49" s="609"/>
      <c r="CU49" s="609"/>
      <c r="CV49" s="609"/>
      <c r="CW49" s="609"/>
      <c r="CX49" s="609"/>
      <c r="CY49" s="637"/>
      <c r="CZ49" s="623">
        <v>100</v>
      </c>
      <c r="DA49" s="638"/>
      <c r="DB49" s="638"/>
      <c r="DC49" s="639"/>
      <c r="DD49" s="640">
        <v>23170991</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pZho8LVL0lItzzXv9mfw9YbgHk2vn2zS7I0s71xra2JIOfrDahnZkCNLKpGLX4CXWyGZdrkTmDAzTjpgoigTcA==" saltValue="Y2aS7VZ/x3CMfS4UocqP3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55" zoomScaleNormal="70" zoomScaleSheetLayoutView="55"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295</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300</v>
      </c>
      <c r="DK2" s="653"/>
      <c r="DL2" s="653"/>
      <c r="DM2" s="653"/>
      <c r="DN2" s="653"/>
      <c r="DO2" s="654"/>
      <c r="DP2" s="50"/>
      <c r="DQ2" s="652" t="s">
        <v>301</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438</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439</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440</v>
      </c>
      <c r="B5" s="911"/>
      <c r="C5" s="911"/>
      <c r="D5" s="911"/>
      <c r="E5" s="911"/>
      <c r="F5" s="911"/>
      <c r="G5" s="911"/>
      <c r="H5" s="911"/>
      <c r="I5" s="911"/>
      <c r="J5" s="911"/>
      <c r="K5" s="911"/>
      <c r="L5" s="911"/>
      <c r="M5" s="911"/>
      <c r="N5" s="911"/>
      <c r="O5" s="911"/>
      <c r="P5" s="912"/>
      <c r="Q5" s="916" t="s">
        <v>182</v>
      </c>
      <c r="R5" s="917"/>
      <c r="S5" s="917"/>
      <c r="T5" s="917"/>
      <c r="U5" s="918"/>
      <c r="V5" s="916" t="s">
        <v>441</v>
      </c>
      <c r="W5" s="917"/>
      <c r="X5" s="917"/>
      <c r="Y5" s="917"/>
      <c r="Z5" s="918"/>
      <c r="AA5" s="916" t="s">
        <v>442</v>
      </c>
      <c r="AB5" s="917"/>
      <c r="AC5" s="917"/>
      <c r="AD5" s="917"/>
      <c r="AE5" s="917"/>
      <c r="AF5" s="922" t="s">
        <v>180</v>
      </c>
      <c r="AG5" s="917"/>
      <c r="AH5" s="917"/>
      <c r="AI5" s="917"/>
      <c r="AJ5" s="923"/>
      <c r="AK5" s="917" t="s">
        <v>443</v>
      </c>
      <c r="AL5" s="917"/>
      <c r="AM5" s="917"/>
      <c r="AN5" s="917"/>
      <c r="AO5" s="918"/>
      <c r="AP5" s="916" t="s">
        <v>444</v>
      </c>
      <c r="AQ5" s="917"/>
      <c r="AR5" s="917"/>
      <c r="AS5" s="917"/>
      <c r="AT5" s="918"/>
      <c r="AU5" s="916" t="s">
        <v>447</v>
      </c>
      <c r="AV5" s="917"/>
      <c r="AW5" s="917"/>
      <c r="AX5" s="917"/>
      <c r="AY5" s="923"/>
      <c r="AZ5" s="56"/>
      <c r="BA5" s="56"/>
      <c r="BB5" s="56"/>
      <c r="BC5" s="56"/>
      <c r="BD5" s="56"/>
      <c r="BE5" s="67"/>
      <c r="BF5" s="67"/>
      <c r="BG5" s="67"/>
      <c r="BH5" s="67"/>
      <c r="BI5" s="67"/>
      <c r="BJ5" s="67"/>
      <c r="BK5" s="67"/>
      <c r="BL5" s="67"/>
      <c r="BM5" s="67"/>
      <c r="BN5" s="67"/>
      <c r="BO5" s="67"/>
      <c r="BP5" s="67"/>
      <c r="BQ5" s="910" t="s">
        <v>448</v>
      </c>
      <c r="BR5" s="911"/>
      <c r="BS5" s="911"/>
      <c r="BT5" s="911"/>
      <c r="BU5" s="911"/>
      <c r="BV5" s="911"/>
      <c r="BW5" s="911"/>
      <c r="BX5" s="911"/>
      <c r="BY5" s="911"/>
      <c r="BZ5" s="911"/>
      <c r="CA5" s="911"/>
      <c r="CB5" s="911"/>
      <c r="CC5" s="911"/>
      <c r="CD5" s="911"/>
      <c r="CE5" s="911"/>
      <c r="CF5" s="911"/>
      <c r="CG5" s="912"/>
      <c r="CH5" s="916" t="s">
        <v>368</v>
      </c>
      <c r="CI5" s="917"/>
      <c r="CJ5" s="917"/>
      <c r="CK5" s="917"/>
      <c r="CL5" s="918"/>
      <c r="CM5" s="916" t="s">
        <v>322</v>
      </c>
      <c r="CN5" s="917"/>
      <c r="CO5" s="917"/>
      <c r="CP5" s="917"/>
      <c r="CQ5" s="918"/>
      <c r="CR5" s="916" t="s">
        <v>238</v>
      </c>
      <c r="CS5" s="917"/>
      <c r="CT5" s="917"/>
      <c r="CU5" s="917"/>
      <c r="CV5" s="918"/>
      <c r="CW5" s="916" t="s">
        <v>51</v>
      </c>
      <c r="CX5" s="917"/>
      <c r="CY5" s="917"/>
      <c r="CZ5" s="917"/>
      <c r="DA5" s="918"/>
      <c r="DB5" s="916" t="s">
        <v>414</v>
      </c>
      <c r="DC5" s="917"/>
      <c r="DD5" s="917"/>
      <c r="DE5" s="917"/>
      <c r="DF5" s="918"/>
      <c r="DG5" s="926" t="s">
        <v>247</v>
      </c>
      <c r="DH5" s="927"/>
      <c r="DI5" s="927"/>
      <c r="DJ5" s="927"/>
      <c r="DK5" s="928"/>
      <c r="DL5" s="926" t="s">
        <v>449</v>
      </c>
      <c r="DM5" s="927"/>
      <c r="DN5" s="927"/>
      <c r="DO5" s="927"/>
      <c r="DP5" s="928"/>
      <c r="DQ5" s="916" t="s">
        <v>451</v>
      </c>
      <c r="DR5" s="917"/>
      <c r="DS5" s="917"/>
      <c r="DT5" s="917"/>
      <c r="DU5" s="918"/>
      <c r="DV5" s="916" t="s">
        <v>447</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452</v>
      </c>
      <c r="C7" s="658"/>
      <c r="D7" s="658"/>
      <c r="E7" s="658"/>
      <c r="F7" s="658"/>
      <c r="G7" s="658"/>
      <c r="H7" s="658"/>
      <c r="I7" s="658"/>
      <c r="J7" s="658"/>
      <c r="K7" s="658"/>
      <c r="L7" s="658"/>
      <c r="M7" s="658"/>
      <c r="N7" s="658"/>
      <c r="O7" s="658"/>
      <c r="P7" s="659"/>
      <c r="Q7" s="660">
        <v>36421</v>
      </c>
      <c r="R7" s="661"/>
      <c r="S7" s="661"/>
      <c r="T7" s="661"/>
      <c r="U7" s="661"/>
      <c r="V7" s="661">
        <v>34388</v>
      </c>
      <c r="W7" s="661"/>
      <c r="X7" s="661"/>
      <c r="Y7" s="661"/>
      <c r="Z7" s="661"/>
      <c r="AA7" s="661">
        <v>2032</v>
      </c>
      <c r="AB7" s="661"/>
      <c r="AC7" s="661"/>
      <c r="AD7" s="661"/>
      <c r="AE7" s="662"/>
      <c r="AF7" s="663">
        <v>1172</v>
      </c>
      <c r="AG7" s="664"/>
      <c r="AH7" s="664"/>
      <c r="AI7" s="664"/>
      <c r="AJ7" s="665"/>
      <c r="AK7" s="666">
        <v>39</v>
      </c>
      <c r="AL7" s="661"/>
      <c r="AM7" s="661"/>
      <c r="AN7" s="661"/>
      <c r="AO7" s="661"/>
      <c r="AP7" s="661">
        <v>33045</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535</v>
      </c>
      <c r="BT7" s="658"/>
      <c r="BU7" s="658"/>
      <c r="BV7" s="658"/>
      <c r="BW7" s="658"/>
      <c r="BX7" s="658"/>
      <c r="BY7" s="658"/>
      <c r="BZ7" s="658"/>
      <c r="CA7" s="658"/>
      <c r="CB7" s="658"/>
      <c r="CC7" s="658"/>
      <c r="CD7" s="658"/>
      <c r="CE7" s="658"/>
      <c r="CF7" s="658"/>
      <c r="CG7" s="659"/>
      <c r="CH7" s="669">
        <v>2</v>
      </c>
      <c r="CI7" s="670"/>
      <c r="CJ7" s="670"/>
      <c r="CK7" s="670"/>
      <c r="CL7" s="671"/>
      <c r="CM7" s="669">
        <v>81</v>
      </c>
      <c r="CN7" s="670"/>
      <c r="CO7" s="670"/>
      <c r="CP7" s="670"/>
      <c r="CQ7" s="671"/>
      <c r="CR7" s="669">
        <v>35</v>
      </c>
      <c r="CS7" s="670"/>
      <c r="CT7" s="670"/>
      <c r="CU7" s="670"/>
      <c r="CV7" s="671"/>
      <c r="CW7" s="669" t="s">
        <v>207</v>
      </c>
      <c r="CX7" s="670"/>
      <c r="CY7" s="670"/>
      <c r="CZ7" s="670"/>
      <c r="DA7" s="671"/>
      <c r="DB7" s="669" t="s">
        <v>207</v>
      </c>
      <c r="DC7" s="670"/>
      <c r="DD7" s="670"/>
      <c r="DE7" s="670"/>
      <c r="DF7" s="671"/>
      <c r="DG7" s="669" t="s">
        <v>207</v>
      </c>
      <c r="DH7" s="670"/>
      <c r="DI7" s="670"/>
      <c r="DJ7" s="670"/>
      <c r="DK7" s="671"/>
      <c r="DL7" s="669" t="s">
        <v>207</v>
      </c>
      <c r="DM7" s="670"/>
      <c r="DN7" s="670"/>
      <c r="DO7" s="670"/>
      <c r="DP7" s="671"/>
      <c r="DQ7" s="669" t="s">
        <v>207</v>
      </c>
      <c r="DR7" s="670"/>
      <c r="DS7" s="670"/>
      <c r="DT7" s="670"/>
      <c r="DU7" s="671"/>
      <c r="DV7" s="657"/>
      <c r="DW7" s="658"/>
      <c r="DX7" s="658"/>
      <c r="DY7" s="658"/>
      <c r="DZ7" s="672"/>
      <c r="EA7" s="67"/>
    </row>
    <row r="8" spans="1:131" s="47" customFormat="1" ht="26.25" customHeight="1" x14ac:dyDescent="0.15">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536</v>
      </c>
      <c r="BT8" s="674"/>
      <c r="BU8" s="674"/>
      <c r="BV8" s="674"/>
      <c r="BW8" s="674"/>
      <c r="BX8" s="674"/>
      <c r="BY8" s="674"/>
      <c r="BZ8" s="674"/>
      <c r="CA8" s="674"/>
      <c r="CB8" s="674"/>
      <c r="CC8" s="674"/>
      <c r="CD8" s="674"/>
      <c r="CE8" s="674"/>
      <c r="CF8" s="674"/>
      <c r="CG8" s="675"/>
      <c r="CH8" s="685">
        <v>23</v>
      </c>
      <c r="CI8" s="680"/>
      <c r="CJ8" s="680"/>
      <c r="CK8" s="680"/>
      <c r="CL8" s="686"/>
      <c r="CM8" s="685">
        <v>385</v>
      </c>
      <c r="CN8" s="680"/>
      <c r="CO8" s="680"/>
      <c r="CP8" s="680"/>
      <c r="CQ8" s="686"/>
      <c r="CR8" s="685">
        <v>100</v>
      </c>
      <c r="CS8" s="680"/>
      <c r="CT8" s="680"/>
      <c r="CU8" s="680"/>
      <c r="CV8" s="686"/>
      <c r="CW8" s="685" t="s">
        <v>207</v>
      </c>
      <c r="CX8" s="680"/>
      <c r="CY8" s="680"/>
      <c r="CZ8" s="680"/>
      <c r="DA8" s="686"/>
      <c r="DB8" s="685" t="s">
        <v>207</v>
      </c>
      <c r="DC8" s="680"/>
      <c r="DD8" s="680"/>
      <c r="DE8" s="680"/>
      <c r="DF8" s="686"/>
      <c r="DG8" s="685" t="s">
        <v>207</v>
      </c>
      <c r="DH8" s="680"/>
      <c r="DI8" s="680"/>
      <c r="DJ8" s="680"/>
      <c r="DK8" s="686"/>
      <c r="DL8" s="685" t="s">
        <v>207</v>
      </c>
      <c r="DM8" s="680"/>
      <c r="DN8" s="680"/>
      <c r="DO8" s="680"/>
      <c r="DP8" s="686"/>
      <c r="DQ8" s="685" t="s">
        <v>207</v>
      </c>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306</v>
      </c>
      <c r="BT9" s="674"/>
      <c r="BU9" s="674"/>
      <c r="BV9" s="674"/>
      <c r="BW9" s="674"/>
      <c r="BX9" s="674"/>
      <c r="BY9" s="674"/>
      <c r="BZ9" s="674"/>
      <c r="CA9" s="674"/>
      <c r="CB9" s="674"/>
      <c r="CC9" s="674"/>
      <c r="CD9" s="674"/>
      <c r="CE9" s="674"/>
      <c r="CF9" s="674"/>
      <c r="CG9" s="675"/>
      <c r="CH9" s="685">
        <v>4</v>
      </c>
      <c r="CI9" s="680"/>
      <c r="CJ9" s="680"/>
      <c r="CK9" s="680"/>
      <c r="CL9" s="686"/>
      <c r="CM9" s="685">
        <v>28</v>
      </c>
      <c r="CN9" s="680"/>
      <c r="CO9" s="680"/>
      <c r="CP9" s="680"/>
      <c r="CQ9" s="686"/>
      <c r="CR9" s="685">
        <v>15</v>
      </c>
      <c r="CS9" s="680"/>
      <c r="CT9" s="680"/>
      <c r="CU9" s="680"/>
      <c r="CV9" s="686"/>
      <c r="CW9" s="685" t="s">
        <v>207</v>
      </c>
      <c r="CX9" s="680"/>
      <c r="CY9" s="680"/>
      <c r="CZ9" s="680"/>
      <c r="DA9" s="686"/>
      <c r="DB9" s="685" t="s">
        <v>207</v>
      </c>
      <c r="DC9" s="680"/>
      <c r="DD9" s="680"/>
      <c r="DE9" s="680"/>
      <c r="DF9" s="686"/>
      <c r="DG9" s="685" t="s">
        <v>207</v>
      </c>
      <c r="DH9" s="680"/>
      <c r="DI9" s="680"/>
      <c r="DJ9" s="680"/>
      <c r="DK9" s="686"/>
      <c r="DL9" s="685" t="s">
        <v>207</v>
      </c>
      <c r="DM9" s="680"/>
      <c r="DN9" s="680"/>
      <c r="DO9" s="680"/>
      <c r="DP9" s="686"/>
      <c r="DQ9" s="685" t="s">
        <v>207</v>
      </c>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t="s">
        <v>485</v>
      </c>
      <c r="BT10" s="674"/>
      <c r="BU10" s="674"/>
      <c r="BV10" s="674"/>
      <c r="BW10" s="674"/>
      <c r="BX10" s="674"/>
      <c r="BY10" s="674"/>
      <c r="BZ10" s="674"/>
      <c r="CA10" s="674"/>
      <c r="CB10" s="674"/>
      <c r="CC10" s="674"/>
      <c r="CD10" s="674"/>
      <c r="CE10" s="674"/>
      <c r="CF10" s="674"/>
      <c r="CG10" s="675"/>
      <c r="CH10" s="685">
        <v>2</v>
      </c>
      <c r="CI10" s="680"/>
      <c r="CJ10" s="680"/>
      <c r="CK10" s="680"/>
      <c r="CL10" s="686"/>
      <c r="CM10" s="685">
        <v>37</v>
      </c>
      <c r="CN10" s="680"/>
      <c r="CO10" s="680"/>
      <c r="CP10" s="680"/>
      <c r="CQ10" s="686"/>
      <c r="CR10" s="685">
        <v>2</v>
      </c>
      <c r="CS10" s="680"/>
      <c r="CT10" s="680"/>
      <c r="CU10" s="680"/>
      <c r="CV10" s="686"/>
      <c r="CW10" s="685" t="s">
        <v>207</v>
      </c>
      <c r="CX10" s="680"/>
      <c r="CY10" s="680"/>
      <c r="CZ10" s="680"/>
      <c r="DA10" s="686"/>
      <c r="DB10" s="685" t="s">
        <v>207</v>
      </c>
      <c r="DC10" s="680"/>
      <c r="DD10" s="680"/>
      <c r="DE10" s="680"/>
      <c r="DF10" s="686"/>
      <c r="DG10" s="685" t="s">
        <v>207</v>
      </c>
      <c r="DH10" s="680"/>
      <c r="DI10" s="680"/>
      <c r="DJ10" s="680"/>
      <c r="DK10" s="686"/>
      <c r="DL10" s="685" t="s">
        <v>207</v>
      </c>
      <c r="DM10" s="680"/>
      <c r="DN10" s="680"/>
      <c r="DO10" s="680"/>
      <c r="DP10" s="686"/>
      <c r="DQ10" s="685" t="s">
        <v>207</v>
      </c>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t="s">
        <v>537</v>
      </c>
      <c r="BT11" s="674"/>
      <c r="BU11" s="674"/>
      <c r="BV11" s="674"/>
      <c r="BW11" s="674"/>
      <c r="BX11" s="674"/>
      <c r="BY11" s="674"/>
      <c r="BZ11" s="674"/>
      <c r="CA11" s="674"/>
      <c r="CB11" s="674"/>
      <c r="CC11" s="674"/>
      <c r="CD11" s="674"/>
      <c r="CE11" s="674"/>
      <c r="CF11" s="674"/>
      <c r="CG11" s="675"/>
      <c r="CH11" s="685">
        <v>-12</v>
      </c>
      <c r="CI11" s="680"/>
      <c r="CJ11" s="680"/>
      <c r="CK11" s="680"/>
      <c r="CL11" s="686"/>
      <c r="CM11" s="685">
        <v>18</v>
      </c>
      <c r="CN11" s="680"/>
      <c r="CO11" s="680"/>
      <c r="CP11" s="680"/>
      <c r="CQ11" s="686"/>
      <c r="CR11" s="685">
        <v>63</v>
      </c>
      <c r="CS11" s="680"/>
      <c r="CT11" s="680"/>
      <c r="CU11" s="680"/>
      <c r="CV11" s="686"/>
      <c r="CW11" s="685" t="s">
        <v>207</v>
      </c>
      <c r="CX11" s="680"/>
      <c r="CY11" s="680"/>
      <c r="CZ11" s="680"/>
      <c r="DA11" s="686"/>
      <c r="DB11" s="685" t="s">
        <v>207</v>
      </c>
      <c r="DC11" s="680"/>
      <c r="DD11" s="680"/>
      <c r="DE11" s="680"/>
      <c r="DF11" s="686"/>
      <c r="DG11" s="685" t="s">
        <v>207</v>
      </c>
      <c r="DH11" s="680"/>
      <c r="DI11" s="680"/>
      <c r="DJ11" s="680"/>
      <c r="DK11" s="686"/>
      <c r="DL11" s="685" t="s">
        <v>207</v>
      </c>
      <c r="DM11" s="680"/>
      <c r="DN11" s="680"/>
      <c r="DO11" s="680"/>
      <c r="DP11" s="686"/>
      <c r="DQ11" s="685" t="s">
        <v>207</v>
      </c>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t="s">
        <v>80</v>
      </c>
      <c r="BT12" s="674"/>
      <c r="BU12" s="674"/>
      <c r="BV12" s="674"/>
      <c r="BW12" s="674"/>
      <c r="BX12" s="674"/>
      <c r="BY12" s="674"/>
      <c r="BZ12" s="674"/>
      <c r="CA12" s="674"/>
      <c r="CB12" s="674"/>
      <c r="CC12" s="674"/>
      <c r="CD12" s="674"/>
      <c r="CE12" s="674"/>
      <c r="CF12" s="674"/>
      <c r="CG12" s="675"/>
      <c r="CH12" s="685">
        <v>18</v>
      </c>
      <c r="CI12" s="680"/>
      <c r="CJ12" s="680"/>
      <c r="CK12" s="680"/>
      <c r="CL12" s="686"/>
      <c r="CM12" s="685">
        <v>277</v>
      </c>
      <c r="CN12" s="680"/>
      <c r="CO12" s="680"/>
      <c r="CP12" s="680"/>
      <c r="CQ12" s="686"/>
      <c r="CR12" s="685">
        <v>24</v>
      </c>
      <c r="CS12" s="680"/>
      <c r="CT12" s="680"/>
      <c r="CU12" s="680"/>
      <c r="CV12" s="686"/>
      <c r="CW12" s="685" t="s">
        <v>207</v>
      </c>
      <c r="CX12" s="680"/>
      <c r="CY12" s="680"/>
      <c r="CZ12" s="680"/>
      <c r="DA12" s="686"/>
      <c r="DB12" s="685" t="s">
        <v>207</v>
      </c>
      <c r="DC12" s="680"/>
      <c r="DD12" s="680"/>
      <c r="DE12" s="680"/>
      <c r="DF12" s="686"/>
      <c r="DG12" s="685" t="s">
        <v>207</v>
      </c>
      <c r="DH12" s="680"/>
      <c r="DI12" s="680"/>
      <c r="DJ12" s="680"/>
      <c r="DK12" s="686"/>
      <c r="DL12" s="685" t="s">
        <v>207</v>
      </c>
      <c r="DM12" s="680"/>
      <c r="DN12" s="680"/>
      <c r="DO12" s="680"/>
      <c r="DP12" s="686"/>
      <c r="DQ12" s="685" t="s">
        <v>207</v>
      </c>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t="s">
        <v>538</v>
      </c>
      <c r="BT13" s="674"/>
      <c r="BU13" s="674"/>
      <c r="BV13" s="674"/>
      <c r="BW13" s="674"/>
      <c r="BX13" s="674"/>
      <c r="BY13" s="674"/>
      <c r="BZ13" s="674"/>
      <c r="CA13" s="674"/>
      <c r="CB13" s="674"/>
      <c r="CC13" s="674"/>
      <c r="CD13" s="674"/>
      <c r="CE13" s="674"/>
      <c r="CF13" s="674"/>
      <c r="CG13" s="675"/>
      <c r="CH13" s="685">
        <v>4</v>
      </c>
      <c r="CI13" s="680"/>
      <c r="CJ13" s="680"/>
      <c r="CK13" s="680"/>
      <c r="CL13" s="686"/>
      <c r="CM13" s="685">
        <v>10</v>
      </c>
      <c r="CN13" s="680"/>
      <c r="CO13" s="680"/>
      <c r="CP13" s="680"/>
      <c r="CQ13" s="686"/>
      <c r="CR13" s="685">
        <v>1</v>
      </c>
      <c r="CS13" s="680"/>
      <c r="CT13" s="680"/>
      <c r="CU13" s="680"/>
      <c r="CV13" s="686"/>
      <c r="CW13" s="685" t="s">
        <v>207</v>
      </c>
      <c r="CX13" s="680"/>
      <c r="CY13" s="680"/>
      <c r="CZ13" s="680"/>
      <c r="DA13" s="686"/>
      <c r="DB13" s="685" t="s">
        <v>207</v>
      </c>
      <c r="DC13" s="680"/>
      <c r="DD13" s="680"/>
      <c r="DE13" s="680"/>
      <c r="DF13" s="686"/>
      <c r="DG13" s="685" t="s">
        <v>207</v>
      </c>
      <c r="DH13" s="680"/>
      <c r="DI13" s="680"/>
      <c r="DJ13" s="680"/>
      <c r="DK13" s="686"/>
      <c r="DL13" s="685" t="s">
        <v>207</v>
      </c>
      <c r="DM13" s="680"/>
      <c r="DN13" s="680"/>
      <c r="DO13" s="680"/>
      <c r="DP13" s="686"/>
      <c r="DQ13" s="685" t="s">
        <v>207</v>
      </c>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454</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254</v>
      </c>
      <c r="B23" s="696" t="s">
        <v>304</v>
      </c>
      <c r="C23" s="697"/>
      <c r="D23" s="697"/>
      <c r="E23" s="697"/>
      <c r="F23" s="697"/>
      <c r="G23" s="697"/>
      <c r="H23" s="697"/>
      <c r="I23" s="697"/>
      <c r="J23" s="697"/>
      <c r="K23" s="697"/>
      <c r="L23" s="697"/>
      <c r="M23" s="697"/>
      <c r="N23" s="697"/>
      <c r="O23" s="697"/>
      <c r="P23" s="698"/>
      <c r="Q23" s="699">
        <v>36421</v>
      </c>
      <c r="R23" s="700"/>
      <c r="S23" s="700"/>
      <c r="T23" s="700"/>
      <c r="U23" s="700"/>
      <c r="V23" s="700">
        <v>34388</v>
      </c>
      <c r="W23" s="700"/>
      <c r="X23" s="700"/>
      <c r="Y23" s="700"/>
      <c r="Z23" s="700"/>
      <c r="AA23" s="700">
        <v>2032</v>
      </c>
      <c r="AB23" s="700"/>
      <c r="AC23" s="700"/>
      <c r="AD23" s="700"/>
      <c r="AE23" s="701"/>
      <c r="AF23" s="702">
        <v>1172</v>
      </c>
      <c r="AG23" s="700"/>
      <c r="AH23" s="700"/>
      <c r="AI23" s="700"/>
      <c r="AJ23" s="703"/>
      <c r="AK23" s="704"/>
      <c r="AL23" s="705"/>
      <c r="AM23" s="705"/>
      <c r="AN23" s="705"/>
      <c r="AO23" s="705"/>
      <c r="AP23" s="700">
        <v>33045</v>
      </c>
      <c r="AQ23" s="700"/>
      <c r="AR23" s="700"/>
      <c r="AS23" s="700"/>
      <c r="AT23" s="700"/>
      <c r="AU23" s="706"/>
      <c r="AV23" s="706"/>
      <c r="AW23" s="706"/>
      <c r="AX23" s="706"/>
      <c r="AY23" s="707"/>
      <c r="AZ23" s="708" t="s">
        <v>207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385</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419</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440</v>
      </c>
      <c r="B26" s="911"/>
      <c r="C26" s="911"/>
      <c r="D26" s="911"/>
      <c r="E26" s="911"/>
      <c r="F26" s="911"/>
      <c r="G26" s="911"/>
      <c r="H26" s="911"/>
      <c r="I26" s="911"/>
      <c r="J26" s="911"/>
      <c r="K26" s="911"/>
      <c r="L26" s="911"/>
      <c r="M26" s="911"/>
      <c r="N26" s="911"/>
      <c r="O26" s="911"/>
      <c r="P26" s="912"/>
      <c r="Q26" s="916" t="s">
        <v>456</v>
      </c>
      <c r="R26" s="917"/>
      <c r="S26" s="917"/>
      <c r="T26" s="917"/>
      <c r="U26" s="918"/>
      <c r="V26" s="916" t="s">
        <v>166</v>
      </c>
      <c r="W26" s="917"/>
      <c r="X26" s="917"/>
      <c r="Y26" s="917"/>
      <c r="Z26" s="918"/>
      <c r="AA26" s="916" t="s">
        <v>457</v>
      </c>
      <c r="AB26" s="917"/>
      <c r="AC26" s="917"/>
      <c r="AD26" s="917"/>
      <c r="AE26" s="917"/>
      <c r="AF26" s="932" t="s">
        <v>250</v>
      </c>
      <c r="AG26" s="933"/>
      <c r="AH26" s="933"/>
      <c r="AI26" s="933"/>
      <c r="AJ26" s="934"/>
      <c r="AK26" s="917" t="s">
        <v>389</v>
      </c>
      <c r="AL26" s="917"/>
      <c r="AM26" s="917"/>
      <c r="AN26" s="917"/>
      <c r="AO26" s="918"/>
      <c r="AP26" s="916" t="s">
        <v>359</v>
      </c>
      <c r="AQ26" s="917"/>
      <c r="AR26" s="917"/>
      <c r="AS26" s="917"/>
      <c r="AT26" s="918"/>
      <c r="AU26" s="916" t="s">
        <v>458</v>
      </c>
      <c r="AV26" s="917"/>
      <c r="AW26" s="917"/>
      <c r="AX26" s="917"/>
      <c r="AY26" s="918"/>
      <c r="AZ26" s="916" t="s">
        <v>459</v>
      </c>
      <c r="BA26" s="917"/>
      <c r="BB26" s="917"/>
      <c r="BC26" s="917"/>
      <c r="BD26" s="918"/>
      <c r="BE26" s="916" t="s">
        <v>447</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119</v>
      </c>
      <c r="C28" s="658"/>
      <c r="D28" s="658"/>
      <c r="E28" s="658"/>
      <c r="F28" s="658"/>
      <c r="G28" s="658"/>
      <c r="H28" s="658"/>
      <c r="I28" s="658"/>
      <c r="J28" s="658"/>
      <c r="K28" s="658"/>
      <c r="L28" s="658"/>
      <c r="M28" s="658"/>
      <c r="N28" s="658"/>
      <c r="O28" s="658"/>
      <c r="P28" s="659"/>
      <c r="Q28" s="712">
        <v>4933</v>
      </c>
      <c r="R28" s="713"/>
      <c r="S28" s="713"/>
      <c r="T28" s="713"/>
      <c r="U28" s="713"/>
      <c r="V28" s="713">
        <v>4904</v>
      </c>
      <c r="W28" s="713"/>
      <c r="X28" s="713"/>
      <c r="Y28" s="713"/>
      <c r="Z28" s="713"/>
      <c r="AA28" s="713">
        <v>29</v>
      </c>
      <c r="AB28" s="713"/>
      <c r="AC28" s="713"/>
      <c r="AD28" s="713"/>
      <c r="AE28" s="714"/>
      <c r="AF28" s="715">
        <v>29</v>
      </c>
      <c r="AG28" s="713"/>
      <c r="AH28" s="713"/>
      <c r="AI28" s="713"/>
      <c r="AJ28" s="716"/>
      <c r="AK28" s="717">
        <v>392</v>
      </c>
      <c r="AL28" s="713"/>
      <c r="AM28" s="713"/>
      <c r="AN28" s="713"/>
      <c r="AO28" s="713"/>
      <c r="AP28" s="713" t="s">
        <v>207</v>
      </c>
      <c r="AQ28" s="713"/>
      <c r="AR28" s="713"/>
      <c r="AS28" s="713"/>
      <c r="AT28" s="713"/>
      <c r="AU28" s="713" t="s">
        <v>207</v>
      </c>
      <c r="AV28" s="713"/>
      <c r="AW28" s="713"/>
      <c r="AX28" s="713"/>
      <c r="AY28" s="713"/>
      <c r="AZ28" s="718" t="s">
        <v>207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460</v>
      </c>
      <c r="C29" s="674"/>
      <c r="D29" s="674"/>
      <c r="E29" s="674"/>
      <c r="F29" s="674"/>
      <c r="G29" s="674"/>
      <c r="H29" s="674"/>
      <c r="I29" s="674"/>
      <c r="J29" s="674"/>
      <c r="K29" s="674"/>
      <c r="L29" s="674"/>
      <c r="M29" s="674"/>
      <c r="N29" s="674"/>
      <c r="O29" s="674"/>
      <c r="P29" s="675"/>
      <c r="Q29" s="676">
        <v>776</v>
      </c>
      <c r="R29" s="677"/>
      <c r="S29" s="677"/>
      <c r="T29" s="677"/>
      <c r="U29" s="677"/>
      <c r="V29" s="677">
        <v>774</v>
      </c>
      <c r="W29" s="677"/>
      <c r="X29" s="677"/>
      <c r="Y29" s="677"/>
      <c r="Z29" s="677"/>
      <c r="AA29" s="677">
        <v>1</v>
      </c>
      <c r="AB29" s="677"/>
      <c r="AC29" s="677"/>
      <c r="AD29" s="677"/>
      <c r="AE29" s="678"/>
      <c r="AF29" s="679">
        <v>1</v>
      </c>
      <c r="AG29" s="680"/>
      <c r="AH29" s="680"/>
      <c r="AI29" s="680"/>
      <c r="AJ29" s="681"/>
      <c r="AK29" s="682">
        <v>229</v>
      </c>
      <c r="AL29" s="677"/>
      <c r="AM29" s="677"/>
      <c r="AN29" s="677"/>
      <c r="AO29" s="677"/>
      <c r="AP29" s="677" t="s">
        <v>207</v>
      </c>
      <c r="AQ29" s="677"/>
      <c r="AR29" s="677"/>
      <c r="AS29" s="677"/>
      <c r="AT29" s="677"/>
      <c r="AU29" s="677" t="s">
        <v>207</v>
      </c>
      <c r="AV29" s="677"/>
      <c r="AW29" s="677"/>
      <c r="AX29" s="677"/>
      <c r="AY29" s="677"/>
      <c r="AZ29" s="721" t="s">
        <v>207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461</v>
      </c>
      <c r="C30" s="674"/>
      <c r="D30" s="674"/>
      <c r="E30" s="674"/>
      <c r="F30" s="674"/>
      <c r="G30" s="674"/>
      <c r="H30" s="674"/>
      <c r="I30" s="674"/>
      <c r="J30" s="674"/>
      <c r="K30" s="674"/>
      <c r="L30" s="674"/>
      <c r="M30" s="674"/>
      <c r="N30" s="674"/>
      <c r="O30" s="674"/>
      <c r="P30" s="675"/>
      <c r="Q30" s="676">
        <v>6504</v>
      </c>
      <c r="R30" s="677"/>
      <c r="S30" s="677"/>
      <c r="T30" s="677"/>
      <c r="U30" s="677"/>
      <c r="V30" s="677">
        <v>6331</v>
      </c>
      <c r="W30" s="677"/>
      <c r="X30" s="677"/>
      <c r="Y30" s="677"/>
      <c r="Z30" s="677"/>
      <c r="AA30" s="677">
        <v>173</v>
      </c>
      <c r="AB30" s="677"/>
      <c r="AC30" s="677"/>
      <c r="AD30" s="677"/>
      <c r="AE30" s="678"/>
      <c r="AF30" s="679">
        <v>173</v>
      </c>
      <c r="AG30" s="680"/>
      <c r="AH30" s="680"/>
      <c r="AI30" s="680"/>
      <c r="AJ30" s="681"/>
      <c r="AK30" s="682">
        <v>995</v>
      </c>
      <c r="AL30" s="677"/>
      <c r="AM30" s="677"/>
      <c r="AN30" s="677"/>
      <c r="AO30" s="677"/>
      <c r="AP30" s="677" t="s">
        <v>207</v>
      </c>
      <c r="AQ30" s="677"/>
      <c r="AR30" s="677"/>
      <c r="AS30" s="677"/>
      <c r="AT30" s="677"/>
      <c r="AU30" s="677" t="s">
        <v>207</v>
      </c>
      <c r="AV30" s="677"/>
      <c r="AW30" s="677"/>
      <c r="AX30" s="677"/>
      <c r="AY30" s="677"/>
      <c r="AZ30" s="721" t="s">
        <v>207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186</v>
      </c>
      <c r="C31" s="674"/>
      <c r="D31" s="674"/>
      <c r="E31" s="674"/>
      <c r="F31" s="674"/>
      <c r="G31" s="674"/>
      <c r="H31" s="674"/>
      <c r="I31" s="674"/>
      <c r="J31" s="674"/>
      <c r="K31" s="674"/>
      <c r="L31" s="674"/>
      <c r="M31" s="674"/>
      <c r="N31" s="674"/>
      <c r="O31" s="674"/>
      <c r="P31" s="675"/>
      <c r="Q31" s="676">
        <v>53</v>
      </c>
      <c r="R31" s="677"/>
      <c r="S31" s="677"/>
      <c r="T31" s="677"/>
      <c r="U31" s="677"/>
      <c r="V31" s="677">
        <v>51</v>
      </c>
      <c r="W31" s="677"/>
      <c r="X31" s="677"/>
      <c r="Y31" s="677"/>
      <c r="Z31" s="677"/>
      <c r="AA31" s="677">
        <v>1</v>
      </c>
      <c r="AB31" s="677"/>
      <c r="AC31" s="677"/>
      <c r="AD31" s="677"/>
      <c r="AE31" s="678"/>
      <c r="AF31" s="679">
        <v>1</v>
      </c>
      <c r="AG31" s="680"/>
      <c r="AH31" s="680"/>
      <c r="AI31" s="680"/>
      <c r="AJ31" s="681"/>
      <c r="AK31" s="682">
        <v>5</v>
      </c>
      <c r="AL31" s="677"/>
      <c r="AM31" s="677"/>
      <c r="AN31" s="677"/>
      <c r="AO31" s="677"/>
      <c r="AP31" s="677" t="s">
        <v>207</v>
      </c>
      <c r="AQ31" s="677"/>
      <c r="AR31" s="677"/>
      <c r="AS31" s="677"/>
      <c r="AT31" s="677"/>
      <c r="AU31" s="677" t="s">
        <v>207</v>
      </c>
      <c r="AV31" s="677"/>
      <c r="AW31" s="677"/>
      <c r="AX31" s="677"/>
      <c r="AY31" s="677"/>
      <c r="AZ31" s="721" t="s">
        <v>207</v>
      </c>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462</v>
      </c>
      <c r="C32" s="674"/>
      <c r="D32" s="674"/>
      <c r="E32" s="674"/>
      <c r="F32" s="674"/>
      <c r="G32" s="674"/>
      <c r="H32" s="674"/>
      <c r="I32" s="674"/>
      <c r="J32" s="674"/>
      <c r="K32" s="674"/>
      <c r="L32" s="674"/>
      <c r="M32" s="674"/>
      <c r="N32" s="674"/>
      <c r="O32" s="674"/>
      <c r="P32" s="675"/>
      <c r="Q32" s="676">
        <v>1257</v>
      </c>
      <c r="R32" s="677"/>
      <c r="S32" s="677"/>
      <c r="T32" s="677"/>
      <c r="U32" s="677"/>
      <c r="V32" s="677">
        <v>1090</v>
      </c>
      <c r="W32" s="677"/>
      <c r="X32" s="677"/>
      <c r="Y32" s="677"/>
      <c r="Z32" s="677"/>
      <c r="AA32" s="677">
        <v>168</v>
      </c>
      <c r="AB32" s="677"/>
      <c r="AC32" s="677"/>
      <c r="AD32" s="677"/>
      <c r="AE32" s="678"/>
      <c r="AF32" s="679">
        <v>1017</v>
      </c>
      <c r="AG32" s="680"/>
      <c r="AH32" s="680"/>
      <c r="AI32" s="680"/>
      <c r="AJ32" s="681"/>
      <c r="AK32" s="682">
        <v>160</v>
      </c>
      <c r="AL32" s="677"/>
      <c r="AM32" s="677"/>
      <c r="AN32" s="677"/>
      <c r="AO32" s="677"/>
      <c r="AP32" s="677">
        <v>6223</v>
      </c>
      <c r="AQ32" s="677"/>
      <c r="AR32" s="677"/>
      <c r="AS32" s="677"/>
      <c r="AT32" s="677"/>
      <c r="AU32" s="677">
        <v>2601</v>
      </c>
      <c r="AV32" s="677"/>
      <c r="AW32" s="677"/>
      <c r="AX32" s="677"/>
      <c r="AY32" s="677"/>
      <c r="AZ32" s="721" t="s">
        <v>207</v>
      </c>
      <c r="BA32" s="721"/>
      <c r="BB32" s="721"/>
      <c r="BC32" s="721"/>
      <c r="BD32" s="721"/>
      <c r="BE32" s="683" t="s">
        <v>464</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125</v>
      </c>
      <c r="C33" s="674"/>
      <c r="D33" s="674"/>
      <c r="E33" s="674"/>
      <c r="F33" s="674"/>
      <c r="G33" s="674"/>
      <c r="H33" s="674"/>
      <c r="I33" s="674"/>
      <c r="J33" s="674"/>
      <c r="K33" s="674"/>
      <c r="L33" s="674"/>
      <c r="M33" s="674"/>
      <c r="N33" s="674"/>
      <c r="O33" s="674"/>
      <c r="P33" s="675"/>
      <c r="Q33" s="676">
        <v>1710</v>
      </c>
      <c r="R33" s="677"/>
      <c r="S33" s="677"/>
      <c r="T33" s="677"/>
      <c r="U33" s="677"/>
      <c r="V33" s="677">
        <v>1689</v>
      </c>
      <c r="W33" s="677"/>
      <c r="X33" s="677"/>
      <c r="Y33" s="677"/>
      <c r="Z33" s="677"/>
      <c r="AA33" s="677">
        <v>21</v>
      </c>
      <c r="AB33" s="677"/>
      <c r="AC33" s="677"/>
      <c r="AD33" s="677"/>
      <c r="AE33" s="678"/>
      <c r="AF33" s="679">
        <v>150</v>
      </c>
      <c r="AG33" s="680"/>
      <c r="AH33" s="680"/>
      <c r="AI33" s="680"/>
      <c r="AJ33" s="681"/>
      <c r="AK33" s="682">
        <v>798</v>
      </c>
      <c r="AL33" s="677"/>
      <c r="AM33" s="677"/>
      <c r="AN33" s="677"/>
      <c r="AO33" s="677"/>
      <c r="AP33" s="677">
        <v>8862</v>
      </c>
      <c r="AQ33" s="677"/>
      <c r="AR33" s="677"/>
      <c r="AS33" s="677"/>
      <c r="AT33" s="677"/>
      <c r="AU33" s="677">
        <v>7524</v>
      </c>
      <c r="AV33" s="677"/>
      <c r="AW33" s="677"/>
      <c r="AX33" s="677"/>
      <c r="AY33" s="677"/>
      <c r="AZ33" s="721" t="s">
        <v>207</v>
      </c>
      <c r="BA33" s="721"/>
      <c r="BB33" s="721"/>
      <c r="BC33" s="721"/>
      <c r="BD33" s="721"/>
      <c r="BE33" s="683" t="s">
        <v>464</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465</v>
      </c>
      <c r="C34" s="674"/>
      <c r="D34" s="674"/>
      <c r="E34" s="674"/>
      <c r="F34" s="674"/>
      <c r="G34" s="674"/>
      <c r="H34" s="674"/>
      <c r="I34" s="674"/>
      <c r="J34" s="674"/>
      <c r="K34" s="674"/>
      <c r="L34" s="674"/>
      <c r="M34" s="674"/>
      <c r="N34" s="674"/>
      <c r="O34" s="674"/>
      <c r="P34" s="675"/>
      <c r="Q34" s="676">
        <v>1431</v>
      </c>
      <c r="R34" s="677"/>
      <c r="S34" s="677"/>
      <c r="T34" s="677"/>
      <c r="U34" s="677"/>
      <c r="V34" s="677">
        <v>1462</v>
      </c>
      <c r="W34" s="677"/>
      <c r="X34" s="677"/>
      <c r="Y34" s="677"/>
      <c r="Z34" s="677"/>
      <c r="AA34" s="677">
        <v>-32</v>
      </c>
      <c r="AB34" s="677"/>
      <c r="AC34" s="677"/>
      <c r="AD34" s="677"/>
      <c r="AE34" s="678"/>
      <c r="AF34" s="679">
        <v>1965</v>
      </c>
      <c r="AG34" s="680"/>
      <c r="AH34" s="680"/>
      <c r="AI34" s="680"/>
      <c r="AJ34" s="681"/>
      <c r="AK34" s="682">
        <v>334</v>
      </c>
      <c r="AL34" s="677"/>
      <c r="AM34" s="677"/>
      <c r="AN34" s="677"/>
      <c r="AO34" s="677"/>
      <c r="AP34" s="677">
        <v>909</v>
      </c>
      <c r="AQ34" s="677"/>
      <c r="AR34" s="677"/>
      <c r="AS34" s="677"/>
      <c r="AT34" s="677"/>
      <c r="AU34" s="677">
        <v>653</v>
      </c>
      <c r="AV34" s="677"/>
      <c r="AW34" s="677"/>
      <c r="AX34" s="677"/>
      <c r="AY34" s="677"/>
      <c r="AZ34" s="721" t="s">
        <v>207</v>
      </c>
      <c r="BA34" s="721"/>
      <c r="BB34" s="721"/>
      <c r="BC34" s="721"/>
      <c r="BD34" s="721"/>
      <c r="BE34" s="683" t="s">
        <v>464</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t="s">
        <v>466</v>
      </c>
      <c r="C35" s="674"/>
      <c r="D35" s="674"/>
      <c r="E35" s="674"/>
      <c r="F35" s="674"/>
      <c r="G35" s="674"/>
      <c r="H35" s="674"/>
      <c r="I35" s="674"/>
      <c r="J35" s="674"/>
      <c r="K35" s="674"/>
      <c r="L35" s="674"/>
      <c r="M35" s="674"/>
      <c r="N35" s="674"/>
      <c r="O35" s="674"/>
      <c r="P35" s="675"/>
      <c r="Q35" s="676">
        <v>47</v>
      </c>
      <c r="R35" s="677"/>
      <c r="S35" s="677"/>
      <c r="T35" s="677"/>
      <c r="U35" s="677"/>
      <c r="V35" s="677">
        <v>46</v>
      </c>
      <c r="W35" s="677"/>
      <c r="X35" s="677"/>
      <c r="Y35" s="677"/>
      <c r="Z35" s="677"/>
      <c r="AA35" s="677">
        <v>1</v>
      </c>
      <c r="AB35" s="677"/>
      <c r="AC35" s="677"/>
      <c r="AD35" s="677"/>
      <c r="AE35" s="678"/>
      <c r="AF35" s="679">
        <v>1</v>
      </c>
      <c r="AG35" s="680"/>
      <c r="AH35" s="680"/>
      <c r="AI35" s="680"/>
      <c r="AJ35" s="681"/>
      <c r="AK35" s="682">
        <v>42</v>
      </c>
      <c r="AL35" s="677"/>
      <c r="AM35" s="677"/>
      <c r="AN35" s="677"/>
      <c r="AO35" s="677"/>
      <c r="AP35" s="677">
        <v>258</v>
      </c>
      <c r="AQ35" s="677"/>
      <c r="AR35" s="677"/>
      <c r="AS35" s="677"/>
      <c r="AT35" s="677"/>
      <c r="AU35" s="677">
        <v>243</v>
      </c>
      <c r="AV35" s="677"/>
      <c r="AW35" s="677"/>
      <c r="AX35" s="677"/>
      <c r="AY35" s="677"/>
      <c r="AZ35" s="721" t="s">
        <v>207</v>
      </c>
      <c r="BA35" s="721"/>
      <c r="BB35" s="721"/>
      <c r="BC35" s="721"/>
      <c r="BD35" s="721"/>
      <c r="BE35" s="683" t="s">
        <v>23</v>
      </c>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t="s">
        <v>202</v>
      </c>
      <c r="C36" s="674"/>
      <c r="D36" s="674"/>
      <c r="E36" s="674"/>
      <c r="F36" s="674"/>
      <c r="G36" s="674"/>
      <c r="H36" s="674"/>
      <c r="I36" s="674"/>
      <c r="J36" s="674"/>
      <c r="K36" s="674"/>
      <c r="L36" s="674"/>
      <c r="M36" s="674"/>
      <c r="N36" s="674"/>
      <c r="O36" s="674"/>
      <c r="P36" s="675"/>
      <c r="Q36" s="676">
        <v>29</v>
      </c>
      <c r="R36" s="677"/>
      <c r="S36" s="677"/>
      <c r="T36" s="677"/>
      <c r="U36" s="677"/>
      <c r="V36" s="677">
        <v>29</v>
      </c>
      <c r="W36" s="677"/>
      <c r="X36" s="677"/>
      <c r="Y36" s="677"/>
      <c r="Z36" s="677"/>
      <c r="AA36" s="677">
        <v>0</v>
      </c>
      <c r="AB36" s="677"/>
      <c r="AC36" s="677"/>
      <c r="AD36" s="677"/>
      <c r="AE36" s="678"/>
      <c r="AF36" s="679">
        <v>0</v>
      </c>
      <c r="AG36" s="680"/>
      <c r="AH36" s="680"/>
      <c r="AI36" s="680"/>
      <c r="AJ36" s="681"/>
      <c r="AK36" s="682">
        <v>29</v>
      </c>
      <c r="AL36" s="677"/>
      <c r="AM36" s="677"/>
      <c r="AN36" s="677"/>
      <c r="AO36" s="677"/>
      <c r="AP36" s="677">
        <v>3</v>
      </c>
      <c r="AQ36" s="677"/>
      <c r="AR36" s="677"/>
      <c r="AS36" s="677"/>
      <c r="AT36" s="677"/>
      <c r="AU36" s="677">
        <v>3</v>
      </c>
      <c r="AV36" s="677"/>
      <c r="AW36" s="677"/>
      <c r="AX36" s="677"/>
      <c r="AY36" s="677"/>
      <c r="AZ36" s="721" t="s">
        <v>207</v>
      </c>
      <c r="BA36" s="721"/>
      <c r="BB36" s="721"/>
      <c r="BC36" s="721"/>
      <c r="BD36" s="721"/>
      <c r="BE36" s="683" t="s">
        <v>23</v>
      </c>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t="s">
        <v>467</v>
      </c>
      <c r="C37" s="674"/>
      <c r="D37" s="674"/>
      <c r="E37" s="674"/>
      <c r="F37" s="674"/>
      <c r="G37" s="674"/>
      <c r="H37" s="674"/>
      <c r="I37" s="674"/>
      <c r="J37" s="674"/>
      <c r="K37" s="674"/>
      <c r="L37" s="674"/>
      <c r="M37" s="674"/>
      <c r="N37" s="674"/>
      <c r="O37" s="674"/>
      <c r="P37" s="675"/>
      <c r="Q37" s="676">
        <v>9</v>
      </c>
      <c r="R37" s="677"/>
      <c r="S37" s="677"/>
      <c r="T37" s="677"/>
      <c r="U37" s="677"/>
      <c r="V37" s="677">
        <v>9</v>
      </c>
      <c r="W37" s="677"/>
      <c r="X37" s="677"/>
      <c r="Y37" s="677"/>
      <c r="Z37" s="677"/>
      <c r="AA37" s="677" t="s">
        <v>207</v>
      </c>
      <c r="AB37" s="677"/>
      <c r="AC37" s="677"/>
      <c r="AD37" s="677"/>
      <c r="AE37" s="678"/>
      <c r="AF37" s="679" t="s">
        <v>207</v>
      </c>
      <c r="AG37" s="680"/>
      <c r="AH37" s="680"/>
      <c r="AI37" s="680"/>
      <c r="AJ37" s="681"/>
      <c r="AK37" s="682">
        <v>9</v>
      </c>
      <c r="AL37" s="677"/>
      <c r="AM37" s="677"/>
      <c r="AN37" s="677"/>
      <c r="AO37" s="677"/>
      <c r="AP37" s="677" t="s">
        <v>207</v>
      </c>
      <c r="AQ37" s="677"/>
      <c r="AR37" s="677"/>
      <c r="AS37" s="677"/>
      <c r="AT37" s="677"/>
      <c r="AU37" s="677" t="s">
        <v>207</v>
      </c>
      <c r="AV37" s="677"/>
      <c r="AW37" s="677"/>
      <c r="AX37" s="677"/>
      <c r="AY37" s="677"/>
      <c r="AZ37" s="721" t="s">
        <v>207</v>
      </c>
      <c r="BA37" s="721"/>
      <c r="BB37" s="721"/>
      <c r="BC37" s="721"/>
      <c r="BD37" s="721"/>
      <c r="BE37" s="683" t="s">
        <v>23</v>
      </c>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t="s">
        <v>470</v>
      </c>
      <c r="C38" s="674"/>
      <c r="D38" s="674"/>
      <c r="E38" s="674"/>
      <c r="F38" s="674"/>
      <c r="G38" s="674"/>
      <c r="H38" s="674"/>
      <c r="I38" s="674"/>
      <c r="J38" s="674"/>
      <c r="K38" s="674"/>
      <c r="L38" s="674"/>
      <c r="M38" s="674"/>
      <c r="N38" s="674"/>
      <c r="O38" s="674"/>
      <c r="P38" s="675"/>
      <c r="Q38" s="676">
        <v>129</v>
      </c>
      <c r="R38" s="677"/>
      <c r="S38" s="677"/>
      <c r="T38" s="677"/>
      <c r="U38" s="677"/>
      <c r="V38" s="677">
        <v>114</v>
      </c>
      <c r="W38" s="677"/>
      <c r="X38" s="677"/>
      <c r="Y38" s="677"/>
      <c r="Z38" s="677"/>
      <c r="AA38" s="677">
        <v>15</v>
      </c>
      <c r="AB38" s="677"/>
      <c r="AC38" s="677"/>
      <c r="AD38" s="677"/>
      <c r="AE38" s="678"/>
      <c r="AF38" s="679">
        <v>15</v>
      </c>
      <c r="AG38" s="680"/>
      <c r="AH38" s="680"/>
      <c r="AI38" s="680"/>
      <c r="AJ38" s="681"/>
      <c r="AK38" s="682">
        <v>12</v>
      </c>
      <c r="AL38" s="677"/>
      <c r="AM38" s="677"/>
      <c r="AN38" s="677"/>
      <c r="AO38" s="677"/>
      <c r="AP38" s="677" t="s">
        <v>207</v>
      </c>
      <c r="AQ38" s="677"/>
      <c r="AR38" s="677"/>
      <c r="AS38" s="677"/>
      <c r="AT38" s="677"/>
      <c r="AU38" s="677" t="s">
        <v>207</v>
      </c>
      <c r="AV38" s="677"/>
      <c r="AW38" s="677"/>
      <c r="AX38" s="677"/>
      <c r="AY38" s="677"/>
      <c r="AZ38" s="721" t="s">
        <v>207</v>
      </c>
      <c r="BA38" s="721"/>
      <c r="BB38" s="721"/>
      <c r="BC38" s="721"/>
      <c r="BD38" s="721"/>
      <c r="BE38" s="683" t="s">
        <v>23</v>
      </c>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471</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254</v>
      </c>
      <c r="B63" s="696" t="s">
        <v>376</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3352</v>
      </c>
      <c r="AG63" s="700"/>
      <c r="AH63" s="700"/>
      <c r="AI63" s="700"/>
      <c r="AJ63" s="703"/>
      <c r="AK63" s="704"/>
      <c r="AL63" s="705"/>
      <c r="AM63" s="705"/>
      <c r="AN63" s="705"/>
      <c r="AO63" s="705"/>
      <c r="AP63" s="700">
        <v>16255</v>
      </c>
      <c r="AQ63" s="700"/>
      <c r="AR63" s="700"/>
      <c r="AS63" s="700"/>
      <c r="AT63" s="700"/>
      <c r="AU63" s="700">
        <v>11024</v>
      </c>
      <c r="AV63" s="700"/>
      <c r="AW63" s="700"/>
      <c r="AX63" s="700"/>
      <c r="AY63" s="700"/>
      <c r="AZ63" s="730"/>
      <c r="BA63" s="730"/>
      <c r="BB63" s="730"/>
      <c r="BC63" s="730"/>
      <c r="BD63" s="730"/>
      <c r="BE63" s="706"/>
      <c r="BF63" s="706"/>
      <c r="BG63" s="706"/>
      <c r="BH63" s="706"/>
      <c r="BI63" s="707"/>
      <c r="BJ63" s="708" t="s">
        <v>207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415</v>
      </c>
      <c r="B66" s="911"/>
      <c r="C66" s="911"/>
      <c r="D66" s="911"/>
      <c r="E66" s="911"/>
      <c r="F66" s="911"/>
      <c r="G66" s="911"/>
      <c r="H66" s="911"/>
      <c r="I66" s="911"/>
      <c r="J66" s="911"/>
      <c r="K66" s="911"/>
      <c r="L66" s="911"/>
      <c r="M66" s="911"/>
      <c r="N66" s="911"/>
      <c r="O66" s="911"/>
      <c r="P66" s="912"/>
      <c r="Q66" s="916" t="s">
        <v>456</v>
      </c>
      <c r="R66" s="917"/>
      <c r="S66" s="917"/>
      <c r="T66" s="917"/>
      <c r="U66" s="918"/>
      <c r="V66" s="916" t="s">
        <v>166</v>
      </c>
      <c r="W66" s="917"/>
      <c r="X66" s="917"/>
      <c r="Y66" s="917"/>
      <c r="Z66" s="918"/>
      <c r="AA66" s="916" t="s">
        <v>457</v>
      </c>
      <c r="AB66" s="917"/>
      <c r="AC66" s="917"/>
      <c r="AD66" s="917"/>
      <c r="AE66" s="918"/>
      <c r="AF66" s="938" t="s">
        <v>250</v>
      </c>
      <c r="AG66" s="933"/>
      <c r="AH66" s="933"/>
      <c r="AI66" s="933"/>
      <c r="AJ66" s="939"/>
      <c r="AK66" s="916" t="s">
        <v>389</v>
      </c>
      <c r="AL66" s="911"/>
      <c r="AM66" s="911"/>
      <c r="AN66" s="911"/>
      <c r="AO66" s="912"/>
      <c r="AP66" s="916" t="s">
        <v>359</v>
      </c>
      <c r="AQ66" s="917"/>
      <c r="AR66" s="917"/>
      <c r="AS66" s="917"/>
      <c r="AT66" s="918"/>
      <c r="AU66" s="916" t="s">
        <v>472</v>
      </c>
      <c r="AV66" s="917"/>
      <c r="AW66" s="917"/>
      <c r="AX66" s="917"/>
      <c r="AY66" s="918"/>
      <c r="AZ66" s="916" t="s">
        <v>447</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65</v>
      </c>
      <c r="C68" s="658"/>
      <c r="D68" s="658"/>
      <c r="E68" s="658"/>
      <c r="F68" s="658"/>
      <c r="G68" s="658"/>
      <c r="H68" s="658"/>
      <c r="I68" s="658"/>
      <c r="J68" s="658"/>
      <c r="K68" s="658"/>
      <c r="L68" s="658"/>
      <c r="M68" s="658"/>
      <c r="N68" s="658"/>
      <c r="O68" s="658"/>
      <c r="P68" s="659"/>
      <c r="Q68" s="660">
        <v>6322</v>
      </c>
      <c r="R68" s="661"/>
      <c r="S68" s="661"/>
      <c r="T68" s="661"/>
      <c r="U68" s="661"/>
      <c r="V68" s="661">
        <v>6688</v>
      </c>
      <c r="W68" s="661"/>
      <c r="X68" s="661"/>
      <c r="Y68" s="661"/>
      <c r="Z68" s="661"/>
      <c r="AA68" s="661">
        <v>-366</v>
      </c>
      <c r="AB68" s="661"/>
      <c r="AC68" s="661"/>
      <c r="AD68" s="661"/>
      <c r="AE68" s="661"/>
      <c r="AF68" s="661">
        <v>3512</v>
      </c>
      <c r="AG68" s="661"/>
      <c r="AH68" s="661"/>
      <c r="AI68" s="661"/>
      <c r="AJ68" s="661"/>
      <c r="AK68" s="661" t="s">
        <v>207</v>
      </c>
      <c r="AL68" s="661"/>
      <c r="AM68" s="661"/>
      <c r="AN68" s="661"/>
      <c r="AO68" s="661"/>
      <c r="AP68" s="661">
        <v>15424</v>
      </c>
      <c r="AQ68" s="661"/>
      <c r="AR68" s="661"/>
      <c r="AS68" s="661"/>
      <c r="AT68" s="661"/>
      <c r="AU68" s="661">
        <v>108</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15</v>
      </c>
      <c r="C69" s="674"/>
      <c r="D69" s="674"/>
      <c r="E69" s="674"/>
      <c r="F69" s="674"/>
      <c r="G69" s="674"/>
      <c r="H69" s="674"/>
      <c r="I69" s="674"/>
      <c r="J69" s="674"/>
      <c r="K69" s="674"/>
      <c r="L69" s="674"/>
      <c r="M69" s="674"/>
      <c r="N69" s="674"/>
      <c r="O69" s="674"/>
      <c r="P69" s="675"/>
      <c r="Q69" s="676">
        <v>911</v>
      </c>
      <c r="R69" s="677"/>
      <c r="S69" s="677"/>
      <c r="T69" s="677"/>
      <c r="U69" s="677"/>
      <c r="V69" s="677">
        <v>909</v>
      </c>
      <c r="W69" s="677"/>
      <c r="X69" s="677"/>
      <c r="Y69" s="677"/>
      <c r="Z69" s="677"/>
      <c r="AA69" s="677">
        <v>2</v>
      </c>
      <c r="AB69" s="677"/>
      <c r="AC69" s="677"/>
      <c r="AD69" s="677"/>
      <c r="AE69" s="677"/>
      <c r="AF69" s="677">
        <v>2</v>
      </c>
      <c r="AG69" s="677"/>
      <c r="AH69" s="677"/>
      <c r="AI69" s="677"/>
      <c r="AJ69" s="677"/>
      <c r="AK69" s="677" t="s">
        <v>207</v>
      </c>
      <c r="AL69" s="677"/>
      <c r="AM69" s="677"/>
      <c r="AN69" s="677"/>
      <c r="AO69" s="677"/>
      <c r="AP69" s="677" t="s">
        <v>207</v>
      </c>
      <c r="AQ69" s="677"/>
      <c r="AR69" s="677"/>
      <c r="AS69" s="677"/>
      <c r="AT69" s="677"/>
      <c r="AU69" s="677" t="s">
        <v>207</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539</v>
      </c>
      <c r="C70" s="674"/>
      <c r="D70" s="674"/>
      <c r="E70" s="674"/>
      <c r="F70" s="674"/>
      <c r="G70" s="674"/>
      <c r="H70" s="674"/>
      <c r="I70" s="674"/>
      <c r="J70" s="674"/>
      <c r="K70" s="674"/>
      <c r="L70" s="674"/>
      <c r="M70" s="674"/>
      <c r="N70" s="674"/>
      <c r="O70" s="674"/>
      <c r="P70" s="675"/>
      <c r="Q70" s="676">
        <v>303798</v>
      </c>
      <c r="R70" s="677"/>
      <c r="S70" s="677"/>
      <c r="T70" s="677"/>
      <c r="U70" s="677"/>
      <c r="V70" s="677">
        <v>300652</v>
      </c>
      <c r="W70" s="677"/>
      <c r="X70" s="677"/>
      <c r="Y70" s="677"/>
      <c r="Z70" s="677"/>
      <c r="AA70" s="677">
        <v>3146</v>
      </c>
      <c r="AB70" s="677"/>
      <c r="AC70" s="677"/>
      <c r="AD70" s="677"/>
      <c r="AE70" s="677"/>
      <c r="AF70" s="677">
        <v>3146</v>
      </c>
      <c r="AG70" s="677"/>
      <c r="AH70" s="677"/>
      <c r="AI70" s="677"/>
      <c r="AJ70" s="677"/>
      <c r="AK70" s="677">
        <v>5678</v>
      </c>
      <c r="AL70" s="677"/>
      <c r="AM70" s="677"/>
      <c r="AN70" s="677"/>
      <c r="AO70" s="677"/>
      <c r="AP70" s="677" t="s">
        <v>207</v>
      </c>
      <c r="AQ70" s="677"/>
      <c r="AR70" s="677"/>
      <c r="AS70" s="677"/>
      <c r="AT70" s="677"/>
      <c r="AU70" s="677" t="s">
        <v>207</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234</v>
      </c>
      <c r="C71" s="674"/>
      <c r="D71" s="674"/>
      <c r="E71" s="674"/>
      <c r="F71" s="674"/>
      <c r="G71" s="674"/>
      <c r="H71" s="674"/>
      <c r="I71" s="674"/>
      <c r="J71" s="674"/>
      <c r="K71" s="674"/>
      <c r="L71" s="674"/>
      <c r="M71" s="674"/>
      <c r="N71" s="674"/>
      <c r="O71" s="674"/>
      <c r="P71" s="675"/>
      <c r="Q71" s="676">
        <v>5106</v>
      </c>
      <c r="R71" s="677"/>
      <c r="S71" s="677"/>
      <c r="T71" s="677"/>
      <c r="U71" s="677"/>
      <c r="V71" s="677">
        <v>4768</v>
      </c>
      <c r="W71" s="677"/>
      <c r="X71" s="677"/>
      <c r="Y71" s="677"/>
      <c r="Z71" s="677"/>
      <c r="AA71" s="677">
        <v>338</v>
      </c>
      <c r="AB71" s="677"/>
      <c r="AC71" s="677"/>
      <c r="AD71" s="677"/>
      <c r="AE71" s="677"/>
      <c r="AF71" s="677">
        <v>338</v>
      </c>
      <c r="AG71" s="677"/>
      <c r="AH71" s="677"/>
      <c r="AI71" s="677"/>
      <c r="AJ71" s="677"/>
      <c r="AK71" s="677">
        <v>240</v>
      </c>
      <c r="AL71" s="677"/>
      <c r="AM71" s="677"/>
      <c r="AN71" s="677"/>
      <c r="AO71" s="677"/>
      <c r="AP71" s="677" t="s">
        <v>207</v>
      </c>
      <c r="AQ71" s="677"/>
      <c r="AR71" s="677"/>
      <c r="AS71" s="677"/>
      <c r="AT71" s="677"/>
      <c r="AU71" s="677" t="s">
        <v>207</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540</v>
      </c>
      <c r="C72" s="674"/>
      <c r="D72" s="674"/>
      <c r="E72" s="674"/>
      <c r="F72" s="674"/>
      <c r="G72" s="674"/>
      <c r="H72" s="674"/>
      <c r="I72" s="674"/>
      <c r="J72" s="674"/>
      <c r="K72" s="674"/>
      <c r="L72" s="674"/>
      <c r="M72" s="674"/>
      <c r="N72" s="674"/>
      <c r="O72" s="674"/>
      <c r="P72" s="675"/>
      <c r="Q72" s="676">
        <v>940</v>
      </c>
      <c r="R72" s="677"/>
      <c r="S72" s="677"/>
      <c r="T72" s="677"/>
      <c r="U72" s="677"/>
      <c r="V72" s="677">
        <v>691</v>
      </c>
      <c r="W72" s="677"/>
      <c r="X72" s="677"/>
      <c r="Y72" s="677"/>
      <c r="Z72" s="677"/>
      <c r="AA72" s="677">
        <v>249</v>
      </c>
      <c r="AB72" s="677"/>
      <c r="AC72" s="677"/>
      <c r="AD72" s="677"/>
      <c r="AE72" s="677"/>
      <c r="AF72" s="677">
        <v>249</v>
      </c>
      <c r="AG72" s="677"/>
      <c r="AH72" s="677"/>
      <c r="AI72" s="677"/>
      <c r="AJ72" s="677"/>
      <c r="AK72" s="677" t="s">
        <v>207</v>
      </c>
      <c r="AL72" s="677"/>
      <c r="AM72" s="677"/>
      <c r="AN72" s="677"/>
      <c r="AO72" s="677"/>
      <c r="AP72" s="677" t="s">
        <v>207</v>
      </c>
      <c r="AQ72" s="677"/>
      <c r="AR72" s="677"/>
      <c r="AS72" s="677"/>
      <c r="AT72" s="677"/>
      <c r="AU72" s="677" t="s">
        <v>207</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541</v>
      </c>
      <c r="C73" s="674"/>
      <c r="D73" s="674"/>
      <c r="E73" s="674"/>
      <c r="F73" s="674"/>
      <c r="G73" s="674"/>
      <c r="H73" s="674"/>
      <c r="I73" s="674"/>
      <c r="J73" s="674"/>
      <c r="K73" s="674"/>
      <c r="L73" s="674"/>
      <c r="M73" s="674"/>
      <c r="N73" s="674"/>
      <c r="O73" s="674"/>
      <c r="P73" s="675"/>
      <c r="Q73" s="676">
        <v>245</v>
      </c>
      <c r="R73" s="677"/>
      <c r="S73" s="677"/>
      <c r="T73" s="677"/>
      <c r="U73" s="677"/>
      <c r="V73" s="677">
        <v>236</v>
      </c>
      <c r="W73" s="677"/>
      <c r="X73" s="677"/>
      <c r="Y73" s="677"/>
      <c r="Z73" s="677"/>
      <c r="AA73" s="677">
        <v>9</v>
      </c>
      <c r="AB73" s="677"/>
      <c r="AC73" s="677"/>
      <c r="AD73" s="677"/>
      <c r="AE73" s="677"/>
      <c r="AF73" s="677">
        <v>9</v>
      </c>
      <c r="AG73" s="677"/>
      <c r="AH73" s="677"/>
      <c r="AI73" s="677"/>
      <c r="AJ73" s="677"/>
      <c r="AK73" s="677">
        <v>238</v>
      </c>
      <c r="AL73" s="677"/>
      <c r="AM73" s="677"/>
      <c r="AN73" s="677"/>
      <c r="AO73" s="677"/>
      <c r="AP73" s="677" t="s">
        <v>207</v>
      </c>
      <c r="AQ73" s="677"/>
      <c r="AR73" s="677"/>
      <c r="AS73" s="677"/>
      <c r="AT73" s="677"/>
      <c r="AU73" s="677" t="s">
        <v>207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542</v>
      </c>
      <c r="C74" s="674"/>
      <c r="D74" s="674"/>
      <c r="E74" s="674"/>
      <c r="F74" s="674"/>
      <c r="G74" s="674"/>
      <c r="H74" s="674"/>
      <c r="I74" s="674"/>
      <c r="J74" s="674"/>
      <c r="K74" s="674"/>
      <c r="L74" s="674"/>
      <c r="M74" s="674"/>
      <c r="N74" s="674"/>
      <c r="O74" s="674"/>
      <c r="P74" s="675"/>
      <c r="Q74" s="676">
        <v>85</v>
      </c>
      <c r="R74" s="677"/>
      <c r="S74" s="677"/>
      <c r="T74" s="677"/>
      <c r="U74" s="677"/>
      <c r="V74" s="677">
        <v>72</v>
      </c>
      <c r="W74" s="677"/>
      <c r="X74" s="677"/>
      <c r="Y74" s="677"/>
      <c r="Z74" s="677"/>
      <c r="AA74" s="677">
        <v>13</v>
      </c>
      <c r="AB74" s="677"/>
      <c r="AC74" s="677"/>
      <c r="AD74" s="677"/>
      <c r="AE74" s="677"/>
      <c r="AF74" s="677">
        <v>13</v>
      </c>
      <c r="AG74" s="677"/>
      <c r="AH74" s="677"/>
      <c r="AI74" s="677"/>
      <c r="AJ74" s="677"/>
      <c r="AK74" s="677">
        <v>15</v>
      </c>
      <c r="AL74" s="677"/>
      <c r="AM74" s="677"/>
      <c r="AN74" s="677"/>
      <c r="AO74" s="677"/>
      <c r="AP74" s="677" t="s">
        <v>207</v>
      </c>
      <c r="AQ74" s="677"/>
      <c r="AR74" s="677"/>
      <c r="AS74" s="677"/>
      <c r="AT74" s="677"/>
      <c r="AU74" s="677" t="s">
        <v>207</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543</v>
      </c>
      <c r="C75" s="674"/>
      <c r="D75" s="674"/>
      <c r="E75" s="674"/>
      <c r="F75" s="674"/>
      <c r="G75" s="674"/>
      <c r="H75" s="674"/>
      <c r="I75" s="674"/>
      <c r="J75" s="674"/>
      <c r="K75" s="674"/>
      <c r="L75" s="674"/>
      <c r="M75" s="674"/>
      <c r="N75" s="674"/>
      <c r="O75" s="674"/>
      <c r="P75" s="675"/>
      <c r="Q75" s="685">
        <v>330</v>
      </c>
      <c r="R75" s="680"/>
      <c r="S75" s="680"/>
      <c r="T75" s="680"/>
      <c r="U75" s="682"/>
      <c r="V75" s="678">
        <v>289</v>
      </c>
      <c r="W75" s="680"/>
      <c r="X75" s="680"/>
      <c r="Y75" s="680"/>
      <c r="Z75" s="682"/>
      <c r="AA75" s="678">
        <v>40</v>
      </c>
      <c r="AB75" s="680"/>
      <c r="AC75" s="680"/>
      <c r="AD75" s="680"/>
      <c r="AE75" s="682"/>
      <c r="AF75" s="678">
        <v>40</v>
      </c>
      <c r="AG75" s="680"/>
      <c r="AH75" s="680"/>
      <c r="AI75" s="680"/>
      <c r="AJ75" s="682"/>
      <c r="AK75" s="678" t="s">
        <v>207</v>
      </c>
      <c r="AL75" s="680"/>
      <c r="AM75" s="680"/>
      <c r="AN75" s="680"/>
      <c r="AO75" s="682"/>
      <c r="AP75" s="678" t="s">
        <v>207</v>
      </c>
      <c r="AQ75" s="680"/>
      <c r="AR75" s="680"/>
      <c r="AS75" s="680"/>
      <c r="AT75" s="682"/>
      <c r="AU75" s="678" t="s">
        <v>207</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254</v>
      </c>
      <c r="B88" s="696" t="s">
        <v>187</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7309</v>
      </c>
      <c r="AG88" s="700"/>
      <c r="AH88" s="700"/>
      <c r="AI88" s="700"/>
      <c r="AJ88" s="700"/>
      <c r="AK88" s="705"/>
      <c r="AL88" s="705"/>
      <c r="AM88" s="705"/>
      <c r="AN88" s="705"/>
      <c r="AO88" s="705"/>
      <c r="AP88" s="700">
        <v>15424</v>
      </c>
      <c r="AQ88" s="700"/>
      <c r="AR88" s="700"/>
      <c r="AS88" s="700"/>
      <c r="AT88" s="700"/>
      <c r="AU88" s="700">
        <v>108</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696" t="s">
        <v>450</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240</v>
      </c>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469</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473</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426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474</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208</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475</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476</v>
      </c>
      <c r="AB109" s="757"/>
      <c r="AC109" s="757"/>
      <c r="AD109" s="757"/>
      <c r="AE109" s="758"/>
      <c r="AF109" s="759" t="s">
        <v>477</v>
      </c>
      <c r="AG109" s="757"/>
      <c r="AH109" s="757"/>
      <c r="AI109" s="757"/>
      <c r="AJ109" s="758"/>
      <c r="AK109" s="759" t="s">
        <v>391</v>
      </c>
      <c r="AL109" s="757"/>
      <c r="AM109" s="757"/>
      <c r="AN109" s="757"/>
      <c r="AO109" s="758"/>
      <c r="AP109" s="759" t="s">
        <v>468</v>
      </c>
      <c r="AQ109" s="757"/>
      <c r="AR109" s="757"/>
      <c r="AS109" s="757"/>
      <c r="AT109" s="760"/>
      <c r="AU109" s="756" t="s">
        <v>475</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476</v>
      </c>
      <c r="BR109" s="757"/>
      <c r="BS109" s="757"/>
      <c r="BT109" s="757"/>
      <c r="BU109" s="758"/>
      <c r="BV109" s="759" t="s">
        <v>477</v>
      </c>
      <c r="BW109" s="757"/>
      <c r="BX109" s="757"/>
      <c r="BY109" s="757"/>
      <c r="BZ109" s="758"/>
      <c r="CA109" s="759" t="s">
        <v>391</v>
      </c>
      <c r="CB109" s="757"/>
      <c r="CC109" s="757"/>
      <c r="CD109" s="757"/>
      <c r="CE109" s="758"/>
      <c r="CF109" s="761" t="s">
        <v>468</v>
      </c>
      <c r="CG109" s="761"/>
      <c r="CH109" s="761"/>
      <c r="CI109" s="761"/>
      <c r="CJ109" s="761"/>
      <c r="CK109" s="759" t="s">
        <v>101</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476</v>
      </c>
      <c r="DH109" s="757"/>
      <c r="DI109" s="757"/>
      <c r="DJ109" s="757"/>
      <c r="DK109" s="758"/>
      <c r="DL109" s="759" t="s">
        <v>477</v>
      </c>
      <c r="DM109" s="757"/>
      <c r="DN109" s="757"/>
      <c r="DO109" s="757"/>
      <c r="DP109" s="758"/>
      <c r="DQ109" s="759" t="s">
        <v>391</v>
      </c>
      <c r="DR109" s="757"/>
      <c r="DS109" s="757"/>
      <c r="DT109" s="757"/>
      <c r="DU109" s="758"/>
      <c r="DV109" s="759" t="s">
        <v>468</v>
      </c>
      <c r="DW109" s="757"/>
      <c r="DX109" s="757"/>
      <c r="DY109" s="757"/>
      <c r="DZ109" s="760"/>
    </row>
    <row r="110" spans="1:131" s="48" customFormat="1" ht="26.25" customHeight="1" x14ac:dyDescent="0.15">
      <c r="A110" s="762" t="s">
        <v>330</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4246489</v>
      </c>
      <c r="AB110" s="766"/>
      <c r="AC110" s="766"/>
      <c r="AD110" s="766"/>
      <c r="AE110" s="767"/>
      <c r="AF110" s="768">
        <v>4523636</v>
      </c>
      <c r="AG110" s="766"/>
      <c r="AH110" s="766"/>
      <c r="AI110" s="766"/>
      <c r="AJ110" s="767"/>
      <c r="AK110" s="768">
        <v>4427699</v>
      </c>
      <c r="AL110" s="766"/>
      <c r="AM110" s="766"/>
      <c r="AN110" s="766"/>
      <c r="AO110" s="767"/>
      <c r="AP110" s="769">
        <v>27.8</v>
      </c>
      <c r="AQ110" s="770"/>
      <c r="AR110" s="770"/>
      <c r="AS110" s="770"/>
      <c r="AT110" s="771"/>
      <c r="AU110" s="974" t="s">
        <v>126</v>
      </c>
      <c r="AV110" s="975"/>
      <c r="AW110" s="975"/>
      <c r="AX110" s="975"/>
      <c r="AY110" s="975"/>
      <c r="AZ110" s="772" t="s">
        <v>478</v>
      </c>
      <c r="BA110" s="763"/>
      <c r="BB110" s="763"/>
      <c r="BC110" s="763"/>
      <c r="BD110" s="763"/>
      <c r="BE110" s="763"/>
      <c r="BF110" s="763"/>
      <c r="BG110" s="763"/>
      <c r="BH110" s="763"/>
      <c r="BI110" s="763"/>
      <c r="BJ110" s="763"/>
      <c r="BK110" s="763"/>
      <c r="BL110" s="763"/>
      <c r="BM110" s="763"/>
      <c r="BN110" s="763"/>
      <c r="BO110" s="763"/>
      <c r="BP110" s="764"/>
      <c r="BQ110" s="773">
        <v>35431836</v>
      </c>
      <c r="BR110" s="774"/>
      <c r="BS110" s="774"/>
      <c r="BT110" s="774"/>
      <c r="BU110" s="774"/>
      <c r="BV110" s="774">
        <v>34044791</v>
      </c>
      <c r="BW110" s="774"/>
      <c r="BX110" s="774"/>
      <c r="BY110" s="774"/>
      <c r="BZ110" s="774"/>
      <c r="CA110" s="774">
        <v>33045103</v>
      </c>
      <c r="CB110" s="774"/>
      <c r="CC110" s="774"/>
      <c r="CD110" s="774"/>
      <c r="CE110" s="774"/>
      <c r="CF110" s="775">
        <v>207.6</v>
      </c>
      <c r="CG110" s="776"/>
      <c r="CH110" s="776"/>
      <c r="CI110" s="776"/>
      <c r="CJ110" s="776"/>
      <c r="CK110" s="980" t="s">
        <v>386</v>
      </c>
      <c r="CL110" s="981"/>
      <c r="CM110" s="772" t="s">
        <v>66</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207</v>
      </c>
      <c r="DH110" s="774"/>
      <c r="DI110" s="774"/>
      <c r="DJ110" s="774"/>
      <c r="DK110" s="774"/>
      <c r="DL110" s="774" t="s">
        <v>207</v>
      </c>
      <c r="DM110" s="774"/>
      <c r="DN110" s="774"/>
      <c r="DO110" s="774"/>
      <c r="DP110" s="774"/>
      <c r="DQ110" s="774" t="s">
        <v>207</v>
      </c>
      <c r="DR110" s="774"/>
      <c r="DS110" s="774"/>
      <c r="DT110" s="774"/>
      <c r="DU110" s="774"/>
      <c r="DV110" s="777" t="s">
        <v>207</v>
      </c>
      <c r="DW110" s="777"/>
      <c r="DX110" s="777"/>
      <c r="DY110" s="777"/>
      <c r="DZ110" s="778"/>
    </row>
    <row r="111" spans="1:131" s="48" customFormat="1" ht="26.25" customHeight="1" x14ac:dyDescent="0.15">
      <c r="A111" s="779" t="s">
        <v>455</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207</v>
      </c>
      <c r="AB111" s="782"/>
      <c r="AC111" s="782"/>
      <c r="AD111" s="782"/>
      <c r="AE111" s="783"/>
      <c r="AF111" s="784" t="s">
        <v>207</v>
      </c>
      <c r="AG111" s="782"/>
      <c r="AH111" s="782"/>
      <c r="AI111" s="782"/>
      <c r="AJ111" s="783"/>
      <c r="AK111" s="784" t="s">
        <v>207</v>
      </c>
      <c r="AL111" s="782"/>
      <c r="AM111" s="782"/>
      <c r="AN111" s="782"/>
      <c r="AO111" s="783"/>
      <c r="AP111" s="785" t="s">
        <v>207</v>
      </c>
      <c r="AQ111" s="786"/>
      <c r="AR111" s="786"/>
      <c r="AS111" s="786"/>
      <c r="AT111" s="787"/>
      <c r="AU111" s="976"/>
      <c r="AV111" s="977"/>
      <c r="AW111" s="977"/>
      <c r="AX111" s="977"/>
      <c r="AY111" s="977"/>
      <c r="AZ111" s="788" t="s">
        <v>479</v>
      </c>
      <c r="BA111" s="789"/>
      <c r="BB111" s="789"/>
      <c r="BC111" s="789"/>
      <c r="BD111" s="789"/>
      <c r="BE111" s="789"/>
      <c r="BF111" s="789"/>
      <c r="BG111" s="789"/>
      <c r="BH111" s="789"/>
      <c r="BI111" s="789"/>
      <c r="BJ111" s="789"/>
      <c r="BK111" s="789"/>
      <c r="BL111" s="789"/>
      <c r="BM111" s="789"/>
      <c r="BN111" s="789"/>
      <c r="BO111" s="789"/>
      <c r="BP111" s="790"/>
      <c r="BQ111" s="791">
        <v>44025</v>
      </c>
      <c r="BR111" s="792"/>
      <c r="BS111" s="792"/>
      <c r="BT111" s="792"/>
      <c r="BU111" s="792"/>
      <c r="BV111" s="792">
        <v>40337</v>
      </c>
      <c r="BW111" s="792"/>
      <c r="BX111" s="792"/>
      <c r="BY111" s="792"/>
      <c r="BZ111" s="792"/>
      <c r="CA111" s="792">
        <v>36498</v>
      </c>
      <c r="CB111" s="792"/>
      <c r="CC111" s="792"/>
      <c r="CD111" s="792"/>
      <c r="CE111" s="792"/>
      <c r="CF111" s="793">
        <v>0.2</v>
      </c>
      <c r="CG111" s="794"/>
      <c r="CH111" s="794"/>
      <c r="CI111" s="794"/>
      <c r="CJ111" s="794"/>
      <c r="CK111" s="982"/>
      <c r="CL111" s="983"/>
      <c r="CM111" s="788" t="s">
        <v>143</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207</v>
      </c>
      <c r="DH111" s="792"/>
      <c r="DI111" s="792"/>
      <c r="DJ111" s="792"/>
      <c r="DK111" s="792"/>
      <c r="DL111" s="792" t="s">
        <v>207</v>
      </c>
      <c r="DM111" s="792"/>
      <c r="DN111" s="792"/>
      <c r="DO111" s="792"/>
      <c r="DP111" s="792"/>
      <c r="DQ111" s="792" t="s">
        <v>207</v>
      </c>
      <c r="DR111" s="792"/>
      <c r="DS111" s="792"/>
      <c r="DT111" s="792"/>
      <c r="DU111" s="792"/>
      <c r="DV111" s="795" t="s">
        <v>207</v>
      </c>
      <c r="DW111" s="795"/>
      <c r="DX111" s="795"/>
      <c r="DY111" s="795"/>
      <c r="DZ111" s="796"/>
    </row>
    <row r="112" spans="1:131" s="48" customFormat="1" ht="26.25" customHeight="1" x14ac:dyDescent="0.15">
      <c r="A112" s="943" t="s">
        <v>157</v>
      </c>
      <c r="B112" s="944"/>
      <c r="C112" s="789" t="s">
        <v>481</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207</v>
      </c>
      <c r="AB112" s="782"/>
      <c r="AC112" s="782"/>
      <c r="AD112" s="782"/>
      <c r="AE112" s="783"/>
      <c r="AF112" s="784" t="s">
        <v>207</v>
      </c>
      <c r="AG112" s="782"/>
      <c r="AH112" s="782"/>
      <c r="AI112" s="782"/>
      <c r="AJ112" s="783"/>
      <c r="AK112" s="784" t="s">
        <v>207</v>
      </c>
      <c r="AL112" s="782"/>
      <c r="AM112" s="782"/>
      <c r="AN112" s="782"/>
      <c r="AO112" s="783"/>
      <c r="AP112" s="785" t="s">
        <v>207</v>
      </c>
      <c r="AQ112" s="786"/>
      <c r="AR112" s="786"/>
      <c r="AS112" s="786"/>
      <c r="AT112" s="787"/>
      <c r="AU112" s="976"/>
      <c r="AV112" s="977"/>
      <c r="AW112" s="977"/>
      <c r="AX112" s="977"/>
      <c r="AY112" s="977"/>
      <c r="AZ112" s="788" t="s">
        <v>199</v>
      </c>
      <c r="BA112" s="789"/>
      <c r="BB112" s="789"/>
      <c r="BC112" s="789"/>
      <c r="BD112" s="789"/>
      <c r="BE112" s="789"/>
      <c r="BF112" s="789"/>
      <c r="BG112" s="789"/>
      <c r="BH112" s="789"/>
      <c r="BI112" s="789"/>
      <c r="BJ112" s="789"/>
      <c r="BK112" s="789"/>
      <c r="BL112" s="789"/>
      <c r="BM112" s="789"/>
      <c r="BN112" s="789"/>
      <c r="BO112" s="789"/>
      <c r="BP112" s="790"/>
      <c r="BQ112" s="791">
        <v>12180824</v>
      </c>
      <c r="BR112" s="792"/>
      <c r="BS112" s="792"/>
      <c r="BT112" s="792"/>
      <c r="BU112" s="792"/>
      <c r="BV112" s="792">
        <v>11373881</v>
      </c>
      <c r="BW112" s="792"/>
      <c r="BX112" s="792"/>
      <c r="BY112" s="792"/>
      <c r="BZ112" s="792"/>
      <c r="CA112" s="792">
        <v>11024156</v>
      </c>
      <c r="CB112" s="792"/>
      <c r="CC112" s="792"/>
      <c r="CD112" s="792"/>
      <c r="CE112" s="792"/>
      <c r="CF112" s="793">
        <v>69.3</v>
      </c>
      <c r="CG112" s="794"/>
      <c r="CH112" s="794"/>
      <c r="CI112" s="794"/>
      <c r="CJ112" s="794"/>
      <c r="CK112" s="982"/>
      <c r="CL112" s="983"/>
      <c r="CM112" s="788" t="s">
        <v>396</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207</v>
      </c>
      <c r="DH112" s="792"/>
      <c r="DI112" s="792"/>
      <c r="DJ112" s="792"/>
      <c r="DK112" s="792"/>
      <c r="DL112" s="792" t="s">
        <v>207</v>
      </c>
      <c r="DM112" s="792"/>
      <c r="DN112" s="792"/>
      <c r="DO112" s="792"/>
      <c r="DP112" s="792"/>
      <c r="DQ112" s="792" t="s">
        <v>207</v>
      </c>
      <c r="DR112" s="792"/>
      <c r="DS112" s="792"/>
      <c r="DT112" s="792"/>
      <c r="DU112" s="792"/>
      <c r="DV112" s="795" t="s">
        <v>207</v>
      </c>
      <c r="DW112" s="795"/>
      <c r="DX112" s="795"/>
      <c r="DY112" s="795"/>
      <c r="DZ112" s="796"/>
    </row>
    <row r="113" spans="1:130" s="48" customFormat="1" ht="26.25" customHeight="1" x14ac:dyDescent="0.15">
      <c r="A113" s="945"/>
      <c r="B113" s="946"/>
      <c r="C113" s="789" t="s">
        <v>483</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1411758</v>
      </c>
      <c r="AB113" s="782"/>
      <c r="AC113" s="782"/>
      <c r="AD113" s="782"/>
      <c r="AE113" s="783"/>
      <c r="AF113" s="784">
        <v>1401888</v>
      </c>
      <c r="AG113" s="782"/>
      <c r="AH113" s="782"/>
      <c r="AI113" s="782"/>
      <c r="AJ113" s="783"/>
      <c r="AK113" s="784">
        <v>1395107</v>
      </c>
      <c r="AL113" s="782"/>
      <c r="AM113" s="782"/>
      <c r="AN113" s="782"/>
      <c r="AO113" s="783"/>
      <c r="AP113" s="785">
        <v>8.8000000000000007</v>
      </c>
      <c r="AQ113" s="786"/>
      <c r="AR113" s="786"/>
      <c r="AS113" s="786"/>
      <c r="AT113" s="787"/>
      <c r="AU113" s="976"/>
      <c r="AV113" s="977"/>
      <c r="AW113" s="977"/>
      <c r="AX113" s="977"/>
      <c r="AY113" s="977"/>
      <c r="AZ113" s="788" t="s">
        <v>211</v>
      </c>
      <c r="BA113" s="789"/>
      <c r="BB113" s="789"/>
      <c r="BC113" s="789"/>
      <c r="BD113" s="789"/>
      <c r="BE113" s="789"/>
      <c r="BF113" s="789"/>
      <c r="BG113" s="789"/>
      <c r="BH113" s="789"/>
      <c r="BI113" s="789"/>
      <c r="BJ113" s="789"/>
      <c r="BK113" s="789"/>
      <c r="BL113" s="789"/>
      <c r="BM113" s="789"/>
      <c r="BN113" s="789"/>
      <c r="BO113" s="789"/>
      <c r="BP113" s="790"/>
      <c r="BQ113" s="791">
        <v>127287</v>
      </c>
      <c r="BR113" s="792"/>
      <c r="BS113" s="792"/>
      <c r="BT113" s="792"/>
      <c r="BU113" s="792"/>
      <c r="BV113" s="792">
        <v>117565</v>
      </c>
      <c r="BW113" s="792"/>
      <c r="BX113" s="792"/>
      <c r="BY113" s="792"/>
      <c r="BZ113" s="792"/>
      <c r="CA113" s="792">
        <v>107653</v>
      </c>
      <c r="CB113" s="792"/>
      <c r="CC113" s="792"/>
      <c r="CD113" s="792"/>
      <c r="CE113" s="792"/>
      <c r="CF113" s="793">
        <v>0.7</v>
      </c>
      <c r="CG113" s="794"/>
      <c r="CH113" s="794"/>
      <c r="CI113" s="794"/>
      <c r="CJ113" s="794"/>
      <c r="CK113" s="982"/>
      <c r="CL113" s="983"/>
      <c r="CM113" s="788" t="s">
        <v>406</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207</v>
      </c>
      <c r="DH113" s="782"/>
      <c r="DI113" s="782"/>
      <c r="DJ113" s="782"/>
      <c r="DK113" s="783"/>
      <c r="DL113" s="784" t="s">
        <v>207</v>
      </c>
      <c r="DM113" s="782"/>
      <c r="DN113" s="782"/>
      <c r="DO113" s="782"/>
      <c r="DP113" s="783"/>
      <c r="DQ113" s="784" t="s">
        <v>207</v>
      </c>
      <c r="DR113" s="782"/>
      <c r="DS113" s="782"/>
      <c r="DT113" s="782"/>
      <c r="DU113" s="783"/>
      <c r="DV113" s="785" t="s">
        <v>207</v>
      </c>
      <c r="DW113" s="786"/>
      <c r="DX113" s="786"/>
      <c r="DY113" s="786"/>
      <c r="DZ113" s="787"/>
    </row>
    <row r="114" spans="1:130" s="48" customFormat="1" ht="26.25" customHeight="1" x14ac:dyDescent="0.15">
      <c r="A114" s="945"/>
      <c r="B114" s="946"/>
      <c r="C114" s="789" t="s">
        <v>484</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12175</v>
      </c>
      <c r="AB114" s="782"/>
      <c r="AC114" s="782"/>
      <c r="AD114" s="782"/>
      <c r="AE114" s="783"/>
      <c r="AF114" s="784">
        <v>12175</v>
      </c>
      <c r="AG114" s="782"/>
      <c r="AH114" s="782"/>
      <c r="AI114" s="782"/>
      <c r="AJ114" s="783"/>
      <c r="AK114" s="784">
        <v>12175</v>
      </c>
      <c r="AL114" s="782"/>
      <c r="AM114" s="782"/>
      <c r="AN114" s="782"/>
      <c r="AO114" s="783"/>
      <c r="AP114" s="785">
        <v>0.1</v>
      </c>
      <c r="AQ114" s="786"/>
      <c r="AR114" s="786"/>
      <c r="AS114" s="786"/>
      <c r="AT114" s="787"/>
      <c r="AU114" s="976"/>
      <c r="AV114" s="977"/>
      <c r="AW114" s="977"/>
      <c r="AX114" s="977"/>
      <c r="AY114" s="977"/>
      <c r="AZ114" s="788" t="s">
        <v>486</v>
      </c>
      <c r="BA114" s="789"/>
      <c r="BB114" s="789"/>
      <c r="BC114" s="789"/>
      <c r="BD114" s="789"/>
      <c r="BE114" s="789"/>
      <c r="BF114" s="789"/>
      <c r="BG114" s="789"/>
      <c r="BH114" s="789"/>
      <c r="BI114" s="789"/>
      <c r="BJ114" s="789"/>
      <c r="BK114" s="789"/>
      <c r="BL114" s="789"/>
      <c r="BM114" s="789"/>
      <c r="BN114" s="789"/>
      <c r="BO114" s="789"/>
      <c r="BP114" s="790"/>
      <c r="BQ114" s="791">
        <v>5063135</v>
      </c>
      <c r="BR114" s="792"/>
      <c r="BS114" s="792"/>
      <c r="BT114" s="792"/>
      <c r="BU114" s="792"/>
      <c r="BV114" s="792">
        <v>5085971</v>
      </c>
      <c r="BW114" s="792"/>
      <c r="BX114" s="792"/>
      <c r="BY114" s="792"/>
      <c r="BZ114" s="792"/>
      <c r="CA114" s="792">
        <v>5175123</v>
      </c>
      <c r="CB114" s="792"/>
      <c r="CC114" s="792"/>
      <c r="CD114" s="792"/>
      <c r="CE114" s="792"/>
      <c r="CF114" s="793">
        <v>32.5</v>
      </c>
      <c r="CG114" s="794"/>
      <c r="CH114" s="794"/>
      <c r="CI114" s="794"/>
      <c r="CJ114" s="794"/>
      <c r="CK114" s="982"/>
      <c r="CL114" s="983"/>
      <c r="CM114" s="788" t="s">
        <v>154</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207</v>
      </c>
      <c r="DH114" s="782"/>
      <c r="DI114" s="782"/>
      <c r="DJ114" s="782"/>
      <c r="DK114" s="783"/>
      <c r="DL114" s="784" t="s">
        <v>207</v>
      </c>
      <c r="DM114" s="782"/>
      <c r="DN114" s="782"/>
      <c r="DO114" s="782"/>
      <c r="DP114" s="783"/>
      <c r="DQ114" s="784" t="s">
        <v>207</v>
      </c>
      <c r="DR114" s="782"/>
      <c r="DS114" s="782"/>
      <c r="DT114" s="782"/>
      <c r="DU114" s="783"/>
      <c r="DV114" s="785" t="s">
        <v>207</v>
      </c>
      <c r="DW114" s="786"/>
      <c r="DX114" s="786"/>
      <c r="DY114" s="786"/>
      <c r="DZ114" s="787"/>
    </row>
    <row r="115" spans="1:130" s="48" customFormat="1" ht="26.25" customHeight="1" x14ac:dyDescent="0.15">
      <c r="A115" s="945"/>
      <c r="B115" s="946"/>
      <c r="C115" s="789" t="s">
        <v>374</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2112</v>
      </c>
      <c r="AB115" s="782"/>
      <c r="AC115" s="782"/>
      <c r="AD115" s="782"/>
      <c r="AE115" s="783"/>
      <c r="AF115" s="784">
        <v>1301</v>
      </c>
      <c r="AG115" s="782"/>
      <c r="AH115" s="782"/>
      <c r="AI115" s="782"/>
      <c r="AJ115" s="783"/>
      <c r="AK115" s="784">
        <v>1294</v>
      </c>
      <c r="AL115" s="782"/>
      <c r="AM115" s="782"/>
      <c r="AN115" s="782"/>
      <c r="AO115" s="783"/>
      <c r="AP115" s="785">
        <v>0</v>
      </c>
      <c r="AQ115" s="786"/>
      <c r="AR115" s="786"/>
      <c r="AS115" s="786"/>
      <c r="AT115" s="787"/>
      <c r="AU115" s="976"/>
      <c r="AV115" s="977"/>
      <c r="AW115" s="977"/>
      <c r="AX115" s="977"/>
      <c r="AY115" s="977"/>
      <c r="AZ115" s="788" t="s">
        <v>347</v>
      </c>
      <c r="BA115" s="789"/>
      <c r="BB115" s="789"/>
      <c r="BC115" s="789"/>
      <c r="BD115" s="789"/>
      <c r="BE115" s="789"/>
      <c r="BF115" s="789"/>
      <c r="BG115" s="789"/>
      <c r="BH115" s="789"/>
      <c r="BI115" s="789"/>
      <c r="BJ115" s="789"/>
      <c r="BK115" s="789"/>
      <c r="BL115" s="789"/>
      <c r="BM115" s="789"/>
      <c r="BN115" s="789"/>
      <c r="BO115" s="789"/>
      <c r="BP115" s="790"/>
      <c r="BQ115" s="791">
        <v>395</v>
      </c>
      <c r="BR115" s="792"/>
      <c r="BS115" s="792"/>
      <c r="BT115" s="792"/>
      <c r="BU115" s="792"/>
      <c r="BV115" s="792">
        <v>364</v>
      </c>
      <c r="BW115" s="792"/>
      <c r="BX115" s="792"/>
      <c r="BY115" s="792"/>
      <c r="BZ115" s="792"/>
      <c r="CA115" s="792">
        <v>291</v>
      </c>
      <c r="CB115" s="792"/>
      <c r="CC115" s="792"/>
      <c r="CD115" s="792"/>
      <c r="CE115" s="792"/>
      <c r="CF115" s="793">
        <v>0</v>
      </c>
      <c r="CG115" s="794"/>
      <c r="CH115" s="794"/>
      <c r="CI115" s="794"/>
      <c r="CJ115" s="794"/>
      <c r="CK115" s="982"/>
      <c r="CL115" s="983"/>
      <c r="CM115" s="788" t="s">
        <v>32</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207</v>
      </c>
      <c r="DH115" s="782"/>
      <c r="DI115" s="782"/>
      <c r="DJ115" s="782"/>
      <c r="DK115" s="783"/>
      <c r="DL115" s="784" t="s">
        <v>207</v>
      </c>
      <c r="DM115" s="782"/>
      <c r="DN115" s="782"/>
      <c r="DO115" s="782"/>
      <c r="DP115" s="783"/>
      <c r="DQ115" s="784" t="s">
        <v>207</v>
      </c>
      <c r="DR115" s="782"/>
      <c r="DS115" s="782"/>
      <c r="DT115" s="782"/>
      <c r="DU115" s="783"/>
      <c r="DV115" s="785" t="s">
        <v>207</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207</v>
      </c>
      <c r="AB116" s="782"/>
      <c r="AC116" s="782"/>
      <c r="AD116" s="782"/>
      <c r="AE116" s="783"/>
      <c r="AF116" s="784" t="s">
        <v>207</v>
      </c>
      <c r="AG116" s="782"/>
      <c r="AH116" s="782"/>
      <c r="AI116" s="782"/>
      <c r="AJ116" s="783"/>
      <c r="AK116" s="784" t="s">
        <v>207</v>
      </c>
      <c r="AL116" s="782"/>
      <c r="AM116" s="782"/>
      <c r="AN116" s="782"/>
      <c r="AO116" s="783"/>
      <c r="AP116" s="785" t="s">
        <v>207</v>
      </c>
      <c r="AQ116" s="786"/>
      <c r="AR116" s="786"/>
      <c r="AS116" s="786"/>
      <c r="AT116" s="787"/>
      <c r="AU116" s="976"/>
      <c r="AV116" s="977"/>
      <c r="AW116" s="977"/>
      <c r="AX116" s="977"/>
      <c r="AY116" s="977"/>
      <c r="AZ116" s="799" t="s">
        <v>229</v>
      </c>
      <c r="BA116" s="800"/>
      <c r="BB116" s="800"/>
      <c r="BC116" s="800"/>
      <c r="BD116" s="800"/>
      <c r="BE116" s="800"/>
      <c r="BF116" s="800"/>
      <c r="BG116" s="800"/>
      <c r="BH116" s="800"/>
      <c r="BI116" s="800"/>
      <c r="BJ116" s="800"/>
      <c r="BK116" s="800"/>
      <c r="BL116" s="800"/>
      <c r="BM116" s="800"/>
      <c r="BN116" s="800"/>
      <c r="BO116" s="800"/>
      <c r="BP116" s="801"/>
      <c r="BQ116" s="791" t="s">
        <v>207</v>
      </c>
      <c r="BR116" s="792"/>
      <c r="BS116" s="792"/>
      <c r="BT116" s="792"/>
      <c r="BU116" s="792"/>
      <c r="BV116" s="792" t="s">
        <v>207</v>
      </c>
      <c r="BW116" s="792"/>
      <c r="BX116" s="792"/>
      <c r="BY116" s="792"/>
      <c r="BZ116" s="792"/>
      <c r="CA116" s="792" t="s">
        <v>207</v>
      </c>
      <c r="CB116" s="792"/>
      <c r="CC116" s="792"/>
      <c r="CD116" s="792"/>
      <c r="CE116" s="792"/>
      <c r="CF116" s="793" t="s">
        <v>207</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207</v>
      </c>
      <c r="DH116" s="782"/>
      <c r="DI116" s="782"/>
      <c r="DJ116" s="782"/>
      <c r="DK116" s="783"/>
      <c r="DL116" s="784" t="s">
        <v>207</v>
      </c>
      <c r="DM116" s="782"/>
      <c r="DN116" s="782"/>
      <c r="DO116" s="782"/>
      <c r="DP116" s="783"/>
      <c r="DQ116" s="784" t="s">
        <v>207</v>
      </c>
      <c r="DR116" s="782"/>
      <c r="DS116" s="782"/>
      <c r="DT116" s="782"/>
      <c r="DU116" s="783"/>
      <c r="DV116" s="785" t="s">
        <v>207</v>
      </c>
      <c r="DW116" s="786"/>
      <c r="DX116" s="786"/>
      <c r="DY116" s="786"/>
      <c r="DZ116" s="787"/>
    </row>
    <row r="117" spans="1:130" s="48" customFormat="1" ht="26.25" customHeight="1" x14ac:dyDescent="0.15">
      <c r="A117" s="756" t="s">
        <v>273</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325</v>
      </c>
      <c r="Z117" s="758"/>
      <c r="AA117" s="803">
        <v>5672534</v>
      </c>
      <c r="AB117" s="804"/>
      <c r="AC117" s="804"/>
      <c r="AD117" s="804"/>
      <c r="AE117" s="805"/>
      <c r="AF117" s="806">
        <v>5939000</v>
      </c>
      <c r="AG117" s="804"/>
      <c r="AH117" s="804"/>
      <c r="AI117" s="804"/>
      <c r="AJ117" s="805"/>
      <c r="AK117" s="806">
        <v>5836275</v>
      </c>
      <c r="AL117" s="804"/>
      <c r="AM117" s="804"/>
      <c r="AN117" s="804"/>
      <c r="AO117" s="805"/>
      <c r="AP117" s="807"/>
      <c r="AQ117" s="808"/>
      <c r="AR117" s="808"/>
      <c r="AS117" s="808"/>
      <c r="AT117" s="809"/>
      <c r="AU117" s="976"/>
      <c r="AV117" s="977"/>
      <c r="AW117" s="977"/>
      <c r="AX117" s="977"/>
      <c r="AY117" s="977"/>
      <c r="AZ117" s="810" t="s">
        <v>363</v>
      </c>
      <c r="BA117" s="811"/>
      <c r="BB117" s="811"/>
      <c r="BC117" s="811"/>
      <c r="BD117" s="811"/>
      <c r="BE117" s="811"/>
      <c r="BF117" s="811"/>
      <c r="BG117" s="811"/>
      <c r="BH117" s="811"/>
      <c r="BI117" s="811"/>
      <c r="BJ117" s="811"/>
      <c r="BK117" s="811"/>
      <c r="BL117" s="811"/>
      <c r="BM117" s="811"/>
      <c r="BN117" s="811"/>
      <c r="BO117" s="811"/>
      <c r="BP117" s="812"/>
      <c r="BQ117" s="791" t="s">
        <v>207</v>
      </c>
      <c r="BR117" s="792"/>
      <c r="BS117" s="792"/>
      <c r="BT117" s="792"/>
      <c r="BU117" s="792"/>
      <c r="BV117" s="792" t="s">
        <v>207</v>
      </c>
      <c r="BW117" s="792"/>
      <c r="BX117" s="792"/>
      <c r="BY117" s="792"/>
      <c r="BZ117" s="792"/>
      <c r="CA117" s="792" t="s">
        <v>207</v>
      </c>
      <c r="CB117" s="792"/>
      <c r="CC117" s="792"/>
      <c r="CD117" s="792"/>
      <c r="CE117" s="792"/>
      <c r="CF117" s="793" t="s">
        <v>207</v>
      </c>
      <c r="CG117" s="794"/>
      <c r="CH117" s="794"/>
      <c r="CI117" s="794"/>
      <c r="CJ117" s="794"/>
      <c r="CK117" s="982"/>
      <c r="CL117" s="983"/>
      <c r="CM117" s="788" t="s">
        <v>340</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207</v>
      </c>
      <c r="DH117" s="782"/>
      <c r="DI117" s="782"/>
      <c r="DJ117" s="782"/>
      <c r="DK117" s="783"/>
      <c r="DL117" s="784" t="s">
        <v>207</v>
      </c>
      <c r="DM117" s="782"/>
      <c r="DN117" s="782"/>
      <c r="DO117" s="782"/>
      <c r="DP117" s="783"/>
      <c r="DQ117" s="784" t="s">
        <v>207</v>
      </c>
      <c r="DR117" s="782"/>
      <c r="DS117" s="782"/>
      <c r="DT117" s="782"/>
      <c r="DU117" s="783"/>
      <c r="DV117" s="785" t="s">
        <v>207</v>
      </c>
      <c r="DW117" s="786"/>
      <c r="DX117" s="786"/>
      <c r="DY117" s="786"/>
      <c r="DZ117" s="787"/>
    </row>
    <row r="118" spans="1:130" s="48" customFormat="1" ht="26.25" customHeight="1" x14ac:dyDescent="0.15">
      <c r="A118" s="756" t="s">
        <v>101</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476</v>
      </c>
      <c r="AB118" s="757"/>
      <c r="AC118" s="757"/>
      <c r="AD118" s="757"/>
      <c r="AE118" s="758"/>
      <c r="AF118" s="759" t="s">
        <v>477</v>
      </c>
      <c r="AG118" s="757"/>
      <c r="AH118" s="757"/>
      <c r="AI118" s="757"/>
      <c r="AJ118" s="758"/>
      <c r="AK118" s="759" t="s">
        <v>391</v>
      </c>
      <c r="AL118" s="757"/>
      <c r="AM118" s="757"/>
      <c r="AN118" s="757"/>
      <c r="AO118" s="758"/>
      <c r="AP118" s="759" t="s">
        <v>468</v>
      </c>
      <c r="AQ118" s="757"/>
      <c r="AR118" s="757"/>
      <c r="AS118" s="757"/>
      <c r="AT118" s="760"/>
      <c r="AU118" s="976"/>
      <c r="AV118" s="977"/>
      <c r="AW118" s="977"/>
      <c r="AX118" s="977"/>
      <c r="AY118" s="977"/>
      <c r="AZ118" s="813" t="s">
        <v>487</v>
      </c>
      <c r="BA118" s="797"/>
      <c r="BB118" s="797"/>
      <c r="BC118" s="797"/>
      <c r="BD118" s="797"/>
      <c r="BE118" s="797"/>
      <c r="BF118" s="797"/>
      <c r="BG118" s="797"/>
      <c r="BH118" s="797"/>
      <c r="BI118" s="797"/>
      <c r="BJ118" s="797"/>
      <c r="BK118" s="797"/>
      <c r="BL118" s="797"/>
      <c r="BM118" s="797"/>
      <c r="BN118" s="797"/>
      <c r="BO118" s="797"/>
      <c r="BP118" s="798"/>
      <c r="BQ118" s="814" t="s">
        <v>207</v>
      </c>
      <c r="BR118" s="815"/>
      <c r="BS118" s="815"/>
      <c r="BT118" s="815"/>
      <c r="BU118" s="815"/>
      <c r="BV118" s="815" t="s">
        <v>207</v>
      </c>
      <c r="BW118" s="815"/>
      <c r="BX118" s="815"/>
      <c r="BY118" s="815"/>
      <c r="BZ118" s="815"/>
      <c r="CA118" s="815" t="s">
        <v>207</v>
      </c>
      <c r="CB118" s="815"/>
      <c r="CC118" s="815"/>
      <c r="CD118" s="815"/>
      <c r="CE118" s="815"/>
      <c r="CF118" s="793" t="s">
        <v>207</v>
      </c>
      <c r="CG118" s="794"/>
      <c r="CH118" s="794"/>
      <c r="CI118" s="794"/>
      <c r="CJ118" s="794"/>
      <c r="CK118" s="982"/>
      <c r="CL118" s="983"/>
      <c r="CM118" s="788" t="s">
        <v>488</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207</v>
      </c>
      <c r="DH118" s="782"/>
      <c r="DI118" s="782"/>
      <c r="DJ118" s="782"/>
      <c r="DK118" s="783"/>
      <c r="DL118" s="784" t="s">
        <v>207</v>
      </c>
      <c r="DM118" s="782"/>
      <c r="DN118" s="782"/>
      <c r="DO118" s="782"/>
      <c r="DP118" s="783"/>
      <c r="DQ118" s="784" t="s">
        <v>207</v>
      </c>
      <c r="DR118" s="782"/>
      <c r="DS118" s="782"/>
      <c r="DT118" s="782"/>
      <c r="DU118" s="783"/>
      <c r="DV118" s="785" t="s">
        <v>207</v>
      </c>
      <c r="DW118" s="786"/>
      <c r="DX118" s="786"/>
      <c r="DY118" s="786"/>
      <c r="DZ118" s="787"/>
    </row>
    <row r="119" spans="1:130" s="48" customFormat="1" ht="26.25" customHeight="1" x14ac:dyDescent="0.15">
      <c r="A119" s="986" t="s">
        <v>386</v>
      </c>
      <c r="B119" s="981"/>
      <c r="C119" s="772" t="s">
        <v>66</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207</v>
      </c>
      <c r="AB119" s="766"/>
      <c r="AC119" s="766"/>
      <c r="AD119" s="766"/>
      <c r="AE119" s="767"/>
      <c r="AF119" s="768" t="s">
        <v>207</v>
      </c>
      <c r="AG119" s="766"/>
      <c r="AH119" s="766"/>
      <c r="AI119" s="766"/>
      <c r="AJ119" s="767"/>
      <c r="AK119" s="768" t="s">
        <v>207</v>
      </c>
      <c r="AL119" s="766"/>
      <c r="AM119" s="766"/>
      <c r="AN119" s="766"/>
      <c r="AO119" s="767"/>
      <c r="AP119" s="769" t="s">
        <v>207</v>
      </c>
      <c r="AQ119" s="770"/>
      <c r="AR119" s="770"/>
      <c r="AS119" s="770"/>
      <c r="AT119" s="771"/>
      <c r="AU119" s="978"/>
      <c r="AV119" s="979"/>
      <c r="AW119" s="979"/>
      <c r="AX119" s="979"/>
      <c r="AY119" s="979"/>
      <c r="AZ119" s="69" t="s">
        <v>273</v>
      </c>
      <c r="BA119" s="69"/>
      <c r="BB119" s="69"/>
      <c r="BC119" s="69"/>
      <c r="BD119" s="69"/>
      <c r="BE119" s="69"/>
      <c r="BF119" s="69"/>
      <c r="BG119" s="69"/>
      <c r="BH119" s="69"/>
      <c r="BI119" s="69"/>
      <c r="BJ119" s="69"/>
      <c r="BK119" s="69"/>
      <c r="BL119" s="69"/>
      <c r="BM119" s="69"/>
      <c r="BN119" s="69"/>
      <c r="BO119" s="802" t="s">
        <v>171</v>
      </c>
      <c r="BP119" s="816"/>
      <c r="BQ119" s="814">
        <v>52847502</v>
      </c>
      <c r="BR119" s="815"/>
      <c r="BS119" s="815"/>
      <c r="BT119" s="815"/>
      <c r="BU119" s="815"/>
      <c r="BV119" s="815">
        <v>50662909</v>
      </c>
      <c r="BW119" s="815"/>
      <c r="BX119" s="815"/>
      <c r="BY119" s="815"/>
      <c r="BZ119" s="815"/>
      <c r="CA119" s="815">
        <v>49388824</v>
      </c>
      <c r="CB119" s="815"/>
      <c r="CC119" s="815"/>
      <c r="CD119" s="815"/>
      <c r="CE119" s="815"/>
      <c r="CF119" s="817"/>
      <c r="CG119" s="818"/>
      <c r="CH119" s="818"/>
      <c r="CI119" s="818"/>
      <c r="CJ119" s="819"/>
      <c r="CK119" s="984"/>
      <c r="CL119" s="985"/>
      <c r="CM119" s="813" t="s">
        <v>489</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v>44025</v>
      </c>
      <c r="DH119" s="821"/>
      <c r="DI119" s="821"/>
      <c r="DJ119" s="821"/>
      <c r="DK119" s="822"/>
      <c r="DL119" s="823">
        <v>40337</v>
      </c>
      <c r="DM119" s="821"/>
      <c r="DN119" s="821"/>
      <c r="DO119" s="821"/>
      <c r="DP119" s="822"/>
      <c r="DQ119" s="823">
        <v>36498</v>
      </c>
      <c r="DR119" s="821"/>
      <c r="DS119" s="821"/>
      <c r="DT119" s="821"/>
      <c r="DU119" s="822"/>
      <c r="DV119" s="824">
        <v>0.2</v>
      </c>
      <c r="DW119" s="825"/>
      <c r="DX119" s="825"/>
      <c r="DY119" s="825"/>
      <c r="DZ119" s="826"/>
    </row>
    <row r="120" spans="1:130" s="48" customFormat="1" ht="26.25" customHeight="1" x14ac:dyDescent="0.15">
      <c r="A120" s="987"/>
      <c r="B120" s="983"/>
      <c r="C120" s="788" t="s">
        <v>143</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207</v>
      </c>
      <c r="AB120" s="782"/>
      <c r="AC120" s="782"/>
      <c r="AD120" s="782"/>
      <c r="AE120" s="783"/>
      <c r="AF120" s="784" t="s">
        <v>207</v>
      </c>
      <c r="AG120" s="782"/>
      <c r="AH120" s="782"/>
      <c r="AI120" s="782"/>
      <c r="AJ120" s="783"/>
      <c r="AK120" s="784" t="s">
        <v>207</v>
      </c>
      <c r="AL120" s="782"/>
      <c r="AM120" s="782"/>
      <c r="AN120" s="782"/>
      <c r="AO120" s="783"/>
      <c r="AP120" s="785" t="s">
        <v>207</v>
      </c>
      <c r="AQ120" s="786"/>
      <c r="AR120" s="786"/>
      <c r="AS120" s="786"/>
      <c r="AT120" s="787"/>
      <c r="AU120" s="949" t="s">
        <v>480</v>
      </c>
      <c r="AV120" s="950"/>
      <c r="AW120" s="950"/>
      <c r="AX120" s="950"/>
      <c r="AY120" s="951"/>
      <c r="AZ120" s="772" t="s">
        <v>221</v>
      </c>
      <c r="BA120" s="763"/>
      <c r="BB120" s="763"/>
      <c r="BC120" s="763"/>
      <c r="BD120" s="763"/>
      <c r="BE120" s="763"/>
      <c r="BF120" s="763"/>
      <c r="BG120" s="763"/>
      <c r="BH120" s="763"/>
      <c r="BI120" s="763"/>
      <c r="BJ120" s="763"/>
      <c r="BK120" s="763"/>
      <c r="BL120" s="763"/>
      <c r="BM120" s="763"/>
      <c r="BN120" s="763"/>
      <c r="BO120" s="763"/>
      <c r="BP120" s="764"/>
      <c r="BQ120" s="773">
        <v>29359296</v>
      </c>
      <c r="BR120" s="774"/>
      <c r="BS120" s="774"/>
      <c r="BT120" s="774"/>
      <c r="BU120" s="774"/>
      <c r="BV120" s="774">
        <v>29641570</v>
      </c>
      <c r="BW120" s="774"/>
      <c r="BX120" s="774"/>
      <c r="BY120" s="774"/>
      <c r="BZ120" s="774"/>
      <c r="CA120" s="774">
        <v>29447799</v>
      </c>
      <c r="CB120" s="774"/>
      <c r="CC120" s="774"/>
      <c r="CD120" s="774"/>
      <c r="CE120" s="774"/>
      <c r="CF120" s="775">
        <v>185</v>
      </c>
      <c r="CG120" s="776"/>
      <c r="CH120" s="776"/>
      <c r="CI120" s="776"/>
      <c r="CJ120" s="776"/>
      <c r="CK120" s="957" t="s">
        <v>200</v>
      </c>
      <c r="CL120" s="958"/>
      <c r="CM120" s="958"/>
      <c r="CN120" s="958"/>
      <c r="CO120" s="959"/>
      <c r="CP120" s="827" t="s">
        <v>125</v>
      </c>
      <c r="CQ120" s="828"/>
      <c r="CR120" s="828"/>
      <c r="CS120" s="828"/>
      <c r="CT120" s="828"/>
      <c r="CU120" s="828"/>
      <c r="CV120" s="828"/>
      <c r="CW120" s="828"/>
      <c r="CX120" s="828"/>
      <c r="CY120" s="828"/>
      <c r="CZ120" s="828"/>
      <c r="DA120" s="828"/>
      <c r="DB120" s="828"/>
      <c r="DC120" s="828"/>
      <c r="DD120" s="828"/>
      <c r="DE120" s="828"/>
      <c r="DF120" s="829"/>
      <c r="DG120" s="773">
        <v>8687517</v>
      </c>
      <c r="DH120" s="774"/>
      <c r="DI120" s="774"/>
      <c r="DJ120" s="774"/>
      <c r="DK120" s="774"/>
      <c r="DL120" s="774">
        <v>7509678</v>
      </c>
      <c r="DM120" s="774"/>
      <c r="DN120" s="774"/>
      <c r="DO120" s="774"/>
      <c r="DP120" s="774"/>
      <c r="DQ120" s="774">
        <v>7524186</v>
      </c>
      <c r="DR120" s="774"/>
      <c r="DS120" s="774"/>
      <c r="DT120" s="774"/>
      <c r="DU120" s="774"/>
      <c r="DV120" s="777">
        <v>47.3</v>
      </c>
      <c r="DW120" s="777"/>
      <c r="DX120" s="777"/>
      <c r="DY120" s="777"/>
      <c r="DZ120" s="778"/>
    </row>
    <row r="121" spans="1:130" s="48" customFormat="1" ht="26.25" customHeight="1" x14ac:dyDescent="0.15">
      <c r="A121" s="987"/>
      <c r="B121" s="983"/>
      <c r="C121" s="810" t="s">
        <v>142</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207</v>
      </c>
      <c r="AB121" s="782"/>
      <c r="AC121" s="782"/>
      <c r="AD121" s="782"/>
      <c r="AE121" s="783"/>
      <c r="AF121" s="784" t="s">
        <v>207</v>
      </c>
      <c r="AG121" s="782"/>
      <c r="AH121" s="782"/>
      <c r="AI121" s="782"/>
      <c r="AJ121" s="783"/>
      <c r="AK121" s="784" t="s">
        <v>207</v>
      </c>
      <c r="AL121" s="782"/>
      <c r="AM121" s="782"/>
      <c r="AN121" s="782"/>
      <c r="AO121" s="783"/>
      <c r="AP121" s="785" t="s">
        <v>207</v>
      </c>
      <c r="AQ121" s="786"/>
      <c r="AR121" s="786"/>
      <c r="AS121" s="786"/>
      <c r="AT121" s="787"/>
      <c r="AU121" s="952"/>
      <c r="AV121" s="953"/>
      <c r="AW121" s="953"/>
      <c r="AX121" s="953"/>
      <c r="AY121" s="954"/>
      <c r="AZ121" s="788" t="s">
        <v>390</v>
      </c>
      <c r="BA121" s="789"/>
      <c r="BB121" s="789"/>
      <c r="BC121" s="789"/>
      <c r="BD121" s="789"/>
      <c r="BE121" s="789"/>
      <c r="BF121" s="789"/>
      <c r="BG121" s="789"/>
      <c r="BH121" s="789"/>
      <c r="BI121" s="789"/>
      <c r="BJ121" s="789"/>
      <c r="BK121" s="789"/>
      <c r="BL121" s="789"/>
      <c r="BM121" s="789"/>
      <c r="BN121" s="789"/>
      <c r="BO121" s="789"/>
      <c r="BP121" s="790"/>
      <c r="BQ121" s="791">
        <v>233186</v>
      </c>
      <c r="BR121" s="792"/>
      <c r="BS121" s="792"/>
      <c r="BT121" s="792"/>
      <c r="BU121" s="792"/>
      <c r="BV121" s="792">
        <v>189985</v>
      </c>
      <c r="BW121" s="792"/>
      <c r="BX121" s="792"/>
      <c r="BY121" s="792"/>
      <c r="BZ121" s="792"/>
      <c r="CA121" s="792">
        <v>152247</v>
      </c>
      <c r="CB121" s="792"/>
      <c r="CC121" s="792"/>
      <c r="CD121" s="792"/>
      <c r="CE121" s="792"/>
      <c r="CF121" s="793">
        <v>1</v>
      </c>
      <c r="CG121" s="794"/>
      <c r="CH121" s="794"/>
      <c r="CI121" s="794"/>
      <c r="CJ121" s="794"/>
      <c r="CK121" s="960"/>
      <c r="CL121" s="961"/>
      <c r="CM121" s="961"/>
      <c r="CN121" s="961"/>
      <c r="CO121" s="962"/>
      <c r="CP121" s="830" t="s">
        <v>462</v>
      </c>
      <c r="CQ121" s="831"/>
      <c r="CR121" s="831"/>
      <c r="CS121" s="831"/>
      <c r="CT121" s="831"/>
      <c r="CU121" s="831"/>
      <c r="CV121" s="831"/>
      <c r="CW121" s="831"/>
      <c r="CX121" s="831"/>
      <c r="CY121" s="831"/>
      <c r="CZ121" s="831"/>
      <c r="DA121" s="831"/>
      <c r="DB121" s="831"/>
      <c r="DC121" s="831"/>
      <c r="DD121" s="831"/>
      <c r="DE121" s="831"/>
      <c r="DF121" s="832"/>
      <c r="DG121" s="791">
        <v>2471811</v>
      </c>
      <c r="DH121" s="792"/>
      <c r="DI121" s="792"/>
      <c r="DJ121" s="792"/>
      <c r="DK121" s="792"/>
      <c r="DL121" s="792">
        <v>2937820</v>
      </c>
      <c r="DM121" s="792"/>
      <c r="DN121" s="792"/>
      <c r="DO121" s="792"/>
      <c r="DP121" s="792"/>
      <c r="DQ121" s="792">
        <v>2601050</v>
      </c>
      <c r="DR121" s="792"/>
      <c r="DS121" s="792"/>
      <c r="DT121" s="792"/>
      <c r="DU121" s="792"/>
      <c r="DV121" s="795">
        <v>16.3</v>
      </c>
      <c r="DW121" s="795"/>
      <c r="DX121" s="795"/>
      <c r="DY121" s="795"/>
      <c r="DZ121" s="796"/>
    </row>
    <row r="122" spans="1:130" s="48" customFormat="1" ht="26.25" customHeight="1" x14ac:dyDescent="0.15">
      <c r="A122" s="987"/>
      <c r="B122" s="983"/>
      <c r="C122" s="788" t="s">
        <v>154</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207</v>
      </c>
      <c r="AB122" s="782"/>
      <c r="AC122" s="782"/>
      <c r="AD122" s="782"/>
      <c r="AE122" s="783"/>
      <c r="AF122" s="784" t="s">
        <v>207</v>
      </c>
      <c r="AG122" s="782"/>
      <c r="AH122" s="782"/>
      <c r="AI122" s="782"/>
      <c r="AJ122" s="783"/>
      <c r="AK122" s="784" t="s">
        <v>207</v>
      </c>
      <c r="AL122" s="782"/>
      <c r="AM122" s="782"/>
      <c r="AN122" s="782"/>
      <c r="AO122" s="783"/>
      <c r="AP122" s="785" t="s">
        <v>207</v>
      </c>
      <c r="AQ122" s="786"/>
      <c r="AR122" s="786"/>
      <c r="AS122" s="786"/>
      <c r="AT122" s="787"/>
      <c r="AU122" s="952"/>
      <c r="AV122" s="953"/>
      <c r="AW122" s="953"/>
      <c r="AX122" s="953"/>
      <c r="AY122" s="954"/>
      <c r="AZ122" s="813" t="s">
        <v>491</v>
      </c>
      <c r="BA122" s="797"/>
      <c r="BB122" s="797"/>
      <c r="BC122" s="797"/>
      <c r="BD122" s="797"/>
      <c r="BE122" s="797"/>
      <c r="BF122" s="797"/>
      <c r="BG122" s="797"/>
      <c r="BH122" s="797"/>
      <c r="BI122" s="797"/>
      <c r="BJ122" s="797"/>
      <c r="BK122" s="797"/>
      <c r="BL122" s="797"/>
      <c r="BM122" s="797"/>
      <c r="BN122" s="797"/>
      <c r="BO122" s="797"/>
      <c r="BP122" s="798"/>
      <c r="BQ122" s="814">
        <v>36138514</v>
      </c>
      <c r="BR122" s="815"/>
      <c r="BS122" s="815"/>
      <c r="BT122" s="815"/>
      <c r="BU122" s="815"/>
      <c r="BV122" s="815">
        <v>35234496</v>
      </c>
      <c r="BW122" s="815"/>
      <c r="BX122" s="815"/>
      <c r="BY122" s="815"/>
      <c r="BZ122" s="815"/>
      <c r="CA122" s="815">
        <v>34616099</v>
      </c>
      <c r="CB122" s="815"/>
      <c r="CC122" s="815"/>
      <c r="CD122" s="815"/>
      <c r="CE122" s="815"/>
      <c r="CF122" s="833">
        <v>217.5</v>
      </c>
      <c r="CG122" s="834"/>
      <c r="CH122" s="834"/>
      <c r="CI122" s="834"/>
      <c r="CJ122" s="834"/>
      <c r="CK122" s="960"/>
      <c r="CL122" s="961"/>
      <c r="CM122" s="961"/>
      <c r="CN122" s="961"/>
      <c r="CO122" s="962"/>
      <c r="CP122" s="830" t="s">
        <v>465</v>
      </c>
      <c r="CQ122" s="831"/>
      <c r="CR122" s="831"/>
      <c r="CS122" s="831"/>
      <c r="CT122" s="831"/>
      <c r="CU122" s="831"/>
      <c r="CV122" s="831"/>
      <c r="CW122" s="831"/>
      <c r="CX122" s="831"/>
      <c r="CY122" s="831"/>
      <c r="CZ122" s="831"/>
      <c r="DA122" s="831"/>
      <c r="DB122" s="831"/>
      <c r="DC122" s="831"/>
      <c r="DD122" s="831"/>
      <c r="DE122" s="831"/>
      <c r="DF122" s="832"/>
      <c r="DG122" s="791">
        <v>731892</v>
      </c>
      <c r="DH122" s="792"/>
      <c r="DI122" s="792"/>
      <c r="DJ122" s="792"/>
      <c r="DK122" s="792"/>
      <c r="DL122" s="792">
        <v>659277</v>
      </c>
      <c r="DM122" s="792"/>
      <c r="DN122" s="792"/>
      <c r="DO122" s="792"/>
      <c r="DP122" s="792"/>
      <c r="DQ122" s="792">
        <v>652744</v>
      </c>
      <c r="DR122" s="792"/>
      <c r="DS122" s="792"/>
      <c r="DT122" s="792"/>
      <c r="DU122" s="792"/>
      <c r="DV122" s="795">
        <v>4.0999999999999996</v>
      </c>
      <c r="DW122" s="795"/>
      <c r="DX122" s="795"/>
      <c r="DY122" s="795"/>
      <c r="DZ122" s="796"/>
    </row>
    <row r="123" spans="1:130" s="48" customFormat="1" ht="26.25" customHeight="1" x14ac:dyDescent="0.15">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207</v>
      </c>
      <c r="AB123" s="782"/>
      <c r="AC123" s="782"/>
      <c r="AD123" s="782"/>
      <c r="AE123" s="783"/>
      <c r="AF123" s="784" t="s">
        <v>207</v>
      </c>
      <c r="AG123" s="782"/>
      <c r="AH123" s="782"/>
      <c r="AI123" s="782"/>
      <c r="AJ123" s="783"/>
      <c r="AK123" s="784" t="s">
        <v>207</v>
      </c>
      <c r="AL123" s="782"/>
      <c r="AM123" s="782"/>
      <c r="AN123" s="782"/>
      <c r="AO123" s="783"/>
      <c r="AP123" s="785" t="s">
        <v>207</v>
      </c>
      <c r="AQ123" s="786"/>
      <c r="AR123" s="786"/>
      <c r="AS123" s="786"/>
      <c r="AT123" s="787"/>
      <c r="AU123" s="955"/>
      <c r="AV123" s="956"/>
      <c r="AW123" s="956"/>
      <c r="AX123" s="956"/>
      <c r="AY123" s="956"/>
      <c r="AZ123" s="69" t="s">
        <v>273</v>
      </c>
      <c r="BA123" s="69"/>
      <c r="BB123" s="69"/>
      <c r="BC123" s="69"/>
      <c r="BD123" s="69"/>
      <c r="BE123" s="69"/>
      <c r="BF123" s="69"/>
      <c r="BG123" s="69"/>
      <c r="BH123" s="69"/>
      <c r="BI123" s="69"/>
      <c r="BJ123" s="69"/>
      <c r="BK123" s="69"/>
      <c r="BL123" s="69"/>
      <c r="BM123" s="69"/>
      <c r="BN123" s="69"/>
      <c r="BO123" s="802" t="s">
        <v>227</v>
      </c>
      <c r="BP123" s="816"/>
      <c r="BQ123" s="835">
        <v>65730996</v>
      </c>
      <c r="BR123" s="836"/>
      <c r="BS123" s="836"/>
      <c r="BT123" s="836"/>
      <c r="BU123" s="836"/>
      <c r="BV123" s="836">
        <v>65066051</v>
      </c>
      <c r="BW123" s="836"/>
      <c r="BX123" s="836"/>
      <c r="BY123" s="836"/>
      <c r="BZ123" s="836"/>
      <c r="CA123" s="836">
        <v>64216145</v>
      </c>
      <c r="CB123" s="836"/>
      <c r="CC123" s="836"/>
      <c r="CD123" s="836"/>
      <c r="CE123" s="836"/>
      <c r="CF123" s="817"/>
      <c r="CG123" s="818"/>
      <c r="CH123" s="818"/>
      <c r="CI123" s="818"/>
      <c r="CJ123" s="819"/>
      <c r="CK123" s="960"/>
      <c r="CL123" s="961"/>
      <c r="CM123" s="961"/>
      <c r="CN123" s="961"/>
      <c r="CO123" s="962"/>
      <c r="CP123" s="830" t="s">
        <v>466</v>
      </c>
      <c r="CQ123" s="831"/>
      <c r="CR123" s="831"/>
      <c r="CS123" s="831"/>
      <c r="CT123" s="831"/>
      <c r="CU123" s="831"/>
      <c r="CV123" s="831"/>
      <c r="CW123" s="831"/>
      <c r="CX123" s="831"/>
      <c r="CY123" s="831"/>
      <c r="CZ123" s="831"/>
      <c r="DA123" s="831"/>
      <c r="DB123" s="831"/>
      <c r="DC123" s="831"/>
      <c r="DD123" s="831"/>
      <c r="DE123" s="831"/>
      <c r="DF123" s="832"/>
      <c r="DG123" s="781">
        <v>282349</v>
      </c>
      <c r="DH123" s="782"/>
      <c r="DI123" s="782"/>
      <c r="DJ123" s="782"/>
      <c r="DK123" s="783"/>
      <c r="DL123" s="784">
        <v>261912</v>
      </c>
      <c r="DM123" s="782"/>
      <c r="DN123" s="782"/>
      <c r="DO123" s="782"/>
      <c r="DP123" s="783"/>
      <c r="DQ123" s="784">
        <v>243052</v>
      </c>
      <c r="DR123" s="782"/>
      <c r="DS123" s="782"/>
      <c r="DT123" s="782"/>
      <c r="DU123" s="783"/>
      <c r="DV123" s="785">
        <v>1.5</v>
      </c>
      <c r="DW123" s="786"/>
      <c r="DX123" s="786"/>
      <c r="DY123" s="786"/>
      <c r="DZ123" s="787"/>
    </row>
    <row r="124" spans="1:130" s="48" customFormat="1" ht="26.25" customHeight="1" x14ac:dyDescent="0.15">
      <c r="A124" s="987"/>
      <c r="B124" s="983"/>
      <c r="C124" s="788" t="s">
        <v>340</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207</v>
      </c>
      <c r="AB124" s="782"/>
      <c r="AC124" s="782"/>
      <c r="AD124" s="782"/>
      <c r="AE124" s="783"/>
      <c r="AF124" s="784" t="s">
        <v>207</v>
      </c>
      <c r="AG124" s="782"/>
      <c r="AH124" s="782"/>
      <c r="AI124" s="782"/>
      <c r="AJ124" s="783"/>
      <c r="AK124" s="784" t="s">
        <v>207</v>
      </c>
      <c r="AL124" s="782"/>
      <c r="AM124" s="782"/>
      <c r="AN124" s="782"/>
      <c r="AO124" s="783"/>
      <c r="AP124" s="785" t="s">
        <v>207</v>
      </c>
      <c r="AQ124" s="786"/>
      <c r="AR124" s="786"/>
      <c r="AS124" s="786"/>
      <c r="AT124" s="787"/>
      <c r="AU124" s="837" t="s">
        <v>492</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207</v>
      </c>
      <c r="BR124" s="841"/>
      <c r="BS124" s="841"/>
      <c r="BT124" s="841"/>
      <c r="BU124" s="841"/>
      <c r="BV124" s="841" t="s">
        <v>207</v>
      </c>
      <c r="BW124" s="841"/>
      <c r="BX124" s="841"/>
      <c r="BY124" s="841"/>
      <c r="BZ124" s="841"/>
      <c r="CA124" s="841" t="s">
        <v>207</v>
      </c>
      <c r="CB124" s="841"/>
      <c r="CC124" s="841"/>
      <c r="CD124" s="841"/>
      <c r="CE124" s="841"/>
      <c r="CF124" s="842"/>
      <c r="CG124" s="843"/>
      <c r="CH124" s="843"/>
      <c r="CI124" s="843"/>
      <c r="CJ124" s="844"/>
      <c r="CK124" s="963"/>
      <c r="CL124" s="963"/>
      <c r="CM124" s="963"/>
      <c r="CN124" s="963"/>
      <c r="CO124" s="964"/>
      <c r="CP124" s="830" t="s">
        <v>493</v>
      </c>
      <c r="CQ124" s="831"/>
      <c r="CR124" s="831"/>
      <c r="CS124" s="831"/>
      <c r="CT124" s="831"/>
      <c r="CU124" s="831"/>
      <c r="CV124" s="831"/>
      <c r="CW124" s="831"/>
      <c r="CX124" s="831"/>
      <c r="CY124" s="831"/>
      <c r="CZ124" s="831"/>
      <c r="DA124" s="831"/>
      <c r="DB124" s="831"/>
      <c r="DC124" s="831"/>
      <c r="DD124" s="831"/>
      <c r="DE124" s="831"/>
      <c r="DF124" s="832"/>
      <c r="DG124" s="820">
        <v>7255</v>
      </c>
      <c r="DH124" s="821"/>
      <c r="DI124" s="821"/>
      <c r="DJ124" s="821"/>
      <c r="DK124" s="822"/>
      <c r="DL124" s="823">
        <v>5194</v>
      </c>
      <c r="DM124" s="821"/>
      <c r="DN124" s="821"/>
      <c r="DO124" s="821"/>
      <c r="DP124" s="822"/>
      <c r="DQ124" s="823">
        <v>3124</v>
      </c>
      <c r="DR124" s="821"/>
      <c r="DS124" s="821"/>
      <c r="DT124" s="821"/>
      <c r="DU124" s="822"/>
      <c r="DV124" s="824">
        <v>0</v>
      </c>
      <c r="DW124" s="825"/>
      <c r="DX124" s="825"/>
      <c r="DY124" s="825"/>
      <c r="DZ124" s="826"/>
    </row>
    <row r="125" spans="1:130" s="48" customFormat="1" ht="26.25" customHeight="1" x14ac:dyDescent="0.15">
      <c r="A125" s="987"/>
      <c r="B125" s="983"/>
      <c r="C125" s="788" t="s">
        <v>488</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207</v>
      </c>
      <c r="AB125" s="782"/>
      <c r="AC125" s="782"/>
      <c r="AD125" s="782"/>
      <c r="AE125" s="783"/>
      <c r="AF125" s="784" t="s">
        <v>207</v>
      </c>
      <c r="AG125" s="782"/>
      <c r="AH125" s="782"/>
      <c r="AI125" s="782"/>
      <c r="AJ125" s="783"/>
      <c r="AK125" s="784" t="s">
        <v>207</v>
      </c>
      <c r="AL125" s="782"/>
      <c r="AM125" s="782"/>
      <c r="AN125" s="782"/>
      <c r="AO125" s="783"/>
      <c r="AP125" s="785" t="s">
        <v>207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496</v>
      </c>
      <c r="CL125" s="958"/>
      <c r="CM125" s="958"/>
      <c r="CN125" s="958"/>
      <c r="CO125" s="959"/>
      <c r="CP125" s="772" t="s">
        <v>145</v>
      </c>
      <c r="CQ125" s="763"/>
      <c r="CR125" s="763"/>
      <c r="CS125" s="763"/>
      <c r="CT125" s="763"/>
      <c r="CU125" s="763"/>
      <c r="CV125" s="763"/>
      <c r="CW125" s="763"/>
      <c r="CX125" s="763"/>
      <c r="CY125" s="763"/>
      <c r="CZ125" s="763"/>
      <c r="DA125" s="763"/>
      <c r="DB125" s="763"/>
      <c r="DC125" s="763"/>
      <c r="DD125" s="763"/>
      <c r="DE125" s="763"/>
      <c r="DF125" s="764"/>
      <c r="DG125" s="773" t="s">
        <v>207</v>
      </c>
      <c r="DH125" s="774"/>
      <c r="DI125" s="774"/>
      <c r="DJ125" s="774"/>
      <c r="DK125" s="774"/>
      <c r="DL125" s="774" t="s">
        <v>207</v>
      </c>
      <c r="DM125" s="774"/>
      <c r="DN125" s="774"/>
      <c r="DO125" s="774"/>
      <c r="DP125" s="774"/>
      <c r="DQ125" s="774" t="s">
        <v>207</v>
      </c>
      <c r="DR125" s="774"/>
      <c r="DS125" s="774"/>
      <c r="DT125" s="774"/>
      <c r="DU125" s="774"/>
      <c r="DV125" s="777" t="s">
        <v>207</v>
      </c>
      <c r="DW125" s="777"/>
      <c r="DX125" s="777"/>
      <c r="DY125" s="777"/>
      <c r="DZ125" s="778"/>
    </row>
    <row r="126" spans="1:130" s="48" customFormat="1" ht="26.25" customHeight="1" x14ac:dyDescent="0.15">
      <c r="A126" s="987"/>
      <c r="B126" s="983"/>
      <c r="C126" s="788" t="s">
        <v>489</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207</v>
      </c>
      <c r="AB126" s="782"/>
      <c r="AC126" s="782"/>
      <c r="AD126" s="782"/>
      <c r="AE126" s="783"/>
      <c r="AF126" s="784" t="s">
        <v>207</v>
      </c>
      <c r="AG126" s="782"/>
      <c r="AH126" s="782"/>
      <c r="AI126" s="782"/>
      <c r="AJ126" s="783"/>
      <c r="AK126" s="784" t="s">
        <v>207</v>
      </c>
      <c r="AL126" s="782"/>
      <c r="AM126" s="782"/>
      <c r="AN126" s="782"/>
      <c r="AO126" s="783"/>
      <c r="AP126" s="785" t="s">
        <v>207</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420</v>
      </c>
      <c r="CQ126" s="789"/>
      <c r="CR126" s="789"/>
      <c r="CS126" s="789"/>
      <c r="CT126" s="789"/>
      <c r="CU126" s="789"/>
      <c r="CV126" s="789"/>
      <c r="CW126" s="789"/>
      <c r="CX126" s="789"/>
      <c r="CY126" s="789"/>
      <c r="CZ126" s="789"/>
      <c r="DA126" s="789"/>
      <c r="DB126" s="789"/>
      <c r="DC126" s="789"/>
      <c r="DD126" s="789"/>
      <c r="DE126" s="789"/>
      <c r="DF126" s="790"/>
      <c r="DG126" s="791" t="s">
        <v>207</v>
      </c>
      <c r="DH126" s="792"/>
      <c r="DI126" s="792"/>
      <c r="DJ126" s="792"/>
      <c r="DK126" s="792"/>
      <c r="DL126" s="792" t="s">
        <v>207</v>
      </c>
      <c r="DM126" s="792"/>
      <c r="DN126" s="792"/>
      <c r="DO126" s="792"/>
      <c r="DP126" s="792"/>
      <c r="DQ126" s="792" t="s">
        <v>207</v>
      </c>
      <c r="DR126" s="792"/>
      <c r="DS126" s="792"/>
      <c r="DT126" s="792"/>
      <c r="DU126" s="792"/>
      <c r="DV126" s="795" t="s">
        <v>207</v>
      </c>
      <c r="DW126" s="795"/>
      <c r="DX126" s="795"/>
      <c r="DY126" s="795"/>
      <c r="DZ126" s="796"/>
    </row>
    <row r="127" spans="1:130" s="48" customFormat="1" ht="26.25" customHeight="1" x14ac:dyDescent="0.15">
      <c r="A127" s="988"/>
      <c r="B127" s="985"/>
      <c r="C127" s="813" t="s">
        <v>84</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2112</v>
      </c>
      <c r="AB127" s="782"/>
      <c r="AC127" s="782"/>
      <c r="AD127" s="782"/>
      <c r="AE127" s="783"/>
      <c r="AF127" s="784">
        <v>1301</v>
      </c>
      <c r="AG127" s="782"/>
      <c r="AH127" s="782"/>
      <c r="AI127" s="782"/>
      <c r="AJ127" s="783"/>
      <c r="AK127" s="784">
        <v>1294</v>
      </c>
      <c r="AL127" s="782"/>
      <c r="AM127" s="782"/>
      <c r="AN127" s="782"/>
      <c r="AO127" s="783"/>
      <c r="AP127" s="785">
        <v>0</v>
      </c>
      <c r="AQ127" s="786"/>
      <c r="AR127" s="786"/>
      <c r="AS127" s="786"/>
      <c r="AT127" s="787"/>
      <c r="AU127" s="56"/>
      <c r="AV127" s="56"/>
      <c r="AW127" s="56"/>
      <c r="AX127" s="845" t="s">
        <v>497</v>
      </c>
      <c r="AY127" s="846"/>
      <c r="AZ127" s="846"/>
      <c r="BA127" s="846"/>
      <c r="BB127" s="846"/>
      <c r="BC127" s="846"/>
      <c r="BD127" s="846"/>
      <c r="BE127" s="847"/>
      <c r="BF127" s="848" t="s">
        <v>445</v>
      </c>
      <c r="BG127" s="846"/>
      <c r="BH127" s="846"/>
      <c r="BI127" s="846"/>
      <c r="BJ127" s="846"/>
      <c r="BK127" s="846"/>
      <c r="BL127" s="847"/>
      <c r="BM127" s="848" t="s">
        <v>421</v>
      </c>
      <c r="BN127" s="846"/>
      <c r="BO127" s="846"/>
      <c r="BP127" s="846"/>
      <c r="BQ127" s="846"/>
      <c r="BR127" s="846"/>
      <c r="BS127" s="847"/>
      <c r="BT127" s="848" t="s">
        <v>409</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413</v>
      </c>
      <c r="CQ127" s="789"/>
      <c r="CR127" s="789"/>
      <c r="CS127" s="789"/>
      <c r="CT127" s="789"/>
      <c r="CU127" s="789"/>
      <c r="CV127" s="789"/>
      <c r="CW127" s="789"/>
      <c r="CX127" s="789"/>
      <c r="CY127" s="789"/>
      <c r="CZ127" s="789"/>
      <c r="DA127" s="789"/>
      <c r="DB127" s="789"/>
      <c r="DC127" s="789"/>
      <c r="DD127" s="789"/>
      <c r="DE127" s="789"/>
      <c r="DF127" s="790"/>
      <c r="DG127" s="791" t="s">
        <v>207</v>
      </c>
      <c r="DH127" s="792"/>
      <c r="DI127" s="792"/>
      <c r="DJ127" s="792"/>
      <c r="DK127" s="792"/>
      <c r="DL127" s="792" t="s">
        <v>207</v>
      </c>
      <c r="DM127" s="792"/>
      <c r="DN127" s="792"/>
      <c r="DO127" s="792"/>
      <c r="DP127" s="792"/>
      <c r="DQ127" s="792" t="s">
        <v>207</v>
      </c>
      <c r="DR127" s="792"/>
      <c r="DS127" s="792"/>
      <c r="DT127" s="792"/>
      <c r="DU127" s="792"/>
      <c r="DV127" s="795" t="s">
        <v>207</v>
      </c>
      <c r="DW127" s="795"/>
      <c r="DX127" s="795"/>
      <c r="DY127" s="795"/>
      <c r="DZ127" s="796"/>
    </row>
    <row r="128" spans="1:130" s="48" customFormat="1" ht="26.25" customHeight="1" x14ac:dyDescent="0.15">
      <c r="A128" s="850" t="s">
        <v>498</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49153</v>
      </c>
      <c r="AB128" s="766"/>
      <c r="AC128" s="766"/>
      <c r="AD128" s="766"/>
      <c r="AE128" s="767"/>
      <c r="AF128" s="768">
        <v>46238</v>
      </c>
      <c r="AG128" s="766"/>
      <c r="AH128" s="766"/>
      <c r="AI128" s="766"/>
      <c r="AJ128" s="767"/>
      <c r="AK128" s="768">
        <v>39485</v>
      </c>
      <c r="AL128" s="766"/>
      <c r="AM128" s="766"/>
      <c r="AN128" s="766"/>
      <c r="AO128" s="767"/>
      <c r="AP128" s="854"/>
      <c r="AQ128" s="855"/>
      <c r="AR128" s="855"/>
      <c r="AS128" s="855"/>
      <c r="AT128" s="856"/>
      <c r="AU128" s="56"/>
      <c r="AV128" s="56"/>
      <c r="AW128" s="56"/>
      <c r="AX128" s="762" t="s">
        <v>310</v>
      </c>
      <c r="AY128" s="763"/>
      <c r="AZ128" s="763"/>
      <c r="BA128" s="763"/>
      <c r="BB128" s="763"/>
      <c r="BC128" s="763"/>
      <c r="BD128" s="763"/>
      <c r="BE128" s="764"/>
      <c r="BF128" s="857" t="s">
        <v>207</v>
      </c>
      <c r="BG128" s="858"/>
      <c r="BH128" s="858"/>
      <c r="BI128" s="858"/>
      <c r="BJ128" s="858"/>
      <c r="BK128" s="858"/>
      <c r="BL128" s="859"/>
      <c r="BM128" s="857">
        <v>12.5</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402</v>
      </c>
      <c r="CQ128" s="656"/>
      <c r="CR128" s="656"/>
      <c r="CS128" s="656"/>
      <c r="CT128" s="656"/>
      <c r="CU128" s="656"/>
      <c r="CV128" s="656"/>
      <c r="CW128" s="656"/>
      <c r="CX128" s="656"/>
      <c r="CY128" s="656"/>
      <c r="CZ128" s="656"/>
      <c r="DA128" s="656"/>
      <c r="DB128" s="656"/>
      <c r="DC128" s="656"/>
      <c r="DD128" s="656"/>
      <c r="DE128" s="656"/>
      <c r="DF128" s="862"/>
      <c r="DG128" s="863">
        <v>395</v>
      </c>
      <c r="DH128" s="864"/>
      <c r="DI128" s="864"/>
      <c r="DJ128" s="864"/>
      <c r="DK128" s="864"/>
      <c r="DL128" s="864">
        <v>364</v>
      </c>
      <c r="DM128" s="864"/>
      <c r="DN128" s="864"/>
      <c r="DO128" s="864"/>
      <c r="DP128" s="864"/>
      <c r="DQ128" s="864">
        <v>291</v>
      </c>
      <c r="DR128" s="864"/>
      <c r="DS128" s="864"/>
      <c r="DT128" s="864"/>
      <c r="DU128" s="864"/>
      <c r="DV128" s="865">
        <v>0</v>
      </c>
      <c r="DW128" s="865"/>
      <c r="DX128" s="865"/>
      <c r="DY128" s="865"/>
      <c r="DZ128" s="866"/>
    </row>
    <row r="129" spans="1:131" s="48" customFormat="1" ht="26.25" customHeight="1" x14ac:dyDescent="0.15">
      <c r="A129" s="779" t="s">
        <v>176</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243</v>
      </c>
      <c r="X129" s="868"/>
      <c r="Y129" s="868"/>
      <c r="Z129" s="869"/>
      <c r="AA129" s="781">
        <v>20297053</v>
      </c>
      <c r="AB129" s="782"/>
      <c r="AC129" s="782"/>
      <c r="AD129" s="782"/>
      <c r="AE129" s="783"/>
      <c r="AF129" s="784">
        <v>19922369</v>
      </c>
      <c r="AG129" s="782"/>
      <c r="AH129" s="782"/>
      <c r="AI129" s="782"/>
      <c r="AJ129" s="783"/>
      <c r="AK129" s="784">
        <v>19941397</v>
      </c>
      <c r="AL129" s="782"/>
      <c r="AM129" s="782"/>
      <c r="AN129" s="782"/>
      <c r="AO129" s="783"/>
      <c r="AP129" s="870"/>
      <c r="AQ129" s="871"/>
      <c r="AR129" s="871"/>
      <c r="AS129" s="871"/>
      <c r="AT129" s="872"/>
      <c r="AU129" s="67"/>
      <c r="AV129" s="67"/>
      <c r="AW129" s="67"/>
      <c r="AX129" s="873" t="s">
        <v>123</v>
      </c>
      <c r="AY129" s="789"/>
      <c r="AZ129" s="789"/>
      <c r="BA129" s="789"/>
      <c r="BB129" s="789"/>
      <c r="BC129" s="789"/>
      <c r="BD129" s="789"/>
      <c r="BE129" s="790"/>
      <c r="BF129" s="874" t="s">
        <v>207</v>
      </c>
      <c r="BG129" s="875"/>
      <c r="BH129" s="875"/>
      <c r="BI129" s="875"/>
      <c r="BJ129" s="875"/>
      <c r="BK129" s="875"/>
      <c r="BL129" s="876"/>
      <c r="BM129" s="874">
        <v>17.5</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499</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500</v>
      </c>
      <c r="X130" s="868"/>
      <c r="Y130" s="868"/>
      <c r="Z130" s="869"/>
      <c r="AA130" s="781">
        <v>3935831</v>
      </c>
      <c r="AB130" s="782"/>
      <c r="AC130" s="782"/>
      <c r="AD130" s="782"/>
      <c r="AE130" s="783"/>
      <c r="AF130" s="784">
        <v>4098324</v>
      </c>
      <c r="AG130" s="782"/>
      <c r="AH130" s="782"/>
      <c r="AI130" s="782"/>
      <c r="AJ130" s="783"/>
      <c r="AK130" s="784">
        <v>4025132</v>
      </c>
      <c r="AL130" s="782"/>
      <c r="AM130" s="782"/>
      <c r="AN130" s="782"/>
      <c r="AO130" s="783"/>
      <c r="AP130" s="870"/>
      <c r="AQ130" s="871"/>
      <c r="AR130" s="871"/>
      <c r="AS130" s="871"/>
      <c r="AT130" s="872"/>
      <c r="AU130" s="67"/>
      <c r="AV130" s="67"/>
      <c r="AW130" s="67"/>
      <c r="AX130" s="873" t="s">
        <v>435</v>
      </c>
      <c r="AY130" s="789"/>
      <c r="AZ130" s="789"/>
      <c r="BA130" s="789"/>
      <c r="BB130" s="789"/>
      <c r="BC130" s="789"/>
      <c r="BD130" s="789"/>
      <c r="BE130" s="790"/>
      <c r="BF130" s="878">
        <v>10.9</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178</v>
      </c>
      <c r="X131" s="885"/>
      <c r="Y131" s="885"/>
      <c r="Z131" s="886"/>
      <c r="AA131" s="820">
        <v>16361222</v>
      </c>
      <c r="AB131" s="821"/>
      <c r="AC131" s="821"/>
      <c r="AD131" s="821"/>
      <c r="AE131" s="822"/>
      <c r="AF131" s="823">
        <v>15824045</v>
      </c>
      <c r="AG131" s="821"/>
      <c r="AH131" s="821"/>
      <c r="AI131" s="821"/>
      <c r="AJ131" s="822"/>
      <c r="AK131" s="823">
        <v>15916265</v>
      </c>
      <c r="AL131" s="821"/>
      <c r="AM131" s="821"/>
      <c r="AN131" s="821"/>
      <c r="AO131" s="822"/>
      <c r="AP131" s="887"/>
      <c r="AQ131" s="888"/>
      <c r="AR131" s="888"/>
      <c r="AS131" s="888"/>
      <c r="AT131" s="889"/>
      <c r="AU131" s="67"/>
      <c r="AV131" s="67"/>
      <c r="AW131" s="67"/>
      <c r="AX131" s="890" t="s">
        <v>63</v>
      </c>
      <c r="AY131" s="656"/>
      <c r="AZ131" s="656"/>
      <c r="BA131" s="656"/>
      <c r="BB131" s="656"/>
      <c r="BC131" s="656"/>
      <c r="BD131" s="656"/>
      <c r="BE131" s="862"/>
      <c r="BF131" s="891" t="s">
        <v>207</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501</v>
      </c>
      <c r="W132" s="897"/>
      <c r="X132" s="897"/>
      <c r="Y132" s="897"/>
      <c r="Z132" s="898"/>
      <c r="AA132" s="899">
        <v>10.31432738</v>
      </c>
      <c r="AB132" s="900"/>
      <c r="AC132" s="900"/>
      <c r="AD132" s="900"/>
      <c r="AE132" s="901"/>
      <c r="AF132" s="902">
        <v>11.339945</v>
      </c>
      <c r="AG132" s="900"/>
      <c r="AH132" s="900"/>
      <c r="AI132" s="900"/>
      <c r="AJ132" s="901"/>
      <c r="AK132" s="902">
        <v>11.131116499999999</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92</v>
      </c>
      <c r="W133" s="904"/>
      <c r="X133" s="904"/>
      <c r="Y133" s="904"/>
      <c r="Z133" s="905"/>
      <c r="AA133" s="906">
        <v>10.3</v>
      </c>
      <c r="AB133" s="907"/>
      <c r="AC133" s="907"/>
      <c r="AD133" s="907"/>
      <c r="AE133" s="908"/>
      <c r="AF133" s="906">
        <v>10.7</v>
      </c>
      <c r="AG133" s="907"/>
      <c r="AH133" s="907"/>
      <c r="AI133" s="907"/>
      <c r="AJ133" s="908"/>
      <c r="AK133" s="906">
        <v>10.9</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QYGKXj58pXX5jV39CEHZe0HbKagHC4oV7xeWC+e3zRCSFQnVyG1Ilam+AcP6GOTGiwUKyc1EYfDQhhxqel5R3g==" saltValue="WKCcXOmSdlUvuc2JSPsVG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rowBreaks count="1" manualBreakCount="1">
    <brk id="63" max="1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105</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h2x3YXgoxZuLm0Y3cP9jqsF16b2c2tCjZNduazDN/nDmsJ3OefN31ARrFLm+7kWKjRMiKnGVtc836UIX2CYIcw==" saltValue="bUiRktJkiPF8RBzNZ+eSo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bGPSJoWpWABNekGaEs03GhcrjePpIWFnKipFKhvAwE9pwJLLpQgpEbTAUtNdzxQLaS/o/O4JgNkiZRufA4/Xgw==" saltValue="54+COfNkjMjdtDZQ9YRk4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93</v>
      </c>
      <c r="AP7" s="127"/>
      <c r="AQ7" s="138" t="s">
        <v>503</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504</v>
      </c>
      <c r="AQ8" s="139" t="s">
        <v>505</v>
      </c>
      <c r="AR8" s="153" t="s">
        <v>506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507</v>
      </c>
      <c r="AL9" s="990"/>
      <c r="AM9" s="990"/>
      <c r="AN9" s="991"/>
      <c r="AO9" s="117">
        <v>6380969</v>
      </c>
      <c r="AP9" s="117">
        <v>153076</v>
      </c>
      <c r="AQ9" s="140">
        <v>107616</v>
      </c>
      <c r="AR9" s="154">
        <v>42.2</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214</v>
      </c>
      <c r="AL10" s="990"/>
      <c r="AM10" s="990"/>
      <c r="AN10" s="991"/>
      <c r="AO10" s="118">
        <v>104904</v>
      </c>
      <c r="AP10" s="118">
        <v>2517</v>
      </c>
      <c r="AQ10" s="141">
        <v>10095</v>
      </c>
      <c r="AR10" s="155">
        <v>-75.099999999999994</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400</v>
      </c>
      <c r="AL11" s="990"/>
      <c r="AM11" s="990"/>
      <c r="AN11" s="991"/>
      <c r="AO11" s="118" t="s">
        <v>207</v>
      </c>
      <c r="AP11" s="118" t="s">
        <v>207</v>
      </c>
      <c r="AQ11" s="141">
        <v>1704</v>
      </c>
      <c r="AR11" s="155" t="s">
        <v>207</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137</v>
      </c>
      <c r="AL12" s="990"/>
      <c r="AM12" s="990"/>
      <c r="AN12" s="991"/>
      <c r="AO12" s="118" t="s">
        <v>207</v>
      </c>
      <c r="AP12" s="118" t="s">
        <v>207</v>
      </c>
      <c r="AQ12" s="141">
        <v>7</v>
      </c>
      <c r="AR12" s="155" t="s">
        <v>207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508</v>
      </c>
      <c r="AL13" s="990"/>
      <c r="AM13" s="990"/>
      <c r="AN13" s="991"/>
      <c r="AO13" s="118">
        <v>196826</v>
      </c>
      <c r="AP13" s="118">
        <v>4722</v>
      </c>
      <c r="AQ13" s="141">
        <v>4110</v>
      </c>
      <c r="AR13" s="155">
        <v>14.9</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509</v>
      </c>
      <c r="AL14" s="990"/>
      <c r="AM14" s="990"/>
      <c r="AN14" s="991"/>
      <c r="AO14" s="118">
        <v>136419</v>
      </c>
      <c r="AP14" s="118">
        <v>3273</v>
      </c>
      <c r="AQ14" s="141">
        <v>2451</v>
      </c>
      <c r="AR14" s="155">
        <v>33.5</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312</v>
      </c>
      <c r="AL15" s="993"/>
      <c r="AM15" s="993"/>
      <c r="AN15" s="994"/>
      <c r="AO15" s="118">
        <v>-257307</v>
      </c>
      <c r="AP15" s="118">
        <v>-6173</v>
      </c>
      <c r="AQ15" s="141">
        <v>-6399</v>
      </c>
      <c r="AR15" s="155">
        <v>-3.5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273</v>
      </c>
      <c r="AL16" s="993"/>
      <c r="AM16" s="993"/>
      <c r="AN16" s="994"/>
      <c r="AO16" s="118">
        <v>6561811</v>
      </c>
      <c r="AP16" s="118">
        <v>157414</v>
      </c>
      <c r="AQ16" s="141">
        <v>119584</v>
      </c>
      <c r="AR16" s="155">
        <v>31.6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191</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337</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511</v>
      </c>
      <c r="AL21" s="996"/>
      <c r="AM21" s="996"/>
      <c r="AN21" s="997"/>
      <c r="AO21" s="120">
        <v>14.61</v>
      </c>
      <c r="AP21" s="130">
        <v>10.86</v>
      </c>
      <c r="AQ21" s="143">
        <v>3.75</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512</v>
      </c>
      <c r="AL22" s="996"/>
      <c r="AM22" s="996"/>
      <c r="AN22" s="997"/>
      <c r="AO22" s="121">
        <v>97.8</v>
      </c>
      <c r="AP22" s="131">
        <v>97.3</v>
      </c>
      <c r="AQ22" s="144">
        <v>0.5</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513</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93</v>
      </c>
      <c r="AP30" s="127"/>
      <c r="AQ30" s="138" t="s">
        <v>503</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504</v>
      </c>
      <c r="AQ31" s="139" t="s">
        <v>505</v>
      </c>
      <c r="AR31" s="153" t="s">
        <v>506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514</v>
      </c>
      <c r="AL32" s="1000"/>
      <c r="AM32" s="1000"/>
      <c r="AN32" s="1001"/>
      <c r="AO32" s="118">
        <v>4427699</v>
      </c>
      <c r="AP32" s="118">
        <v>106218</v>
      </c>
      <c r="AQ32" s="145">
        <v>75090</v>
      </c>
      <c r="AR32" s="155">
        <v>41.5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463</v>
      </c>
      <c r="AL33" s="1000"/>
      <c r="AM33" s="1000"/>
      <c r="AN33" s="1001"/>
      <c r="AO33" s="118" t="s">
        <v>207</v>
      </c>
      <c r="AP33" s="118" t="s">
        <v>207</v>
      </c>
      <c r="AQ33" s="145" t="s">
        <v>207</v>
      </c>
      <c r="AR33" s="155" t="s">
        <v>207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515</v>
      </c>
      <c r="AL34" s="1000"/>
      <c r="AM34" s="1000"/>
      <c r="AN34" s="1001"/>
      <c r="AO34" s="118" t="s">
        <v>207</v>
      </c>
      <c r="AP34" s="118" t="s">
        <v>207</v>
      </c>
      <c r="AQ34" s="145">
        <v>1</v>
      </c>
      <c r="AR34" s="155" t="s">
        <v>207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516</v>
      </c>
      <c r="AL35" s="1000"/>
      <c r="AM35" s="1000"/>
      <c r="AN35" s="1001"/>
      <c r="AO35" s="118">
        <v>1395107</v>
      </c>
      <c r="AP35" s="118">
        <v>33468</v>
      </c>
      <c r="AQ35" s="145">
        <v>17211</v>
      </c>
      <c r="AR35" s="155">
        <v>94.5</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12175</v>
      </c>
      <c r="AP36" s="118">
        <v>292</v>
      </c>
      <c r="AQ36" s="145">
        <v>2478</v>
      </c>
      <c r="AR36" s="155">
        <v>-88.2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350</v>
      </c>
      <c r="AL37" s="1000"/>
      <c r="AM37" s="1000"/>
      <c r="AN37" s="1001"/>
      <c r="AO37" s="118">
        <v>1294</v>
      </c>
      <c r="AP37" s="118">
        <v>31</v>
      </c>
      <c r="AQ37" s="145">
        <v>654</v>
      </c>
      <c r="AR37" s="155">
        <v>-95.3</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517</v>
      </c>
      <c r="AL38" s="1003"/>
      <c r="AM38" s="1003"/>
      <c r="AN38" s="1004"/>
      <c r="AO38" s="122" t="s">
        <v>207</v>
      </c>
      <c r="AP38" s="122" t="s">
        <v>207</v>
      </c>
      <c r="AQ38" s="146">
        <v>4</v>
      </c>
      <c r="AR38" s="144" t="s">
        <v>207</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90</v>
      </c>
      <c r="AL39" s="1003"/>
      <c r="AM39" s="1003"/>
      <c r="AN39" s="1004"/>
      <c r="AO39" s="118">
        <v>-39485</v>
      </c>
      <c r="AP39" s="118">
        <v>-947</v>
      </c>
      <c r="AQ39" s="145">
        <v>-3502</v>
      </c>
      <c r="AR39" s="155">
        <v>-73</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518</v>
      </c>
      <c r="AL40" s="1000"/>
      <c r="AM40" s="1000"/>
      <c r="AN40" s="1001"/>
      <c r="AO40" s="118">
        <v>-4025132</v>
      </c>
      <c r="AP40" s="118">
        <v>-96561</v>
      </c>
      <c r="AQ40" s="145">
        <v>-63750</v>
      </c>
      <c r="AR40" s="155">
        <v>51.5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388</v>
      </c>
      <c r="AL41" s="1006"/>
      <c r="AM41" s="1006"/>
      <c r="AN41" s="1007"/>
      <c r="AO41" s="118">
        <v>1771658</v>
      </c>
      <c r="AP41" s="118">
        <v>42501</v>
      </c>
      <c r="AQ41" s="145">
        <v>28185</v>
      </c>
      <c r="AR41" s="155">
        <v>50.8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93</v>
      </c>
      <c r="AN49" s="1008" t="s">
        <v>446</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494</v>
      </c>
      <c r="AO50" s="124" t="s">
        <v>495</v>
      </c>
      <c r="AP50" s="135" t="s">
        <v>521</v>
      </c>
      <c r="AQ50" s="148" t="s">
        <v>383</v>
      </c>
      <c r="AR50" s="158"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523</v>
      </c>
      <c r="AL51" s="103"/>
      <c r="AM51" s="108">
        <v>3568784</v>
      </c>
      <c r="AN51" s="115">
        <v>79345</v>
      </c>
      <c r="AO51" s="125">
        <v>6.3</v>
      </c>
      <c r="AP51" s="136">
        <v>94081</v>
      </c>
      <c r="AQ51" s="149">
        <v>10.5</v>
      </c>
      <c r="AR51" s="159">
        <v>-4.2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275</v>
      </c>
      <c r="AM52" s="109">
        <v>2509638</v>
      </c>
      <c r="AN52" s="116">
        <v>55797</v>
      </c>
      <c r="AO52" s="126">
        <v>13</v>
      </c>
      <c r="AP52" s="137">
        <v>48949</v>
      </c>
      <c r="AQ52" s="150">
        <v>11.5</v>
      </c>
      <c r="AR52" s="160">
        <v>1.5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482</v>
      </c>
      <c r="AL53" s="103"/>
      <c r="AM53" s="108">
        <v>5673739</v>
      </c>
      <c r="AN53" s="115">
        <v>128235</v>
      </c>
      <c r="AO53" s="125">
        <v>61.6</v>
      </c>
      <c r="AP53" s="136">
        <v>92632</v>
      </c>
      <c r="AQ53" s="149">
        <v>-1.5</v>
      </c>
      <c r="AR53" s="159">
        <v>63.1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275</v>
      </c>
      <c r="AM54" s="109">
        <v>2385976</v>
      </c>
      <c r="AN54" s="116">
        <v>53926</v>
      </c>
      <c r="AO54" s="126">
        <v>-3.4</v>
      </c>
      <c r="AP54" s="137">
        <v>47978</v>
      </c>
      <c r="AQ54" s="150">
        <v>-2</v>
      </c>
      <c r="AR54" s="160">
        <v>-1.4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524</v>
      </c>
      <c r="AL55" s="103"/>
      <c r="AM55" s="108">
        <v>5470041</v>
      </c>
      <c r="AN55" s="115">
        <v>125968</v>
      </c>
      <c r="AO55" s="125">
        <v>-1.8</v>
      </c>
      <c r="AP55" s="136">
        <v>96469</v>
      </c>
      <c r="AQ55" s="149">
        <v>4.0999999999999996</v>
      </c>
      <c r="AR55" s="159">
        <v>-5.9</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275</v>
      </c>
      <c r="AM56" s="109">
        <v>3341537</v>
      </c>
      <c r="AN56" s="116">
        <v>76951</v>
      </c>
      <c r="AO56" s="126">
        <v>42.7</v>
      </c>
      <c r="AP56" s="137">
        <v>49775</v>
      </c>
      <c r="AQ56" s="150">
        <v>3.7</v>
      </c>
      <c r="AR56" s="160">
        <v>39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140</v>
      </c>
      <c r="AL57" s="103"/>
      <c r="AM57" s="108">
        <v>4944356</v>
      </c>
      <c r="AN57" s="115">
        <v>116103</v>
      </c>
      <c r="AO57" s="125">
        <v>-7.8</v>
      </c>
      <c r="AP57" s="136">
        <v>85743</v>
      </c>
      <c r="AQ57" s="149">
        <v>-11.1</v>
      </c>
      <c r="AR57" s="159">
        <v>3.3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275</v>
      </c>
      <c r="AM58" s="109">
        <v>2116130</v>
      </c>
      <c r="AN58" s="116">
        <v>49691</v>
      </c>
      <c r="AO58" s="126">
        <v>-35.4</v>
      </c>
      <c r="AP58" s="137">
        <v>45231</v>
      </c>
      <c r="AQ58" s="150">
        <v>-9.1</v>
      </c>
      <c r="AR58" s="160">
        <v>-26.3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525</v>
      </c>
      <c r="AL59" s="103"/>
      <c r="AM59" s="108">
        <v>5328464</v>
      </c>
      <c r="AN59" s="115">
        <v>127827</v>
      </c>
      <c r="AO59" s="125">
        <v>10.1</v>
      </c>
      <c r="AP59" s="136">
        <v>92509</v>
      </c>
      <c r="AQ59" s="149">
        <v>7.9</v>
      </c>
      <c r="AR59" s="159">
        <v>2.2000000000000002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275</v>
      </c>
      <c r="AM60" s="109">
        <v>2527250</v>
      </c>
      <c r="AN60" s="116">
        <v>60627</v>
      </c>
      <c r="AO60" s="126">
        <v>22</v>
      </c>
      <c r="AP60" s="137">
        <v>52274</v>
      </c>
      <c r="AQ60" s="150">
        <v>15.6</v>
      </c>
      <c r="AR60" s="160">
        <v>6.4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4997077</v>
      </c>
      <c r="AN61" s="115">
        <v>115496</v>
      </c>
      <c r="AO61" s="125">
        <v>13.7</v>
      </c>
      <c r="AP61" s="136">
        <v>92287</v>
      </c>
      <c r="AQ61" s="151">
        <v>2</v>
      </c>
      <c r="AR61" s="159">
        <v>11.7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275</v>
      </c>
      <c r="AM62" s="109">
        <v>2576106</v>
      </c>
      <c r="AN62" s="116">
        <v>59398</v>
      </c>
      <c r="AO62" s="126">
        <v>7.8</v>
      </c>
      <c r="AP62" s="137">
        <v>48841</v>
      </c>
      <c r="AQ62" s="150">
        <v>3.9</v>
      </c>
      <c r="AR62" s="160">
        <v>3.9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mvte6CGpLRAbMhIlztu2V0p69RmjMnhAhNuasQI6EjCZiGZKJYCMXxpZHEhUhuxjjCU2ZHbrHaqetm0h6Cyo8Q==" saltValue="Wbn92k/ICaAuVBCBxxEXu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105</v>
      </c>
    </row>
    <row r="120" spans="125:125" ht="13.5" hidden="1" customHeight="1" x14ac:dyDescent="0.15"/>
    <row r="121" spans="125:125" ht="13.5" hidden="1" customHeight="1" x14ac:dyDescent="0.15">
      <c r="DU121" s="78"/>
    </row>
  </sheetData>
  <sheetProtection algorithmName="SHA-512" hashValue="z1ZxiRdvncpLsL26FPRpRYwHyQFha/b3v0Pb9ZvVOXIsWXchtsFUz9VVDFoz6OWMhXYEQb5UK46TfcDz1L5lhQ==" saltValue="vXOvnMLGfYfOr2QeKD4F9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105</v>
      </c>
    </row>
  </sheetData>
  <sheetProtection algorithmName="SHA-512" hashValue="9PRhm0kjbAJ6ogo2SDbsyg40HPHVFd8i0gy1z8v9Uaz7fqNDuFb8UMc57KcvIPp/yQ5iN/ujxIrV+Ve0bVp3IQ==" saltValue="wbRAfgQ06pycz+2Q8MKyI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18</v>
      </c>
      <c r="F46" s="173" t="s">
        <v>528</v>
      </c>
      <c r="G46" s="177" t="s">
        <v>529</v>
      </c>
      <c r="H46" s="177" t="s">
        <v>530</v>
      </c>
      <c r="I46" s="177" t="s">
        <v>531</v>
      </c>
      <c r="J46" s="182" t="s">
        <v>258</v>
      </c>
    </row>
    <row r="47" spans="2:10" ht="57.75" customHeight="1" x14ac:dyDescent="0.15">
      <c r="B47" s="168"/>
      <c r="C47" s="1015" t="s">
        <v>3</v>
      </c>
      <c r="D47" s="1015"/>
      <c r="E47" s="1016"/>
      <c r="F47" s="174">
        <v>58.08</v>
      </c>
      <c r="G47" s="178">
        <v>49.44</v>
      </c>
      <c r="H47" s="178">
        <v>48.16</v>
      </c>
      <c r="I47" s="178">
        <v>49.06</v>
      </c>
      <c r="J47" s="183">
        <v>47.54</v>
      </c>
    </row>
    <row r="48" spans="2:10" ht="57.75" customHeight="1" x14ac:dyDescent="0.15">
      <c r="B48" s="169"/>
      <c r="C48" s="1017" t="s">
        <v>9</v>
      </c>
      <c r="D48" s="1017"/>
      <c r="E48" s="1018"/>
      <c r="F48" s="175">
        <v>5.59</v>
      </c>
      <c r="G48" s="179">
        <v>4.5999999999999996</v>
      </c>
      <c r="H48" s="179">
        <v>7.12</v>
      </c>
      <c r="I48" s="179">
        <v>8.18</v>
      </c>
      <c r="J48" s="184">
        <v>5.88</v>
      </c>
    </row>
    <row r="49" spans="2:10" ht="57.75" customHeight="1" x14ac:dyDescent="0.15">
      <c r="B49" s="170"/>
      <c r="C49" s="1019" t="s">
        <v>17</v>
      </c>
      <c r="D49" s="1019"/>
      <c r="E49" s="1020"/>
      <c r="F49" s="176" t="s">
        <v>532</v>
      </c>
      <c r="G49" s="180" t="s">
        <v>533</v>
      </c>
      <c r="H49" s="180">
        <v>6.62</v>
      </c>
      <c r="I49" s="180">
        <v>4.75</v>
      </c>
      <c r="J49" s="185">
        <v>0.01</v>
      </c>
    </row>
    <row r="50" spans="2:10" x14ac:dyDescent="0.15"/>
  </sheetData>
  <sheetProtection algorithmName="SHA-512" hashValue="4uPT6atjXgKv9bDJkRKuz8taz8YhNOwMrQ195vXv04GTHoNgf+EPoqKszOSOWRwN9yyFEN7e5SXQOvbhg/f9FQ==" saltValue="vxzfceFAzLf27ssxBv3So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18</v>
      </c>
      <c r="F33" s="196" t="s">
        <v>528</v>
      </c>
      <c r="G33" s="201" t="s">
        <v>529</v>
      </c>
      <c r="H33" s="201" t="s">
        <v>530</v>
      </c>
      <c r="I33" s="201" t="s">
        <v>531</v>
      </c>
      <c r="J33" s="205" t="s">
        <v>258</v>
      </c>
      <c r="K33" s="186"/>
      <c r="L33" s="186"/>
      <c r="M33" s="186"/>
      <c r="N33" s="186"/>
      <c r="O33" s="186"/>
      <c r="P33" s="186"/>
    </row>
    <row r="34" spans="1:16" ht="39" customHeight="1" x14ac:dyDescent="0.15">
      <c r="A34" s="186"/>
      <c r="B34" s="188"/>
      <c r="C34" s="1021" t="s">
        <v>465</v>
      </c>
      <c r="D34" s="1021"/>
      <c r="E34" s="1022"/>
      <c r="F34" s="197">
        <v>6.92</v>
      </c>
      <c r="G34" s="202">
        <v>7.17</v>
      </c>
      <c r="H34" s="202">
        <v>8.5299999999999994</v>
      </c>
      <c r="I34" s="202">
        <v>9.76</v>
      </c>
      <c r="J34" s="206">
        <v>9.85</v>
      </c>
      <c r="K34" s="186"/>
      <c r="L34" s="186"/>
      <c r="M34" s="186"/>
      <c r="N34" s="186"/>
      <c r="O34" s="186"/>
      <c r="P34" s="186"/>
    </row>
    <row r="35" spans="1:16" ht="39" customHeight="1" x14ac:dyDescent="0.15">
      <c r="A35" s="186"/>
      <c r="B35" s="189"/>
      <c r="C35" s="1023" t="s">
        <v>452</v>
      </c>
      <c r="D35" s="1023"/>
      <c r="E35" s="1024"/>
      <c r="F35" s="198">
        <v>5.59</v>
      </c>
      <c r="G35" s="203">
        <v>4.5999999999999996</v>
      </c>
      <c r="H35" s="203">
        <v>7.11</v>
      </c>
      <c r="I35" s="203">
        <v>8.18</v>
      </c>
      <c r="J35" s="207">
        <v>5.87</v>
      </c>
      <c r="K35" s="186"/>
      <c r="L35" s="186"/>
      <c r="M35" s="186"/>
      <c r="N35" s="186"/>
      <c r="O35" s="186"/>
      <c r="P35" s="186"/>
    </row>
    <row r="36" spans="1:16" ht="39" customHeight="1" x14ac:dyDescent="0.15">
      <c r="A36" s="186"/>
      <c r="B36" s="189"/>
      <c r="C36" s="1023" t="s">
        <v>462</v>
      </c>
      <c r="D36" s="1023"/>
      <c r="E36" s="1024"/>
      <c r="F36" s="198">
        <v>6.04</v>
      </c>
      <c r="G36" s="203">
        <v>5.98</v>
      </c>
      <c r="H36" s="203">
        <v>4.99</v>
      </c>
      <c r="I36" s="203">
        <v>6.43</v>
      </c>
      <c r="J36" s="207">
        <v>5.0999999999999996</v>
      </c>
      <c r="K36" s="186"/>
      <c r="L36" s="186"/>
      <c r="M36" s="186"/>
      <c r="N36" s="186"/>
      <c r="O36" s="186"/>
      <c r="P36" s="186"/>
    </row>
    <row r="37" spans="1:16" ht="39" customHeight="1" x14ac:dyDescent="0.15">
      <c r="A37" s="186"/>
      <c r="B37" s="189"/>
      <c r="C37" s="1023" t="s">
        <v>461</v>
      </c>
      <c r="D37" s="1023"/>
      <c r="E37" s="1024"/>
      <c r="F37" s="198">
        <v>0.49</v>
      </c>
      <c r="G37" s="203">
        <v>0.66</v>
      </c>
      <c r="H37" s="203">
        <v>1.06</v>
      </c>
      <c r="I37" s="203">
        <v>1.63</v>
      </c>
      <c r="J37" s="207">
        <v>0.86</v>
      </c>
      <c r="K37" s="186"/>
      <c r="L37" s="186"/>
      <c r="M37" s="186"/>
      <c r="N37" s="186"/>
      <c r="O37" s="186"/>
      <c r="P37" s="186"/>
    </row>
    <row r="38" spans="1:16" ht="39" customHeight="1" x14ac:dyDescent="0.15">
      <c r="A38" s="186"/>
      <c r="B38" s="189"/>
      <c r="C38" s="1023" t="s">
        <v>125</v>
      </c>
      <c r="D38" s="1023"/>
      <c r="E38" s="1024"/>
      <c r="F38" s="198">
        <v>0.77</v>
      </c>
      <c r="G38" s="203">
        <v>0.77</v>
      </c>
      <c r="H38" s="203">
        <v>0.63</v>
      </c>
      <c r="I38" s="203">
        <v>1.47</v>
      </c>
      <c r="J38" s="207">
        <v>0.75</v>
      </c>
      <c r="K38" s="186"/>
      <c r="L38" s="186"/>
      <c r="M38" s="186"/>
      <c r="N38" s="186"/>
      <c r="O38" s="186"/>
      <c r="P38" s="186"/>
    </row>
    <row r="39" spans="1:16" ht="39" customHeight="1" x14ac:dyDescent="0.15">
      <c r="A39" s="186"/>
      <c r="B39" s="189"/>
      <c r="C39" s="1023" t="s">
        <v>119</v>
      </c>
      <c r="D39" s="1023"/>
      <c r="E39" s="1024"/>
      <c r="F39" s="198">
        <v>0.21</v>
      </c>
      <c r="G39" s="203">
        <v>0.2</v>
      </c>
      <c r="H39" s="203">
        <v>0.16</v>
      </c>
      <c r="I39" s="203">
        <v>0.1</v>
      </c>
      <c r="J39" s="207">
        <v>0.14000000000000001</v>
      </c>
      <c r="K39" s="186"/>
      <c r="L39" s="186"/>
      <c r="M39" s="186"/>
      <c r="N39" s="186"/>
      <c r="O39" s="186"/>
      <c r="P39" s="186"/>
    </row>
    <row r="40" spans="1:16" ht="39" customHeight="1" x14ac:dyDescent="0.15">
      <c r="A40" s="186"/>
      <c r="B40" s="189"/>
      <c r="C40" s="1023" t="s">
        <v>470</v>
      </c>
      <c r="D40" s="1023"/>
      <c r="E40" s="1024"/>
      <c r="F40" s="198">
        <v>0.1</v>
      </c>
      <c r="G40" s="203">
        <v>0.04</v>
      </c>
      <c r="H40" s="203">
        <v>0.01</v>
      </c>
      <c r="I40" s="203">
        <v>0.06</v>
      </c>
      <c r="J40" s="207">
        <v>7.0000000000000007E-2</v>
      </c>
      <c r="K40" s="186"/>
      <c r="L40" s="186"/>
      <c r="M40" s="186"/>
      <c r="N40" s="186"/>
      <c r="O40" s="186"/>
      <c r="P40" s="186"/>
    </row>
    <row r="41" spans="1:16" ht="39" customHeight="1" x14ac:dyDescent="0.15">
      <c r="A41" s="186"/>
      <c r="B41" s="189"/>
      <c r="C41" s="1023" t="s">
        <v>186</v>
      </c>
      <c r="D41" s="1023"/>
      <c r="E41" s="1024"/>
      <c r="F41" s="198">
        <v>0</v>
      </c>
      <c r="G41" s="203">
        <v>0</v>
      </c>
      <c r="H41" s="203">
        <v>0</v>
      </c>
      <c r="I41" s="203">
        <v>0</v>
      </c>
      <c r="J41" s="207">
        <v>0</v>
      </c>
      <c r="K41" s="186"/>
      <c r="L41" s="186"/>
      <c r="M41" s="186"/>
      <c r="N41" s="186"/>
      <c r="O41" s="186"/>
      <c r="P41" s="186"/>
    </row>
    <row r="42" spans="1:16" ht="39" customHeight="1" x14ac:dyDescent="0.15">
      <c r="A42" s="186"/>
      <c r="B42" s="190"/>
      <c r="C42" s="1023" t="s">
        <v>534</v>
      </c>
      <c r="D42" s="1023"/>
      <c r="E42" s="1024"/>
      <c r="F42" s="198" t="s">
        <v>207</v>
      </c>
      <c r="G42" s="203" t="s">
        <v>207</v>
      </c>
      <c r="H42" s="203" t="s">
        <v>207</v>
      </c>
      <c r="I42" s="203" t="s">
        <v>207</v>
      </c>
      <c r="J42" s="207" t="s">
        <v>207</v>
      </c>
      <c r="K42" s="186"/>
      <c r="L42" s="186"/>
      <c r="M42" s="186"/>
      <c r="N42" s="186"/>
      <c r="O42" s="186"/>
      <c r="P42" s="186"/>
    </row>
    <row r="43" spans="1:16" ht="39" customHeight="1" x14ac:dyDescent="0.15">
      <c r="A43" s="186"/>
      <c r="B43" s="191"/>
      <c r="C43" s="1025" t="s">
        <v>490</v>
      </c>
      <c r="D43" s="1025"/>
      <c r="E43" s="1026"/>
      <c r="F43" s="199">
        <v>0.12</v>
      </c>
      <c r="G43" s="204">
        <v>0.01</v>
      </c>
      <c r="H43" s="204">
        <v>0.01</v>
      </c>
      <c r="I43" s="204">
        <v>0.01</v>
      </c>
      <c r="J43" s="208">
        <v>0.01</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HSlTmiYMEmyrx/M+YuxPhIRfqkYXvj4g76vNsDr2VbnNGqen6LlZ1bQl1j3o6Pllw/FUDfZY/bvh24YS1FBpiQ==" saltValue="3vWw6VmdHQWWEGJLNoxOY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25</v>
      </c>
      <c r="C44" s="215"/>
      <c r="D44" s="215"/>
      <c r="E44" s="223"/>
      <c r="F44" s="223"/>
      <c r="G44" s="223"/>
      <c r="H44" s="223"/>
      <c r="I44" s="223"/>
      <c r="J44" s="226" t="s">
        <v>18</v>
      </c>
      <c r="K44" s="228" t="s">
        <v>528</v>
      </c>
      <c r="L44" s="237" t="s">
        <v>529</v>
      </c>
      <c r="M44" s="237" t="s">
        <v>530</v>
      </c>
      <c r="N44" s="237" t="s">
        <v>531</v>
      </c>
      <c r="O44" s="246" t="s">
        <v>258</v>
      </c>
      <c r="P44" s="85"/>
      <c r="Q44" s="85"/>
      <c r="R44" s="85"/>
      <c r="S44" s="85"/>
      <c r="T44" s="85"/>
      <c r="U44" s="85"/>
    </row>
    <row r="45" spans="1:21" ht="30.75" customHeight="1" x14ac:dyDescent="0.15">
      <c r="A45" s="85"/>
      <c r="B45" s="1052" t="s">
        <v>27</v>
      </c>
      <c r="C45" s="1053"/>
      <c r="D45" s="218"/>
      <c r="E45" s="1027" t="s">
        <v>24</v>
      </c>
      <c r="F45" s="1027"/>
      <c r="G45" s="1027"/>
      <c r="H45" s="1027"/>
      <c r="I45" s="1027"/>
      <c r="J45" s="1028"/>
      <c r="K45" s="229">
        <v>3997</v>
      </c>
      <c r="L45" s="238">
        <v>4198</v>
      </c>
      <c r="M45" s="238">
        <v>4246</v>
      </c>
      <c r="N45" s="238">
        <v>4524</v>
      </c>
      <c r="O45" s="247">
        <v>4428</v>
      </c>
      <c r="P45" s="85"/>
      <c r="Q45" s="85"/>
      <c r="R45" s="85"/>
      <c r="S45" s="85"/>
      <c r="T45" s="85"/>
      <c r="U45" s="85"/>
    </row>
    <row r="46" spans="1:21" ht="30.75" customHeight="1" x14ac:dyDescent="0.15">
      <c r="A46" s="85"/>
      <c r="B46" s="1054"/>
      <c r="C46" s="1055"/>
      <c r="D46" s="219"/>
      <c r="E46" s="1029" t="s">
        <v>30</v>
      </c>
      <c r="F46" s="1029"/>
      <c r="G46" s="1029"/>
      <c r="H46" s="1029"/>
      <c r="I46" s="1029"/>
      <c r="J46" s="1030"/>
      <c r="K46" s="230" t="s">
        <v>207</v>
      </c>
      <c r="L46" s="239" t="s">
        <v>207</v>
      </c>
      <c r="M46" s="239" t="s">
        <v>207</v>
      </c>
      <c r="N46" s="239" t="s">
        <v>207</v>
      </c>
      <c r="O46" s="248" t="s">
        <v>207</v>
      </c>
      <c r="P46" s="85"/>
      <c r="Q46" s="85"/>
      <c r="R46" s="85"/>
      <c r="S46" s="85"/>
      <c r="T46" s="85"/>
      <c r="U46" s="85"/>
    </row>
    <row r="47" spans="1:21" ht="30.75" customHeight="1" x14ac:dyDescent="0.15">
      <c r="A47" s="85"/>
      <c r="B47" s="1054"/>
      <c r="C47" s="1055"/>
      <c r="D47" s="219"/>
      <c r="E47" s="1029" t="s">
        <v>33</v>
      </c>
      <c r="F47" s="1029"/>
      <c r="G47" s="1029"/>
      <c r="H47" s="1029"/>
      <c r="I47" s="1029"/>
      <c r="J47" s="1030"/>
      <c r="K47" s="230" t="s">
        <v>207</v>
      </c>
      <c r="L47" s="239" t="s">
        <v>207</v>
      </c>
      <c r="M47" s="239" t="s">
        <v>207</v>
      </c>
      <c r="N47" s="239" t="s">
        <v>207</v>
      </c>
      <c r="O47" s="248" t="s">
        <v>207</v>
      </c>
      <c r="P47" s="85"/>
      <c r="Q47" s="85"/>
      <c r="R47" s="85"/>
      <c r="S47" s="85"/>
      <c r="T47" s="85"/>
      <c r="U47" s="85"/>
    </row>
    <row r="48" spans="1:21" ht="30.75" customHeight="1" x14ac:dyDescent="0.15">
      <c r="A48" s="85"/>
      <c r="B48" s="1054"/>
      <c r="C48" s="1055"/>
      <c r="D48" s="219"/>
      <c r="E48" s="1029" t="s">
        <v>39</v>
      </c>
      <c r="F48" s="1029"/>
      <c r="G48" s="1029"/>
      <c r="H48" s="1029"/>
      <c r="I48" s="1029"/>
      <c r="J48" s="1030"/>
      <c r="K48" s="230">
        <v>1548</v>
      </c>
      <c r="L48" s="239">
        <v>1435</v>
      </c>
      <c r="M48" s="239">
        <v>1412</v>
      </c>
      <c r="N48" s="239">
        <v>1402</v>
      </c>
      <c r="O48" s="248">
        <v>1395</v>
      </c>
      <c r="P48" s="85"/>
      <c r="Q48" s="85"/>
      <c r="R48" s="85"/>
      <c r="S48" s="85"/>
      <c r="T48" s="85"/>
      <c r="U48" s="85"/>
    </row>
    <row r="49" spans="1:21" ht="30.75" customHeight="1" x14ac:dyDescent="0.15">
      <c r="A49" s="85"/>
      <c r="B49" s="1054"/>
      <c r="C49" s="1055"/>
      <c r="D49" s="219"/>
      <c r="E49" s="1029" t="s">
        <v>0</v>
      </c>
      <c r="F49" s="1029"/>
      <c r="G49" s="1029"/>
      <c r="H49" s="1029"/>
      <c r="I49" s="1029"/>
      <c r="J49" s="1030"/>
      <c r="K49" s="230">
        <v>12</v>
      </c>
      <c r="L49" s="239">
        <v>12</v>
      </c>
      <c r="M49" s="239">
        <v>12</v>
      </c>
      <c r="N49" s="239">
        <v>12</v>
      </c>
      <c r="O49" s="248">
        <v>12</v>
      </c>
      <c r="P49" s="85"/>
      <c r="Q49" s="85"/>
      <c r="R49" s="85"/>
      <c r="S49" s="85"/>
      <c r="T49" s="85"/>
      <c r="U49" s="85"/>
    </row>
    <row r="50" spans="1:21" ht="30.75" customHeight="1" x14ac:dyDescent="0.15">
      <c r="A50" s="85"/>
      <c r="B50" s="1054"/>
      <c r="C50" s="1055"/>
      <c r="D50" s="219"/>
      <c r="E50" s="1029" t="s">
        <v>41</v>
      </c>
      <c r="F50" s="1029"/>
      <c r="G50" s="1029"/>
      <c r="H50" s="1029"/>
      <c r="I50" s="1029"/>
      <c r="J50" s="1030"/>
      <c r="K50" s="230">
        <v>4</v>
      </c>
      <c r="L50" s="239">
        <v>3</v>
      </c>
      <c r="M50" s="239">
        <v>2</v>
      </c>
      <c r="N50" s="239">
        <v>1</v>
      </c>
      <c r="O50" s="248">
        <v>1</v>
      </c>
      <c r="P50" s="85"/>
      <c r="Q50" s="85"/>
      <c r="R50" s="85"/>
      <c r="S50" s="85"/>
      <c r="T50" s="85"/>
      <c r="U50" s="85"/>
    </row>
    <row r="51" spans="1:21" ht="30.75" customHeight="1" x14ac:dyDescent="0.15">
      <c r="A51" s="85"/>
      <c r="B51" s="1056"/>
      <c r="C51" s="1057"/>
      <c r="D51" s="220"/>
      <c r="E51" s="1029" t="s">
        <v>45</v>
      </c>
      <c r="F51" s="1029"/>
      <c r="G51" s="1029"/>
      <c r="H51" s="1029"/>
      <c r="I51" s="1029"/>
      <c r="J51" s="1030"/>
      <c r="K51" s="230" t="s">
        <v>207</v>
      </c>
      <c r="L51" s="239" t="s">
        <v>207</v>
      </c>
      <c r="M51" s="239" t="s">
        <v>207</v>
      </c>
      <c r="N51" s="239" t="s">
        <v>207</v>
      </c>
      <c r="O51" s="248" t="s">
        <v>207</v>
      </c>
      <c r="P51" s="85"/>
      <c r="Q51" s="85"/>
      <c r="R51" s="85"/>
      <c r="S51" s="85"/>
      <c r="T51" s="85"/>
      <c r="U51" s="85"/>
    </row>
    <row r="52" spans="1:21" ht="30.75" customHeight="1" x14ac:dyDescent="0.15">
      <c r="A52" s="85"/>
      <c r="B52" s="1031" t="s">
        <v>47</v>
      </c>
      <c r="C52" s="1032"/>
      <c r="D52" s="220"/>
      <c r="E52" s="1029" t="s">
        <v>48</v>
      </c>
      <c r="F52" s="1029"/>
      <c r="G52" s="1029"/>
      <c r="H52" s="1029"/>
      <c r="I52" s="1029"/>
      <c r="J52" s="1030"/>
      <c r="K52" s="230">
        <v>4004</v>
      </c>
      <c r="L52" s="239">
        <v>3990</v>
      </c>
      <c r="M52" s="239">
        <v>3985</v>
      </c>
      <c r="N52" s="239">
        <v>4144</v>
      </c>
      <c r="O52" s="248">
        <v>4064</v>
      </c>
      <c r="P52" s="85"/>
      <c r="Q52" s="85"/>
      <c r="R52" s="85"/>
      <c r="S52" s="85"/>
      <c r="T52" s="85"/>
      <c r="U52" s="85"/>
    </row>
    <row r="53" spans="1:21" ht="30.75" customHeight="1" x14ac:dyDescent="0.15">
      <c r="A53" s="85"/>
      <c r="B53" s="1033" t="s">
        <v>49</v>
      </c>
      <c r="C53" s="1034"/>
      <c r="D53" s="221"/>
      <c r="E53" s="1035" t="s">
        <v>53</v>
      </c>
      <c r="F53" s="1035"/>
      <c r="G53" s="1035"/>
      <c r="H53" s="1035"/>
      <c r="I53" s="1035"/>
      <c r="J53" s="1036"/>
      <c r="K53" s="231">
        <v>1557</v>
      </c>
      <c r="L53" s="240">
        <v>1658</v>
      </c>
      <c r="M53" s="240">
        <v>1687</v>
      </c>
      <c r="N53" s="240">
        <v>1795</v>
      </c>
      <c r="O53" s="249">
        <v>1772</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528</v>
      </c>
      <c r="L57" s="241" t="s">
        <v>529</v>
      </c>
      <c r="M57" s="241" t="s">
        <v>530</v>
      </c>
      <c r="N57" s="241" t="s">
        <v>531</v>
      </c>
      <c r="O57" s="251" t="s">
        <v>258</v>
      </c>
      <c r="P57" s="85"/>
      <c r="Q57" s="85"/>
      <c r="R57" s="85"/>
      <c r="S57" s="85"/>
      <c r="T57" s="85"/>
      <c r="U57" s="85"/>
    </row>
    <row r="58" spans="1:21" ht="31.5" customHeight="1" x14ac:dyDescent="0.15">
      <c r="B58" s="1046" t="s">
        <v>64</v>
      </c>
      <c r="C58" s="1047"/>
      <c r="D58" s="1037" t="s">
        <v>67</v>
      </c>
      <c r="E58" s="1038"/>
      <c r="F58" s="1038"/>
      <c r="G58" s="1038"/>
      <c r="H58" s="1038"/>
      <c r="I58" s="1038"/>
      <c r="J58" s="1039"/>
      <c r="K58" s="234"/>
      <c r="L58" s="242"/>
      <c r="M58" s="242"/>
      <c r="N58" s="242"/>
      <c r="O58" s="252"/>
    </row>
    <row r="59" spans="1:21" ht="31.5" customHeight="1" x14ac:dyDescent="0.15">
      <c r="B59" s="1048"/>
      <c r="C59" s="1049"/>
      <c r="D59" s="1040" t="s">
        <v>12</v>
      </c>
      <c r="E59" s="1041"/>
      <c r="F59" s="1041"/>
      <c r="G59" s="1041"/>
      <c r="H59" s="1041"/>
      <c r="I59" s="1041"/>
      <c r="J59" s="1042"/>
      <c r="K59" s="235"/>
      <c r="L59" s="243"/>
      <c r="M59" s="243"/>
      <c r="N59" s="243"/>
      <c r="O59" s="253"/>
    </row>
    <row r="60" spans="1:21" ht="31.5" customHeight="1" x14ac:dyDescent="0.15">
      <c r="B60" s="1050"/>
      <c r="C60" s="1051"/>
      <c r="D60" s="1043" t="s">
        <v>70</v>
      </c>
      <c r="E60" s="1044"/>
      <c r="F60" s="1044"/>
      <c r="G60" s="1044"/>
      <c r="H60" s="1044"/>
      <c r="I60" s="1044"/>
      <c r="J60" s="104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ZqGqPeFCfelHT3yBmLg5Nrnox3F4UTRLQyT4jJz+QBEiSEJzJh6zgnxfUn9M2pcybVbhU5YpcYptVeGkxgmXLQ==" saltValue="OB4z51BtkwmLGlgDHcUwU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25</v>
      </c>
      <c r="C40" s="215"/>
      <c r="D40" s="215"/>
      <c r="E40" s="223"/>
      <c r="F40" s="223"/>
      <c r="G40" s="223"/>
      <c r="H40" s="226" t="s">
        <v>18</v>
      </c>
      <c r="I40" s="228" t="s">
        <v>528</v>
      </c>
      <c r="J40" s="237" t="s">
        <v>529</v>
      </c>
      <c r="K40" s="237" t="s">
        <v>530</v>
      </c>
      <c r="L40" s="237" t="s">
        <v>531</v>
      </c>
      <c r="M40" s="266" t="s">
        <v>258</v>
      </c>
    </row>
    <row r="41" spans="2:13" ht="27.75" customHeight="1" x14ac:dyDescent="0.15">
      <c r="B41" s="1052" t="s">
        <v>35</v>
      </c>
      <c r="C41" s="1053"/>
      <c r="D41" s="218"/>
      <c r="E41" s="1058" t="s">
        <v>55</v>
      </c>
      <c r="F41" s="1058"/>
      <c r="G41" s="1058"/>
      <c r="H41" s="1059"/>
      <c r="I41" s="259">
        <v>37376</v>
      </c>
      <c r="J41" s="263">
        <v>35929</v>
      </c>
      <c r="K41" s="263">
        <v>35432</v>
      </c>
      <c r="L41" s="263">
        <v>34045</v>
      </c>
      <c r="M41" s="267">
        <v>33045</v>
      </c>
    </row>
    <row r="42" spans="2:13" ht="27.75" customHeight="1" x14ac:dyDescent="0.15">
      <c r="B42" s="1054"/>
      <c r="C42" s="1055"/>
      <c r="D42" s="219"/>
      <c r="E42" s="1060" t="s">
        <v>77</v>
      </c>
      <c r="F42" s="1060"/>
      <c r="G42" s="1060"/>
      <c r="H42" s="1061"/>
      <c r="I42" s="260">
        <v>32</v>
      </c>
      <c r="J42" s="264">
        <v>50</v>
      </c>
      <c r="K42" s="264">
        <v>44</v>
      </c>
      <c r="L42" s="264">
        <v>40</v>
      </c>
      <c r="M42" s="268">
        <v>36</v>
      </c>
    </row>
    <row r="43" spans="2:13" ht="27.75" customHeight="1" x14ac:dyDescent="0.15">
      <c r="B43" s="1054"/>
      <c r="C43" s="1055"/>
      <c r="D43" s="219"/>
      <c r="E43" s="1060" t="s">
        <v>78</v>
      </c>
      <c r="F43" s="1060"/>
      <c r="G43" s="1060"/>
      <c r="H43" s="1061"/>
      <c r="I43" s="260">
        <v>14873</v>
      </c>
      <c r="J43" s="264">
        <v>12428</v>
      </c>
      <c r="K43" s="264">
        <v>12181</v>
      </c>
      <c r="L43" s="264">
        <v>11374</v>
      </c>
      <c r="M43" s="268">
        <v>11024</v>
      </c>
    </row>
    <row r="44" spans="2:13" ht="27.75" customHeight="1" x14ac:dyDescent="0.15">
      <c r="B44" s="1054"/>
      <c r="C44" s="1055"/>
      <c r="D44" s="219"/>
      <c r="E44" s="1060" t="s">
        <v>81</v>
      </c>
      <c r="F44" s="1060"/>
      <c r="G44" s="1060"/>
      <c r="H44" s="1061"/>
      <c r="I44" s="260">
        <v>146</v>
      </c>
      <c r="J44" s="264">
        <v>137</v>
      </c>
      <c r="K44" s="264">
        <v>127</v>
      </c>
      <c r="L44" s="264">
        <v>118</v>
      </c>
      <c r="M44" s="268">
        <v>108</v>
      </c>
    </row>
    <row r="45" spans="2:13" ht="27.75" customHeight="1" x14ac:dyDescent="0.15">
      <c r="B45" s="1054"/>
      <c r="C45" s="1055"/>
      <c r="D45" s="219"/>
      <c r="E45" s="1060" t="s">
        <v>83</v>
      </c>
      <c r="F45" s="1060"/>
      <c r="G45" s="1060"/>
      <c r="H45" s="1061"/>
      <c r="I45" s="260">
        <v>5116</v>
      </c>
      <c r="J45" s="264">
        <v>5070</v>
      </c>
      <c r="K45" s="264">
        <v>5063</v>
      </c>
      <c r="L45" s="264">
        <v>5086</v>
      </c>
      <c r="M45" s="268">
        <v>5175</v>
      </c>
    </row>
    <row r="46" spans="2:13" ht="27.75" customHeight="1" x14ac:dyDescent="0.15">
      <c r="B46" s="1054"/>
      <c r="C46" s="1055"/>
      <c r="D46" s="220"/>
      <c r="E46" s="1060" t="s">
        <v>82</v>
      </c>
      <c r="F46" s="1060"/>
      <c r="G46" s="1060"/>
      <c r="H46" s="1061"/>
      <c r="I46" s="260">
        <v>3</v>
      </c>
      <c r="J46" s="264">
        <v>0</v>
      </c>
      <c r="K46" s="264">
        <v>0</v>
      </c>
      <c r="L46" s="264">
        <v>0</v>
      </c>
      <c r="M46" s="268">
        <v>0</v>
      </c>
    </row>
    <row r="47" spans="2:13" ht="27.75" customHeight="1" x14ac:dyDescent="0.15">
      <c r="B47" s="1054"/>
      <c r="C47" s="1055"/>
      <c r="D47" s="256"/>
      <c r="E47" s="1062" t="s">
        <v>85</v>
      </c>
      <c r="F47" s="1063"/>
      <c r="G47" s="1063"/>
      <c r="H47" s="1064"/>
      <c r="I47" s="260" t="s">
        <v>207</v>
      </c>
      <c r="J47" s="264" t="s">
        <v>207</v>
      </c>
      <c r="K47" s="264" t="s">
        <v>207</v>
      </c>
      <c r="L47" s="264" t="s">
        <v>207</v>
      </c>
      <c r="M47" s="268" t="s">
        <v>207</v>
      </c>
    </row>
    <row r="48" spans="2:13" ht="27.75" customHeight="1" x14ac:dyDescent="0.15">
      <c r="B48" s="1054"/>
      <c r="C48" s="1055"/>
      <c r="D48" s="219"/>
      <c r="E48" s="1060" t="s">
        <v>89</v>
      </c>
      <c r="F48" s="1060"/>
      <c r="G48" s="1060"/>
      <c r="H48" s="1061"/>
      <c r="I48" s="260" t="s">
        <v>207</v>
      </c>
      <c r="J48" s="264" t="s">
        <v>207</v>
      </c>
      <c r="K48" s="264" t="s">
        <v>207</v>
      </c>
      <c r="L48" s="264" t="s">
        <v>207</v>
      </c>
      <c r="M48" s="268" t="s">
        <v>207</v>
      </c>
    </row>
    <row r="49" spans="2:13" ht="27.75" customHeight="1" x14ac:dyDescent="0.15">
      <c r="B49" s="1056"/>
      <c r="C49" s="1057"/>
      <c r="D49" s="219"/>
      <c r="E49" s="1060" t="s">
        <v>95</v>
      </c>
      <c r="F49" s="1060"/>
      <c r="G49" s="1060"/>
      <c r="H49" s="1061"/>
      <c r="I49" s="260" t="s">
        <v>207</v>
      </c>
      <c r="J49" s="264" t="s">
        <v>207</v>
      </c>
      <c r="K49" s="264" t="s">
        <v>207</v>
      </c>
      <c r="L49" s="264" t="s">
        <v>207</v>
      </c>
      <c r="M49" s="268" t="s">
        <v>207</v>
      </c>
    </row>
    <row r="50" spans="2:13" ht="27.75" customHeight="1" x14ac:dyDescent="0.15">
      <c r="B50" s="1067" t="s">
        <v>97</v>
      </c>
      <c r="C50" s="1068"/>
      <c r="D50" s="257"/>
      <c r="E50" s="1060" t="s">
        <v>99</v>
      </c>
      <c r="F50" s="1060"/>
      <c r="G50" s="1060"/>
      <c r="H50" s="1061"/>
      <c r="I50" s="260">
        <v>28170</v>
      </c>
      <c r="J50" s="264">
        <v>28222</v>
      </c>
      <c r="K50" s="264">
        <v>29359</v>
      </c>
      <c r="L50" s="264">
        <v>29642</v>
      </c>
      <c r="M50" s="268">
        <v>29448</v>
      </c>
    </row>
    <row r="51" spans="2:13" ht="27.75" customHeight="1" x14ac:dyDescent="0.15">
      <c r="B51" s="1054"/>
      <c r="C51" s="1055"/>
      <c r="D51" s="219"/>
      <c r="E51" s="1060" t="s">
        <v>102</v>
      </c>
      <c r="F51" s="1060"/>
      <c r="G51" s="1060"/>
      <c r="H51" s="1061"/>
      <c r="I51" s="260">
        <v>313</v>
      </c>
      <c r="J51" s="264">
        <v>279</v>
      </c>
      <c r="K51" s="264">
        <v>233</v>
      </c>
      <c r="L51" s="264">
        <v>190</v>
      </c>
      <c r="M51" s="268">
        <v>152</v>
      </c>
    </row>
    <row r="52" spans="2:13" ht="27.75" customHeight="1" x14ac:dyDescent="0.15">
      <c r="B52" s="1056"/>
      <c r="C52" s="1057"/>
      <c r="D52" s="219"/>
      <c r="E52" s="1060" t="s">
        <v>43</v>
      </c>
      <c r="F52" s="1060"/>
      <c r="G52" s="1060"/>
      <c r="H52" s="1061"/>
      <c r="I52" s="260">
        <v>37116</v>
      </c>
      <c r="J52" s="264">
        <v>36527</v>
      </c>
      <c r="K52" s="264">
        <v>36139</v>
      </c>
      <c r="L52" s="264">
        <v>35234</v>
      </c>
      <c r="M52" s="268">
        <v>34616</v>
      </c>
    </row>
    <row r="53" spans="2:13" ht="27.75" customHeight="1" x14ac:dyDescent="0.15">
      <c r="B53" s="1033" t="s">
        <v>49</v>
      </c>
      <c r="C53" s="1034"/>
      <c r="D53" s="221"/>
      <c r="E53" s="1065" t="s">
        <v>104</v>
      </c>
      <c r="F53" s="1065"/>
      <c r="G53" s="1065"/>
      <c r="H53" s="1066"/>
      <c r="I53" s="261">
        <v>-8053</v>
      </c>
      <c r="J53" s="265">
        <v>-11415</v>
      </c>
      <c r="K53" s="265">
        <v>-12883</v>
      </c>
      <c r="L53" s="265">
        <v>-14403</v>
      </c>
      <c r="M53" s="269">
        <v>-14827</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D2cVFNNp4GAdU+I01D7h5ZadPOH2w6c9rfdOnMZMH9bGwEv0pCkFo9ecDezuGmHq6gBOqkSOZ1BSTlWtlPVEtQ==" saltValue="Wx4h3cGVjEtus/bFawirY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100</v>
      </c>
    </row>
    <row r="54" spans="2:8" ht="29.25" customHeight="1" x14ac:dyDescent="0.2">
      <c r="B54" s="270" t="s">
        <v>5</v>
      </c>
      <c r="C54" s="276"/>
      <c r="D54" s="276"/>
      <c r="E54" s="277" t="s">
        <v>18</v>
      </c>
      <c r="F54" s="278" t="s">
        <v>530</v>
      </c>
      <c r="G54" s="278" t="s">
        <v>531</v>
      </c>
      <c r="H54" s="286" t="s">
        <v>258</v>
      </c>
    </row>
    <row r="55" spans="2:8" ht="52.5" customHeight="1" x14ac:dyDescent="0.15">
      <c r="B55" s="271"/>
      <c r="C55" s="1069" t="s">
        <v>108</v>
      </c>
      <c r="D55" s="1069"/>
      <c r="E55" s="1070"/>
      <c r="F55" s="279">
        <v>9776</v>
      </c>
      <c r="G55" s="279">
        <v>9773</v>
      </c>
      <c r="H55" s="287">
        <v>9480</v>
      </c>
    </row>
    <row r="56" spans="2:8" ht="52.5" customHeight="1" x14ac:dyDescent="0.15">
      <c r="B56" s="272"/>
      <c r="C56" s="1071" t="s">
        <v>111</v>
      </c>
      <c r="D56" s="1071"/>
      <c r="E56" s="1072"/>
      <c r="F56" s="280">
        <v>2983</v>
      </c>
      <c r="G56" s="280">
        <v>2951</v>
      </c>
      <c r="H56" s="288">
        <v>3039</v>
      </c>
    </row>
    <row r="57" spans="2:8" ht="53.25" customHeight="1" x14ac:dyDescent="0.15">
      <c r="B57" s="272"/>
      <c r="C57" s="1073" t="s">
        <v>74</v>
      </c>
      <c r="D57" s="1073"/>
      <c r="E57" s="1074"/>
      <c r="F57" s="281">
        <v>18387</v>
      </c>
      <c r="G57" s="281">
        <v>18794</v>
      </c>
      <c r="H57" s="289">
        <v>18898</v>
      </c>
    </row>
    <row r="58" spans="2:8" ht="45.75" customHeight="1" x14ac:dyDescent="0.15">
      <c r="B58" s="273"/>
      <c r="C58" s="1075" t="s">
        <v>544</v>
      </c>
      <c r="D58" s="1076"/>
      <c r="E58" s="1077"/>
      <c r="F58" s="282">
        <v>12006</v>
      </c>
      <c r="G58" s="282">
        <v>11964</v>
      </c>
      <c r="H58" s="290">
        <v>11713</v>
      </c>
    </row>
    <row r="59" spans="2:8" ht="45.75" customHeight="1" x14ac:dyDescent="0.15">
      <c r="B59" s="273"/>
      <c r="C59" s="1075" t="s">
        <v>52</v>
      </c>
      <c r="D59" s="1076"/>
      <c r="E59" s="1077"/>
      <c r="F59" s="282">
        <v>3209</v>
      </c>
      <c r="G59" s="282">
        <v>3487</v>
      </c>
      <c r="H59" s="290">
        <v>3699</v>
      </c>
    </row>
    <row r="60" spans="2:8" ht="45.75" customHeight="1" x14ac:dyDescent="0.15">
      <c r="B60" s="273"/>
      <c r="C60" s="1075" t="s">
        <v>71</v>
      </c>
      <c r="D60" s="1076"/>
      <c r="E60" s="1077"/>
      <c r="F60" s="282">
        <v>989</v>
      </c>
      <c r="G60" s="282">
        <v>973</v>
      </c>
      <c r="H60" s="290">
        <v>988</v>
      </c>
    </row>
    <row r="61" spans="2:8" ht="45.75" customHeight="1" x14ac:dyDescent="0.15">
      <c r="B61" s="273"/>
      <c r="C61" s="1075" t="s">
        <v>545</v>
      </c>
      <c r="D61" s="1076"/>
      <c r="E61" s="1077"/>
      <c r="F61" s="282">
        <v>850</v>
      </c>
      <c r="G61" s="282">
        <v>907</v>
      </c>
      <c r="H61" s="290">
        <v>968</v>
      </c>
    </row>
    <row r="62" spans="2:8" ht="45.75" customHeight="1" x14ac:dyDescent="0.15">
      <c r="B62" s="274"/>
      <c r="C62" s="1075" t="s">
        <v>546</v>
      </c>
      <c r="D62" s="1076"/>
      <c r="E62" s="1077"/>
      <c r="F62" s="283">
        <v>369</v>
      </c>
      <c r="G62" s="283">
        <v>370</v>
      </c>
      <c r="H62" s="291">
        <v>371</v>
      </c>
    </row>
    <row r="63" spans="2:8" ht="52.5" customHeight="1" x14ac:dyDescent="0.15">
      <c r="B63" s="275"/>
      <c r="C63" s="1078" t="s">
        <v>113</v>
      </c>
      <c r="D63" s="1078"/>
      <c r="E63" s="1079"/>
      <c r="F63" s="284">
        <v>31146</v>
      </c>
      <c r="G63" s="284">
        <v>31519</v>
      </c>
      <c r="H63" s="292">
        <v>31418</v>
      </c>
    </row>
    <row r="64" spans="2:8" x14ac:dyDescent="0.15"/>
  </sheetData>
  <sheetProtection algorithmName="SHA-512" hashValue="FhvWFguS96ZDCjsrrFVtUhYRzL+i0L4vquhwTVqAR3fNGCaykjIVGcWdBkU8AURmlv0P/pKip9hud7NPzm+UIg==" saltValue="2hvxIF78XwpMCqOsPK/Cp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87</v>
      </c>
      <c r="E2" s="124"/>
      <c r="F2" s="308" t="s">
        <v>527</v>
      </c>
      <c r="G2" s="148"/>
      <c r="H2" s="158"/>
    </row>
    <row r="3" spans="1:8" x14ac:dyDescent="0.15">
      <c r="A3" s="114" t="s">
        <v>523</v>
      </c>
      <c r="B3" s="106"/>
      <c r="C3" s="301"/>
      <c r="D3" s="304">
        <v>79345</v>
      </c>
      <c r="E3" s="306"/>
      <c r="F3" s="309">
        <v>94081</v>
      </c>
      <c r="G3" s="311"/>
      <c r="H3" s="314"/>
    </row>
    <row r="4" spans="1:8" x14ac:dyDescent="0.15">
      <c r="A4" s="99"/>
      <c r="B4" s="105"/>
      <c r="C4" s="302"/>
      <c r="D4" s="305">
        <v>55797</v>
      </c>
      <c r="E4" s="307"/>
      <c r="F4" s="310">
        <v>48949</v>
      </c>
      <c r="G4" s="312"/>
      <c r="H4" s="315"/>
    </row>
    <row r="5" spans="1:8" x14ac:dyDescent="0.15">
      <c r="A5" s="114" t="s">
        <v>482</v>
      </c>
      <c r="B5" s="106"/>
      <c r="C5" s="301"/>
      <c r="D5" s="304">
        <v>128235</v>
      </c>
      <c r="E5" s="306"/>
      <c r="F5" s="309">
        <v>92632</v>
      </c>
      <c r="G5" s="311"/>
      <c r="H5" s="314"/>
    </row>
    <row r="6" spans="1:8" x14ac:dyDescent="0.15">
      <c r="A6" s="99"/>
      <c r="B6" s="105"/>
      <c r="C6" s="302"/>
      <c r="D6" s="305">
        <v>53926</v>
      </c>
      <c r="E6" s="307"/>
      <c r="F6" s="310">
        <v>47978</v>
      </c>
      <c r="G6" s="312"/>
      <c r="H6" s="315"/>
    </row>
    <row r="7" spans="1:8" x14ac:dyDescent="0.15">
      <c r="A7" s="114" t="s">
        <v>524</v>
      </c>
      <c r="B7" s="106"/>
      <c r="C7" s="301"/>
      <c r="D7" s="304">
        <v>125968</v>
      </c>
      <c r="E7" s="306"/>
      <c r="F7" s="309">
        <v>96469</v>
      </c>
      <c r="G7" s="311"/>
      <c r="H7" s="314"/>
    </row>
    <row r="8" spans="1:8" x14ac:dyDescent="0.15">
      <c r="A8" s="99"/>
      <c r="B8" s="105"/>
      <c r="C8" s="302"/>
      <c r="D8" s="305">
        <v>76951</v>
      </c>
      <c r="E8" s="307"/>
      <c r="F8" s="310">
        <v>49775</v>
      </c>
      <c r="G8" s="312"/>
      <c r="H8" s="315"/>
    </row>
    <row r="9" spans="1:8" x14ac:dyDescent="0.15">
      <c r="A9" s="114" t="s">
        <v>140</v>
      </c>
      <c r="B9" s="106"/>
      <c r="C9" s="301"/>
      <c r="D9" s="304">
        <v>116103</v>
      </c>
      <c r="E9" s="306"/>
      <c r="F9" s="309">
        <v>85743</v>
      </c>
      <c r="G9" s="311"/>
      <c r="H9" s="314"/>
    </row>
    <row r="10" spans="1:8" x14ac:dyDescent="0.15">
      <c r="A10" s="99"/>
      <c r="B10" s="105"/>
      <c r="C10" s="302"/>
      <c r="D10" s="305">
        <v>49691</v>
      </c>
      <c r="E10" s="307"/>
      <c r="F10" s="310">
        <v>45231</v>
      </c>
      <c r="G10" s="312"/>
      <c r="H10" s="315"/>
    </row>
    <row r="11" spans="1:8" x14ac:dyDescent="0.15">
      <c r="A11" s="114" t="s">
        <v>525</v>
      </c>
      <c r="B11" s="106"/>
      <c r="C11" s="301"/>
      <c r="D11" s="304">
        <v>127827</v>
      </c>
      <c r="E11" s="306"/>
      <c r="F11" s="309">
        <v>92509</v>
      </c>
      <c r="G11" s="311"/>
      <c r="H11" s="314"/>
    </row>
    <row r="12" spans="1:8" x14ac:dyDescent="0.15">
      <c r="A12" s="99"/>
      <c r="B12" s="105"/>
      <c r="C12" s="303"/>
      <c r="D12" s="305">
        <v>60627</v>
      </c>
      <c r="E12" s="307"/>
      <c r="F12" s="310">
        <v>52274</v>
      </c>
      <c r="G12" s="312"/>
      <c r="H12" s="315"/>
    </row>
    <row r="13" spans="1:8" x14ac:dyDescent="0.15">
      <c r="A13" s="114"/>
      <c r="B13" s="106"/>
      <c r="C13" s="301"/>
      <c r="D13" s="304">
        <v>115496</v>
      </c>
      <c r="E13" s="306"/>
      <c r="F13" s="309">
        <v>92287</v>
      </c>
      <c r="G13" s="313"/>
      <c r="H13" s="314"/>
    </row>
    <row r="14" spans="1:8" x14ac:dyDescent="0.15">
      <c r="A14" s="99"/>
      <c r="B14" s="105"/>
      <c r="C14" s="302"/>
      <c r="D14" s="305">
        <v>59398</v>
      </c>
      <c r="E14" s="307"/>
      <c r="F14" s="310">
        <v>48841</v>
      </c>
      <c r="G14" s="312"/>
      <c r="H14" s="315"/>
    </row>
    <row r="17" spans="1:11" x14ac:dyDescent="0.15">
      <c r="A17" s="293" t="s">
        <v>22</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94</v>
      </c>
      <c r="B19" s="294">
        <f>ROUND(VALUE(SUBSTITUTE(実質収支比率等に係る経年分析!F$48,"▲","-")),2)</f>
        <v>5.59</v>
      </c>
      <c r="C19" s="294">
        <f>ROUND(VALUE(SUBSTITUTE(実質収支比率等に係る経年分析!G$48,"▲","-")),2)</f>
        <v>4.5999999999999996</v>
      </c>
      <c r="D19" s="294">
        <f>ROUND(VALUE(SUBSTITUTE(実質収支比率等に係る経年分析!H$48,"▲","-")),2)</f>
        <v>7.12</v>
      </c>
      <c r="E19" s="294">
        <f>ROUND(VALUE(SUBSTITUTE(実質収支比率等に係る経年分析!I$48,"▲","-")),2)</f>
        <v>8.18</v>
      </c>
      <c r="F19" s="294">
        <f>ROUND(VALUE(SUBSTITUTE(実質収支比率等に係る経年分析!J$48,"▲","-")),2)</f>
        <v>5.88</v>
      </c>
    </row>
    <row r="20" spans="1:11" x14ac:dyDescent="0.15">
      <c r="A20" s="294" t="s">
        <v>34</v>
      </c>
      <c r="B20" s="294">
        <f>ROUND(VALUE(SUBSTITUTE(実質収支比率等に係る経年分析!F$47,"▲","-")),2)</f>
        <v>58.08</v>
      </c>
      <c r="C20" s="294">
        <f>ROUND(VALUE(SUBSTITUTE(実質収支比率等に係る経年分析!G$47,"▲","-")),2)</f>
        <v>49.44</v>
      </c>
      <c r="D20" s="294">
        <f>ROUND(VALUE(SUBSTITUTE(実質収支比率等に係る経年分析!H$47,"▲","-")),2)</f>
        <v>48.16</v>
      </c>
      <c r="E20" s="294">
        <f>ROUND(VALUE(SUBSTITUTE(実質収支比率等に係る経年分析!I$47,"▲","-")),2)</f>
        <v>49.06</v>
      </c>
      <c r="F20" s="294">
        <f>ROUND(VALUE(SUBSTITUTE(実質収支比率等に係る経年分析!J$47,"▲","-")),2)</f>
        <v>47.54</v>
      </c>
    </row>
    <row r="21" spans="1:11" x14ac:dyDescent="0.15">
      <c r="A21" s="294" t="s">
        <v>117</v>
      </c>
      <c r="B21" s="294">
        <f>IF(ISNUMBER(VALUE(SUBSTITUTE(実質収支比率等に係る経年分析!F$49,"▲","-"))),ROUND(VALUE(SUBSTITUTE(実質収支比率等に係る経年分析!F$49,"▲","-")),2),NA())</f>
        <v>-4.75</v>
      </c>
      <c r="C21" s="294">
        <f>IF(ISNUMBER(VALUE(SUBSTITUTE(実質収支比率等に係る経年分析!G$49,"▲","-"))),ROUND(VALUE(SUBSTITUTE(実質収支比率等に係る経年分析!G$49,"▲","-")),2),NA())</f>
        <v>-2.17</v>
      </c>
      <c r="D21" s="294">
        <f>IF(ISNUMBER(VALUE(SUBSTITUTE(実質収支比率等に係る経年分析!H$49,"▲","-"))),ROUND(VALUE(SUBSTITUTE(実質収支比率等に係る経年分析!H$49,"▲","-")),2),NA())</f>
        <v>6.62</v>
      </c>
      <c r="E21" s="294">
        <f>IF(ISNUMBER(VALUE(SUBSTITUTE(実質収支比率等に係る経年分析!I$49,"▲","-"))),ROUND(VALUE(SUBSTITUTE(実質収支比率等に係る経年分析!I$49,"▲","-")),2),NA())</f>
        <v>4.75</v>
      </c>
      <c r="F21" s="294">
        <f>IF(ISNUMBER(VALUE(SUBSTITUTE(実質収支比率等に係る経年分析!J$49,"▲","-"))),ROUND(VALUE(SUBSTITUTE(実質収支比率等に係る経年分析!J$49,"▲","-")),2),NA())</f>
        <v>0.01</v>
      </c>
    </row>
    <row r="24" spans="1:11" x14ac:dyDescent="0.15">
      <c r="A24" s="293" t="s">
        <v>106</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118</v>
      </c>
      <c r="C26" s="295" t="s">
        <v>72</v>
      </c>
      <c r="D26" s="295" t="s">
        <v>118</v>
      </c>
      <c r="E26" s="295" t="s">
        <v>72</v>
      </c>
      <c r="F26" s="295" t="s">
        <v>118</v>
      </c>
      <c r="G26" s="295" t="s">
        <v>72</v>
      </c>
      <c r="H26" s="295" t="s">
        <v>118</v>
      </c>
      <c r="I26" s="295" t="s">
        <v>72</v>
      </c>
      <c r="J26" s="295" t="s">
        <v>118</v>
      </c>
      <c r="K26" s="295" t="s">
        <v>72</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0.01</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0.01</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真庭市介護保険特別会計（介護サービス事業勘定）</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真庭市温泉事業特別会計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0.04</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0.06</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7.0000000000000007E-2</v>
      </c>
    </row>
    <row r="31" spans="1:11" x14ac:dyDescent="0.15">
      <c r="A31" s="295" t="str">
        <f>IF(連結実質赤字比率に係る赤字・黒字の構成分析!C$39="",NA(),連結実質赤字比率に係る赤字・黒字の構成分析!C$39)</f>
        <v>真庭市国民健康保険特別会計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0.21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0.14000000000000001</v>
      </c>
    </row>
    <row r="32" spans="1:11" x14ac:dyDescent="0.15">
      <c r="A32" s="295" t="str">
        <f>IF(連結実質赤字比率に係る赤字・黒字の構成分析!C$38="",NA(),連結実質赤字比率に係る赤字・黒字の構成分析!C$38)</f>
        <v>真庭市下水道事業会計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0.77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0.77</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0.63</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1.47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0.75</v>
      </c>
    </row>
    <row r="33" spans="1:16" x14ac:dyDescent="0.15">
      <c r="A33" s="295" t="str">
        <f>IF(連結実質赤字比率に係る赤字・黒字の構成分析!C$37="",NA(),連結実質赤字比率に係る赤字・黒字の構成分析!C$37)</f>
        <v>真庭市介護保険特別会計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0.49</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0.66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1.06</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1.63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0.86</v>
      </c>
    </row>
    <row r="34" spans="1:16" x14ac:dyDescent="0.15">
      <c r="A34" s="295" t="str">
        <f>IF(連結実質赤字比率に係る赤字・黒字の構成分析!C$36="",NA(),連結実質赤字比率に係る赤字・黒字の構成分析!C$36)</f>
        <v>真庭市水道事業会計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6.04</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5.98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4.99</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6.43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5.0999999999999996</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5.59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4.5999999999999996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7.11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8.18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5.87</v>
      </c>
    </row>
    <row r="36" spans="1:16" x14ac:dyDescent="0.15">
      <c r="A36" s="295" t="str">
        <f>IF(連結実質赤字比率に係る赤字・黒字の構成分析!C$34="",NA(),連結実質赤字比率に係る赤字・黒字の構成分析!C$34)</f>
        <v>真庭市国民健康保険湯原温泉病院事業会計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6.92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7.17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8.5299999999999994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9.76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9.85</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120</v>
      </c>
      <c r="C41" s="296"/>
      <c r="D41" s="296" t="s">
        <v>122</v>
      </c>
      <c r="E41" s="296" t="s">
        <v>120</v>
      </c>
      <c r="F41" s="296"/>
      <c r="G41" s="296" t="s">
        <v>122</v>
      </c>
      <c r="H41" s="296" t="s">
        <v>120</v>
      </c>
      <c r="I41" s="296"/>
      <c r="J41" s="296" t="s">
        <v>122</v>
      </c>
      <c r="K41" s="296" t="s">
        <v>120</v>
      </c>
      <c r="L41" s="296"/>
      <c r="M41" s="296" t="s">
        <v>122</v>
      </c>
      <c r="N41" s="296" t="s">
        <v>120</v>
      </c>
      <c r="O41" s="296"/>
      <c r="P41" s="296" t="s">
        <v>122</v>
      </c>
    </row>
    <row r="42" spans="1:16" x14ac:dyDescent="0.15">
      <c r="A42" s="296" t="s">
        <v>124</v>
      </c>
      <c r="B42" s="296"/>
      <c r="C42" s="296"/>
      <c r="D42" s="296">
        <f>'実質公債費比率（分子）の構造'!K$52</f>
        <v>4004</v>
      </c>
      <c r="E42" s="296"/>
      <c r="F42" s="296"/>
      <c r="G42" s="296">
        <f>'実質公債費比率（分子）の構造'!L$52</f>
        <v>3990</v>
      </c>
      <c r="H42" s="296"/>
      <c r="I42" s="296"/>
      <c r="J42" s="296">
        <f>'実質公債費比率（分子）の構造'!M$52</f>
        <v>3985</v>
      </c>
      <c r="K42" s="296"/>
      <c r="L42" s="296"/>
      <c r="M42" s="296">
        <f>'実質公債費比率（分子）の構造'!N$52</f>
        <v>4144</v>
      </c>
      <c r="N42" s="296"/>
      <c r="O42" s="296"/>
      <c r="P42" s="296">
        <f>'実質公債費比率（分子）の構造'!O$52</f>
        <v>4064</v>
      </c>
    </row>
    <row r="43" spans="1:16" x14ac:dyDescent="0.15">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4</v>
      </c>
      <c r="C44" s="296"/>
      <c r="D44" s="296"/>
      <c r="E44" s="296">
        <f>'実質公債費比率（分子）の構造'!L$50</f>
        <v>3</v>
      </c>
      <c r="F44" s="296"/>
      <c r="G44" s="296"/>
      <c r="H44" s="296">
        <f>'実質公債費比率（分子）の構造'!M$50</f>
        <v>2</v>
      </c>
      <c r="I44" s="296"/>
      <c r="J44" s="296"/>
      <c r="K44" s="296">
        <f>'実質公債費比率（分子）の構造'!N$50</f>
        <v>1</v>
      </c>
      <c r="L44" s="296"/>
      <c r="M44" s="296"/>
      <c r="N44" s="296">
        <f>'実質公債費比率（分子）の構造'!O$50</f>
        <v>1</v>
      </c>
      <c r="O44" s="296"/>
      <c r="P44" s="296"/>
    </row>
    <row r="45" spans="1:16" x14ac:dyDescent="0.15">
      <c r="A45" s="296" t="s">
        <v>0</v>
      </c>
      <c r="B45" s="296">
        <f>'実質公債費比率（分子）の構造'!K$49</f>
        <v>12</v>
      </c>
      <c r="C45" s="296"/>
      <c r="D45" s="296"/>
      <c r="E45" s="296">
        <f>'実質公債費比率（分子）の構造'!L$49</f>
        <v>12</v>
      </c>
      <c r="F45" s="296"/>
      <c r="G45" s="296"/>
      <c r="H45" s="296">
        <f>'実質公債費比率（分子）の構造'!M$49</f>
        <v>12</v>
      </c>
      <c r="I45" s="296"/>
      <c r="J45" s="296"/>
      <c r="K45" s="296">
        <f>'実質公債費比率（分子）の構造'!N$49</f>
        <v>12</v>
      </c>
      <c r="L45" s="296"/>
      <c r="M45" s="296"/>
      <c r="N45" s="296">
        <f>'実質公債費比率（分子）の構造'!O$49</f>
        <v>12</v>
      </c>
      <c r="O45" s="296"/>
      <c r="P45" s="296"/>
    </row>
    <row r="46" spans="1:16" x14ac:dyDescent="0.15">
      <c r="A46" s="296" t="s">
        <v>39</v>
      </c>
      <c r="B46" s="296">
        <f>'実質公債費比率（分子）の構造'!K$48</f>
        <v>1548</v>
      </c>
      <c r="C46" s="296"/>
      <c r="D46" s="296"/>
      <c r="E46" s="296">
        <f>'実質公債費比率（分子）の構造'!L$48</f>
        <v>1435</v>
      </c>
      <c r="F46" s="296"/>
      <c r="G46" s="296"/>
      <c r="H46" s="296">
        <f>'実質公債費比率（分子）の構造'!M$48</f>
        <v>1412</v>
      </c>
      <c r="I46" s="296"/>
      <c r="J46" s="296"/>
      <c r="K46" s="296">
        <f>'実質公債費比率（分子）の構造'!N$48</f>
        <v>1402</v>
      </c>
      <c r="L46" s="296"/>
      <c r="M46" s="296"/>
      <c r="N46" s="296">
        <f>'実質公債費比率（分子）の構造'!O$48</f>
        <v>1395</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3997</v>
      </c>
      <c r="C49" s="296"/>
      <c r="D49" s="296"/>
      <c r="E49" s="296">
        <f>'実質公債費比率（分子）の構造'!L$45</f>
        <v>4198</v>
      </c>
      <c r="F49" s="296"/>
      <c r="G49" s="296"/>
      <c r="H49" s="296">
        <f>'実質公債費比率（分子）の構造'!M$45</f>
        <v>4246</v>
      </c>
      <c r="I49" s="296"/>
      <c r="J49" s="296"/>
      <c r="K49" s="296">
        <f>'実質公債費比率（分子）の構造'!N$45</f>
        <v>4524</v>
      </c>
      <c r="L49" s="296"/>
      <c r="M49" s="296"/>
      <c r="N49" s="296">
        <f>'実質公債費比率（分子）の構造'!O$45</f>
        <v>4428</v>
      </c>
      <c r="O49" s="296"/>
      <c r="P49" s="296"/>
    </row>
    <row r="50" spans="1:16" x14ac:dyDescent="0.15">
      <c r="A50" s="296" t="s">
        <v>53</v>
      </c>
      <c r="B50" s="296" t="e">
        <f>NA()</f>
        <v>#N/A</v>
      </c>
      <c r="C50" s="296">
        <f>IF(ISNUMBER('実質公債費比率（分子）の構造'!K$53),'実質公債費比率（分子）の構造'!K$53,NA())</f>
        <v>1557</v>
      </c>
      <c r="D50" s="296" t="e">
        <f>NA()</f>
        <v>#N/A</v>
      </c>
      <c r="E50" s="296" t="e">
        <f>NA()</f>
        <v>#N/A</v>
      </c>
      <c r="F50" s="296">
        <f>IF(ISNUMBER('実質公債費比率（分子）の構造'!L$53),'実質公債費比率（分子）の構造'!L$53,NA())</f>
        <v>1658</v>
      </c>
      <c r="G50" s="296" t="e">
        <f>NA()</f>
        <v>#N/A</v>
      </c>
      <c r="H50" s="296" t="e">
        <f>NA()</f>
        <v>#N/A</v>
      </c>
      <c r="I50" s="296">
        <f>IF(ISNUMBER('実質公債費比率（分子）の構造'!M$53),'実質公債費比率（分子）の構造'!M$53,NA())</f>
        <v>1687</v>
      </c>
      <c r="J50" s="296" t="e">
        <f>NA()</f>
        <v>#N/A</v>
      </c>
      <c r="K50" s="296" t="e">
        <f>NA()</f>
        <v>#N/A</v>
      </c>
      <c r="L50" s="296">
        <f>IF(ISNUMBER('実質公債費比率（分子）の構造'!N$53),'実質公債費比率（分子）の構造'!N$53,NA())</f>
        <v>1795</v>
      </c>
      <c r="M50" s="296" t="e">
        <f>NA()</f>
        <v>#N/A</v>
      </c>
      <c r="N50" s="296" t="e">
        <f>NA()</f>
        <v>#N/A</v>
      </c>
      <c r="O50" s="296">
        <f>IF(ISNUMBER('実質公債費比率（分子）の構造'!O$53),'実質公債費比率（分子）の構造'!O$53,NA())</f>
        <v>1772</v>
      </c>
      <c r="P50" s="296" t="e">
        <f>NA()</f>
        <v>#N/A</v>
      </c>
    </row>
    <row r="53" spans="1:16" x14ac:dyDescent="0.15">
      <c r="A53" s="293" t="s">
        <v>62</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126</v>
      </c>
      <c r="C55" s="295"/>
      <c r="D55" s="295" t="s">
        <v>129</v>
      </c>
      <c r="E55" s="295" t="s">
        <v>126</v>
      </c>
      <c r="F55" s="295"/>
      <c r="G55" s="295" t="s">
        <v>129</v>
      </c>
      <c r="H55" s="295" t="s">
        <v>126</v>
      </c>
      <c r="I55" s="295"/>
      <c r="J55" s="295" t="s">
        <v>129</v>
      </c>
      <c r="K55" s="295" t="s">
        <v>126</v>
      </c>
      <c r="L55" s="295"/>
      <c r="M55" s="295" t="s">
        <v>129</v>
      </c>
      <c r="N55" s="295" t="s">
        <v>126</v>
      </c>
      <c r="O55" s="295"/>
      <c r="P55" s="295" t="s">
        <v>129</v>
      </c>
    </row>
    <row r="56" spans="1:16" x14ac:dyDescent="0.15">
      <c r="A56" s="295" t="s">
        <v>43</v>
      </c>
      <c r="B56" s="295"/>
      <c r="C56" s="295"/>
      <c r="D56" s="295">
        <f>'将来負担比率（分子）の構造'!I$52</f>
        <v>37116</v>
      </c>
      <c r="E56" s="295"/>
      <c r="F56" s="295"/>
      <c r="G56" s="295">
        <f>'将来負担比率（分子）の構造'!J$52</f>
        <v>36527</v>
      </c>
      <c r="H56" s="295"/>
      <c r="I56" s="295"/>
      <c r="J56" s="295">
        <f>'将来負担比率（分子）の構造'!K$52</f>
        <v>36139</v>
      </c>
      <c r="K56" s="295"/>
      <c r="L56" s="295"/>
      <c r="M56" s="295">
        <f>'将来負担比率（分子）の構造'!L$52</f>
        <v>35234</v>
      </c>
      <c r="N56" s="295"/>
      <c r="O56" s="295"/>
      <c r="P56" s="295">
        <f>'将来負担比率（分子）の構造'!M$52</f>
        <v>34616</v>
      </c>
    </row>
    <row r="57" spans="1:16" x14ac:dyDescent="0.15">
      <c r="A57" s="295" t="s">
        <v>102</v>
      </c>
      <c r="B57" s="295"/>
      <c r="C57" s="295"/>
      <c r="D57" s="295">
        <f>'将来負担比率（分子）の構造'!I$51</f>
        <v>313</v>
      </c>
      <c r="E57" s="295"/>
      <c r="F57" s="295"/>
      <c r="G57" s="295">
        <f>'将来負担比率（分子）の構造'!J$51</f>
        <v>279</v>
      </c>
      <c r="H57" s="295"/>
      <c r="I57" s="295"/>
      <c r="J57" s="295">
        <f>'将来負担比率（分子）の構造'!K$51</f>
        <v>233</v>
      </c>
      <c r="K57" s="295"/>
      <c r="L57" s="295"/>
      <c r="M57" s="295">
        <f>'将来負担比率（分子）の構造'!L$51</f>
        <v>190</v>
      </c>
      <c r="N57" s="295"/>
      <c r="O57" s="295"/>
      <c r="P57" s="295">
        <f>'将来負担比率（分子）の構造'!M$51</f>
        <v>152</v>
      </c>
    </row>
    <row r="58" spans="1:16" x14ac:dyDescent="0.15">
      <c r="A58" s="295" t="s">
        <v>99</v>
      </c>
      <c r="B58" s="295"/>
      <c r="C58" s="295"/>
      <c r="D58" s="295">
        <f>'将来負担比率（分子）の構造'!I$50</f>
        <v>28170</v>
      </c>
      <c r="E58" s="295"/>
      <c r="F58" s="295"/>
      <c r="G58" s="295">
        <f>'将来負担比率（分子）の構造'!J$50</f>
        <v>28222</v>
      </c>
      <c r="H58" s="295"/>
      <c r="I58" s="295"/>
      <c r="J58" s="295">
        <f>'将来負担比率（分子）の構造'!K$50</f>
        <v>29359</v>
      </c>
      <c r="K58" s="295"/>
      <c r="L58" s="295"/>
      <c r="M58" s="295">
        <f>'将来負担比率（分子）の構造'!L$50</f>
        <v>29642</v>
      </c>
      <c r="N58" s="295"/>
      <c r="O58" s="295"/>
      <c r="P58" s="295">
        <f>'将来負担比率（分子）の構造'!M$50</f>
        <v>29448</v>
      </c>
    </row>
    <row r="59" spans="1:16" x14ac:dyDescent="0.15">
      <c r="A59" s="295" t="s">
        <v>95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89</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82</v>
      </c>
      <c r="B61" s="295">
        <f>'将来負担比率（分子）の構造'!I$46</f>
        <v>3</v>
      </c>
      <c r="C61" s="295"/>
      <c r="D61" s="295"/>
      <c r="E61" s="295">
        <f>'将来負担比率（分子）の構造'!J$46</f>
        <v>0</v>
      </c>
      <c r="F61" s="295"/>
      <c r="G61" s="295"/>
      <c r="H61" s="295">
        <f>'将来負担比率（分子）の構造'!K$46</f>
        <v>0</v>
      </c>
      <c r="I61" s="295"/>
      <c r="J61" s="295"/>
      <c r="K61" s="295">
        <f>'将来負担比率（分子）の構造'!L$46</f>
        <v>0</v>
      </c>
      <c r="L61" s="295"/>
      <c r="M61" s="295"/>
      <c r="N61" s="295">
        <f>'将来負担比率（分子）の構造'!M$46</f>
        <v>0</v>
      </c>
      <c r="O61" s="295"/>
      <c r="P61" s="295"/>
    </row>
    <row r="62" spans="1:16" x14ac:dyDescent="0.15">
      <c r="A62" s="295" t="s">
        <v>83</v>
      </c>
      <c r="B62" s="295">
        <f>'将来負担比率（分子）の構造'!I$45</f>
        <v>5116</v>
      </c>
      <c r="C62" s="295"/>
      <c r="D62" s="295"/>
      <c r="E62" s="295">
        <f>'将来負担比率（分子）の構造'!J$45</f>
        <v>5070</v>
      </c>
      <c r="F62" s="295"/>
      <c r="G62" s="295"/>
      <c r="H62" s="295">
        <f>'将来負担比率（分子）の構造'!K$45</f>
        <v>5063</v>
      </c>
      <c r="I62" s="295"/>
      <c r="J62" s="295"/>
      <c r="K62" s="295">
        <f>'将来負担比率（分子）の構造'!L$45</f>
        <v>5086</v>
      </c>
      <c r="L62" s="295"/>
      <c r="M62" s="295"/>
      <c r="N62" s="295">
        <f>'将来負担比率（分子）の構造'!M$45</f>
        <v>5175</v>
      </c>
      <c r="O62" s="295"/>
      <c r="P62" s="295"/>
    </row>
    <row r="63" spans="1:16" x14ac:dyDescent="0.15">
      <c r="A63" s="295" t="s">
        <v>81</v>
      </c>
      <c r="B63" s="295">
        <f>'将来負担比率（分子）の構造'!I$44</f>
        <v>146</v>
      </c>
      <c r="C63" s="295"/>
      <c r="D63" s="295"/>
      <c r="E63" s="295">
        <f>'将来負担比率（分子）の構造'!J$44</f>
        <v>137</v>
      </c>
      <c r="F63" s="295"/>
      <c r="G63" s="295"/>
      <c r="H63" s="295">
        <f>'将来負担比率（分子）の構造'!K$44</f>
        <v>127</v>
      </c>
      <c r="I63" s="295"/>
      <c r="J63" s="295"/>
      <c r="K63" s="295">
        <f>'将来負担比率（分子）の構造'!L$44</f>
        <v>118</v>
      </c>
      <c r="L63" s="295"/>
      <c r="M63" s="295"/>
      <c r="N63" s="295">
        <f>'将来負担比率（分子）の構造'!M$44</f>
        <v>108</v>
      </c>
      <c r="O63" s="295"/>
      <c r="P63" s="295"/>
    </row>
    <row r="64" spans="1:16" x14ac:dyDescent="0.15">
      <c r="A64" s="295" t="s">
        <v>78</v>
      </c>
      <c r="B64" s="295">
        <f>'将来負担比率（分子）の構造'!I$43</f>
        <v>14873</v>
      </c>
      <c r="C64" s="295"/>
      <c r="D64" s="295"/>
      <c r="E64" s="295">
        <f>'将来負担比率（分子）の構造'!J$43</f>
        <v>12428</v>
      </c>
      <c r="F64" s="295"/>
      <c r="G64" s="295"/>
      <c r="H64" s="295">
        <f>'将来負担比率（分子）の構造'!K$43</f>
        <v>12181</v>
      </c>
      <c r="I64" s="295"/>
      <c r="J64" s="295"/>
      <c r="K64" s="295">
        <f>'将来負担比率（分子）の構造'!L$43</f>
        <v>11374</v>
      </c>
      <c r="L64" s="295"/>
      <c r="M64" s="295"/>
      <c r="N64" s="295">
        <f>'将来負担比率（分子）の構造'!M$43</f>
        <v>11024</v>
      </c>
      <c r="O64" s="295"/>
      <c r="P64" s="295"/>
    </row>
    <row r="65" spans="1:16" x14ac:dyDescent="0.15">
      <c r="A65" s="295" t="s">
        <v>77</v>
      </c>
      <c r="B65" s="295">
        <f>'将来負担比率（分子）の構造'!I$42</f>
        <v>32</v>
      </c>
      <c r="C65" s="295"/>
      <c r="D65" s="295"/>
      <c r="E65" s="295">
        <f>'将来負担比率（分子）の構造'!J$42</f>
        <v>50</v>
      </c>
      <c r="F65" s="295"/>
      <c r="G65" s="295"/>
      <c r="H65" s="295">
        <f>'将来負担比率（分子）の構造'!K$42</f>
        <v>44</v>
      </c>
      <c r="I65" s="295"/>
      <c r="J65" s="295"/>
      <c r="K65" s="295">
        <f>'将来負担比率（分子）の構造'!L$42</f>
        <v>40</v>
      </c>
      <c r="L65" s="295"/>
      <c r="M65" s="295"/>
      <c r="N65" s="295">
        <f>'将来負担比率（分子）の構造'!M$42</f>
        <v>36</v>
      </c>
      <c r="O65" s="295"/>
      <c r="P65" s="295"/>
    </row>
    <row r="66" spans="1:16" x14ac:dyDescent="0.15">
      <c r="A66" s="295" t="s">
        <v>55</v>
      </c>
      <c r="B66" s="295">
        <f>'将来負担比率（分子）の構造'!I$41</f>
        <v>37376</v>
      </c>
      <c r="C66" s="295"/>
      <c r="D66" s="295"/>
      <c r="E66" s="295">
        <f>'将来負担比率（分子）の構造'!J$41</f>
        <v>35929</v>
      </c>
      <c r="F66" s="295"/>
      <c r="G66" s="295"/>
      <c r="H66" s="295">
        <f>'将来負担比率（分子）の構造'!K$41</f>
        <v>35432</v>
      </c>
      <c r="I66" s="295"/>
      <c r="J66" s="295"/>
      <c r="K66" s="295">
        <f>'将来負担比率（分子）の構造'!L$41</f>
        <v>34045</v>
      </c>
      <c r="L66" s="295"/>
      <c r="M66" s="295"/>
      <c r="N66" s="295">
        <f>'将来負担比率（分子）の構造'!M$41</f>
        <v>33045</v>
      </c>
      <c r="O66" s="295"/>
      <c r="P66" s="295"/>
    </row>
    <row r="67" spans="1:16" x14ac:dyDescent="0.15">
      <c r="A67" s="295" t="s">
        <v>104</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130</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131</v>
      </c>
      <c r="B72" s="299">
        <f>基金残高に係る経年分析!F55</f>
        <v>9776</v>
      </c>
      <c r="C72" s="299">
        <f>基金残高に係る経年分析!G55</f>
        <v>9773</v>
      </c>
      <c r="D72" s="299">
        <f>基金残高に係る経年分析!H55</f>
        <v>9480</v>
      </c>
    </row>
    <row r="73" spans="1:16" x14ac:dyDescent="0.15">
      <c r="A73" s="297" t="s">
        <v>132</v>
      </c>
      <c r="B73" s="299">
        <f>基金残高に係る経年分析!F56</f>
        <v>2983</v>
      </c>
      <c r="C73" s="299">
        <f>基金残高に係る経年分析!G56</f>
        <v>2951</v>
      </c>
      <c r="D73" s="299">
        <f>基金残高に係る経年分析!H56</f>
        <v>3039</v>
      </c>
    </row>
    <row r="74" spans="1:16" x14ac:dyDescent="0.15">
      <c r="A74" s="297" t="s">
        <v>134</v>
      </c>
      <c r="B74" s="299">
        <f>基金残高に係る経年分析!F57</f>
        <v>18387</v>
      </c>
      <c r="C74" s="299">
        <f>基金残高に係る経年分析!G57</f>
        <v>18794</v>
      </c>
      <c r="D74" s="299">
        <f>基金残高に係る経年分析!H57</f>
        <v>18898</v>
      </c>
    </row>
  </sheetData>
  <sheetProtection algorithmName="SHA-512" hashValue="U1E8zY+C+6KgjhRPBI+v++GM+5fJvpC+e/BZepkOR4xrhCN+d0fvWp783KJ5eovaAt0gU9hVLTIqIbkxN6lB8A==" saltValue="J6SxEeTTdQEFtERN+HEK8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2025-03-14T02:03:44Z</cp:lastPrinted>
  <dcterms:created xsi:type="dcterms:W3CDTF">2025-02-19T04:10:16Z</dcterms:created>
  <dcterms:modified xsi:type="dcterms:W3CDTF">2025-03-14T02:04:51Z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2025-03-11T23:49:11Z</vt:filetime>
  </property>
</Properties>
</file>