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0" yWindow="0" windowWidth="28800" windowHeight="14115" tabRatio="8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P88" i="12" l="1"/>
  <c r="AF88" i="12"/>
  <c r="AU63" i="12"/>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BE37" i="10"/>
  <c r="AM37" i="10"/>
  <c r="C34" i="10"/>
  <c r="C35" i="10" s="1"/>
  <c r="C36" i="10" s="1"/>
  <c r="C37" i="10" s="1"/>
  <c r="C38"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 r="BE34" i="10" l="1"/>
  <c r="BE35" i="10" s="1"/>
  <c r="BE36" i="10" s="1"/>
  <c r="BW34" i="10" l="1"/>
  <c r="BW35" i="10" l="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<sst xmlns="http://schemas.openxmlformats.org/spreadsheetml/2006/main" count="1098" uniqueCount="578">
  <si>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</si>
  <si>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</si>
  <si>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</si>
  <si>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</si>
  <si>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</si>
  <si>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</si>
  <si>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</si>
  <si>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</si>
  <si>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</si>
  <si>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</si>
  <si>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</si>
  <si>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</si>
  <si>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</si>
  <si>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</si>
  <si>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</si>
  <si>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</si>
  <si>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</si>
  <si>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</si>
  <si>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</si>
  <si>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</si>
  <si>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</si>
  <si>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</si>
  <si>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</si>
  <si>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</si>
  <si>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</si>
  <si>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</si>
  <si>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</si>
  <si>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</si>
  <si>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</si>
  <si>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</si>
  <si>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</si>
  <si>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</si>
  <si>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</si>
  <si>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</si>
  <si>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</si>
  <si>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</si>
  <si>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</si>
  <si>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</si>
  <si>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</si>
  <si>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</si>
  <si>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</si>
  <si>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</si>
  <si>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</si>
  <si>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</si>
  <si>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</si>
  <si>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</si>
  <si>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</si>
  <si>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</si>
  <si>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</si>
  <si>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</si>
  <si>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</si>
  <si>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</si>
  <si>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</si>
  <si>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</si>
  <si>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</si>
  <si>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</si>
  <si>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</si>
  <si>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</si>
  <si>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</si>
  <si>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</si>
  <si>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</si>
  <si>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</si>
  <si>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</si>
  <si>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</si>
  <si>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</si>
  <si>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</si>
  <si>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</si>
  <si>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</si>
  <si>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</si>
  <si>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</si>
  <si>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</si>
  <si>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</si>
  <si>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</si>
  <si>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</si>
  <si>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</si>
  <si>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</si>
  <si>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</si>
  <si>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</si>
  <si>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</si>
  <si>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</si>
  <si>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</si>
  <si>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</si>
  <si>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</si>
  <si>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</si>
  <si>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</si>
  <si>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</si>
  <si>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</si>
  <si>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</si>
  <si>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</si>
  <si>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</si>
  <si>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</si>
  <si>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</si>
  <si>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</si>
  <si>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</si>
  <si>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備前市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</si>
  <si>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</si>
  <si>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</si>
  <si>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</si>
  <si>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</si>
  <si>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</si>
  <si>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</si>
  <si>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</si>
  <si>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</si>
  <si>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</si>
  <si>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</si>
  <si>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</si>
  <si>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</si>
  <si>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</si>
  <si>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</si>
  <si>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</si>
  <si>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</si>
  <si>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</si>
  <si>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</si>
  <si>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</si>
  <si>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</si>
  <si>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</si>
  <si>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</si>
  <si>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</si>
  <si>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</si>
  <si>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</si>
  <si>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</si>
  <si>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</si>
  <si>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</si>
  <si>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</si>
  <si>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</si>
  <si>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</si>
  <si>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</si>
  <si>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</si>
  <si>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</si>
  <si>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</si>
  <si>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</si>
  <si>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</si>
  <si>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</si>
  <si>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</si>
  <si>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</si>
  <si>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</si>
  <si>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</si>
  <si>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</si>
  <si>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</si>
  <si>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</si>
  <si>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</si>
  <si>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</si>
  <si>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</si>
  <si>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</si>
  <si>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</si>
  <si>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</si>
  <si>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</si>
  <si>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</si>
  <si>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</si>
  <si>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</si>
  <si>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</si>
  <si>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</si>
  <si>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</si>
  <si>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</si>
  <si>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</si>
  <si>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</si>
  <si>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</si>
  <si>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</si>
  <si>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</si>
  <si>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</si>
  <si>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</si>
  <si>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</si>
  <si>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</si>
  <si>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</si>
  <si>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</si>
  <si>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</si>
  <si>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</si>
  <si>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</si>
  <si>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</si>
  <si>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</si>
  <si>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</si>
  <si>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</si>
  <si>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</si>
  <si>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</si>
  <si>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</si>
  <si>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</si>
  <si>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</si>
  <si>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</si>
  <si>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</si>
  <si>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</si>
  <si>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</si>
  <si>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</si>
  <si>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</si>
  <si>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</si>
  <si>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</si>
  <si>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</si>
  <si>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</si>
  <si>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</si>
  <si>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</si>
  <si>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</si>
  <si>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</si>
  <si>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</si>
  <si>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</si>
  <si>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</si>
  <si>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</si>
  <si>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</si>
  <si>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</si>
  <si>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</si>
  <si>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</si>
  <si>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</si>
  <si>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</si>
  <si>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</si>
  <si>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</si>
  <si>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岡山県備前市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</si>
  <si>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</si>
  <si>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</si>
  <si>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</si>
  <si>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</si>
  <si>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</si>
  <si>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</si>
  <si>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</si>
  <si>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</si>
  <si>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</si>
  <si>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</si>
  <si>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</si>
  <si>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</si>
  <si>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</si>
  <si>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</si>
  <si>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</si>
  <si>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</si>
  <si>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</si>
  <si>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</si>
  <si>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</si>
  <si>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</si>
  <si>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</si>
  <si>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</si>
  <si>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</si>
  <si>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</si>
  <si>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</si>
  <si>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</si>
  <si>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</si>
  <si>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</si>
  <si>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</si>
  <si>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</si>
  <si>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</si>
  <si>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</si>
  <si>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</si>
  <si>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</si>
  <si>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</si>
  <si>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</si>
  <si>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</si>
  <si>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</si>
  <si>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</si>
  <si>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</si>
  <si>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</si>
  <si>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</si>
  <si>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</si>
  <si>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</si>
  <si>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</si>
  <si>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</si>
  <si>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</si>
  <si>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</si>
  <si>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</si>
  <si>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</si>
  <si>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</si>
  <si>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</si>
  <si>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</si>
  <si>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</si>
  <si>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</si>
  <si>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</si>
  <si>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</si>
  <si>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</si>
  <si>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</si>
  <si>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</si>
  <si>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</si>
  <si>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</si>
  <si>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</si>
  <si>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</si>
  <si>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</si>
  <si>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</si>
  <si>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</si>
  <si>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</si>
  <si>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</si>
  <si>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</si>
  <si>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</si>
  <si>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</si>
  <si>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</si>
  <si>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</si>
  <si>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</si>
  <si>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</si>
  <si>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</si>
  <si>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</si>
  <si>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</si>
  <si>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</si>
  <si>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</si>
  <si>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</si>
  <si>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</si>
  <si>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</si>
  <si>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</si>
  <si>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</si>
  <si>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</si>
  <si>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</si>
  <si>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</si>
  <si>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</si>
  <si>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</si>
  <si>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</si>
  <si>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</si>
  <si>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</si>
  <si>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</si>
  <si>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</si>
  <si>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</si>
  <si>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</si>
  <si>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</si>
  <si>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</si>
  <si>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</si>
  <si>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</si>
  <si>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</si>
  <si>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</si>
  <si>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</si>
  <si>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</si>
  <si>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</si>
  <si>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</si>
  <si>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</si>
  <si>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</si>
  <si>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</si>
  <si>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</si>
  <si>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</si>
  <si>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</si>
  <si>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</si>
  <si>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</si>
  <si>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</si>
  <si>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</si>
  <si>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</si>
  <si>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</si>
  <si>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</si>
  <si>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</si>
  <si>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</si>
  <si>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</si>
  <si>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</si>
  <si>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</si>
  <si>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</si>
  <si>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</si>
  <si>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</si>
  <si>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</si>
  <si>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</si>
  <si>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</si>
  <si>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</si>
  <si>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</si>
  <si>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</si>
  <si>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</si>
  <si>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</si>
  <si>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</si>
  <si>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</si>
  <si>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</si>
  <si>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</si>
  <si>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</si>
  <si>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</si>
  <si>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</si>
  <si>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</si>
  <si>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</si>
  <si>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</si>
  <si>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</si>
  <si>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</si>
  <si>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</si>
  <si>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岡山県備前市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</si>
  <si>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</si>
  <si>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</si>
  <si>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</si>
  <si>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</si>
  <si>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</si>
  <si>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</si>
  <si>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</si>
  <si>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</si>
  <si>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</si>
  <si>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</si>
  <si>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</si>
  <si>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</si>
  <si>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</si>
  <si>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</si>
  <si>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</si>
  <si>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</si>
  <si>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</si>
  <si>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</si>
  <si>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</si>
  <si>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</si>
  <si>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備前市土地取得事業特別会計</t>
    <phoneticPr fontId="5"/>
  </si>
  <si>
    <t>備前市飲料水供給事業特別会計</t>
    <phoneticPr fontId="5"/>
  </si>
  <si>
    <t>備前市駐車場事業特別会計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</si>
  <si>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</si>
  <si>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</si>
  <si>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</si>
  <si>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</si>
  <si>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</si>
  <si>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</si>
  <si>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</si>
  <si>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</si>
  <si>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</si>
  <si>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</si>
  <si>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</si>
  <si>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</si>
  <si>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</si>
  <si>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備前市国民健康保険事業特別会計</t>
    <phoneticPr fontId="5"/>
  </si>
  <si>
    <t>備前市介護保険事業特別会計（介護保険事業勘定）</t>
    <phoneticPr fontId="5"/>
  </si>
  <si>
    <t>備前市介護保険事業特別会計（予防サービス事業勘定）</t>
    <phoneticPr fontId="5"/>
  </si>
  <si>
    <t>備前市後期高齢者医療事業特別会計</t>
    <phoneticPr fontId="5"/>
  </si>
  <si>
    <t>備前市水道事業会計</t>
    <phoneticPr fontId="5"/>
  </si>
  <si>
    <t>法適用企業</t>
    <phoneticPr fontId="5"/>
  </si>
  <si>
    <t>備前市下水道事業会計</t>
    <phoneticPr fontId="5"/>
  </si>
  <si>
    <t>備前市病院事業会計</t>
    <phoneticPr fontId="5"/>
  </si>
  <si>
    <t>備前市浄化槽整備事業特別会計</t>
    <phoneticPr fontId="5"/>
  </si>
  <si>
    <t>法非適用企業</t>
    <phoneticPr fontId="5"/>
  </si>
  <si>
    <t>備前市宅地造成分譲事業特別会計</t>
    <phoneticPr fontId="5"/>
  </si>
  <si>
    <t>備前市企業用地造成事業特別会計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</si>
  <si>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</si>
  <si>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</si>
  <si>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</si>
  <si>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</si>
  <si>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</si>
  <si>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</si>
  <si>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</si>
  <si>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</si>
  <si>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</si>
  <si>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</si>
  <si>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</si>
  <si>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</si>
  <si>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</si>
  <si>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</si>
  <si>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</si>
  <si>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</si>
  <si>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</si>
  <si>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</si>
  <si>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</si>
  <si>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</si>
  <si>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</si>
  <si>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</si>
  <si>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</si>
  <si>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</si>
  <si>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</si>
  <si>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</si>
  <si>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</si>
  <si>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</si>
  <si>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</si>
  <si>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</si>
  <si>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</si>
  <si>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</si>
  <si>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</si>
  <si>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</si>
  <si>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</si>
  <si>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</si>
  <si>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</si>
  <si>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</si>
  <si>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</si>
  <si>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</si>
  <si>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</si>
  <si>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</si>
  <si>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</si>
  <si>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</si>
  <si>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</si>
  <si>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</si>
  <si>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</si>
  <si>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</si>
  <si>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</si>
  <si>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</si>
  <si>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</si>
  <si>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</si>
  <si>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</si>
  <si>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</si>
  <si>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</si>
  <si>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</si>
  <si>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</si>
  <si>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</si>
  <si>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</si>
  <si>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</si>
  <si>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</si>
  <si>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</si>
  <si>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</si>
  <si>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</si>
  <si>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</si>
  <si>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</si>
  <si>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</si>
  <si>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</si>
  <si>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</si>
  <si>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</si>
  <si>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</si>
  <si>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</si>
  <si>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</si>
  <si>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</si>
  <si>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</si>
  <si>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</si>
  <si>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</si>
  <si>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</si>
  <si>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</si>
  <si>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</si>
  <si>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</si>
  <si>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</si>
  <si>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</si>
  <si>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</si>
  <si>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</si>
  <si>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</si>
  <si>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</si>
  <si>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</si>
  <si>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</si>
  <si>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</si>
  <si>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</si>
  <si>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</si>
  <si>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</si>
  <si>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</si>
  <si>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</si>
  <si>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</si>
  <si>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</si>
  <si>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</si>
  <si>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</si>
  <si>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</si>
  <si>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</si>
  <si>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</si>
  <si>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</si>
  <si>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</si>
  <si>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</si>
  <si>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</si>
  <si>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</si>
  <si>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</si>
  <si>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</si>
  <si>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</si>
  <si>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</si>
  <si>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</si>
  <si>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</si>
  <si>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</si>
  <si>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</si>
  <si>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</si>
  <si>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</si>
  <si>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</si>
  <si>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</si>
  <si>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</si>
  <si>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</si>
  <si>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</si>
  <si>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</si>
  <si>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</si>
  <si>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</si>
  <si>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</si>
  <si>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</si>
  <si>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</si>
  <si>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</si>
  <si>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</si>
  <si>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</si>
  <si>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</si>
  <si>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</si>
  <si>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</si>
  <si>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</si>
  <si>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2.41</t>
  </si>
  <si>
    <t>備前市水道事業会計</t>
  </si>
  <si>
    <t>備前市病院事業会計</t>
  </si>
  <si>
    <t>一般会計</t>
  </si>
  <si>
    <t>備前市下水道事業会計</t>
  </si>
  <si>
    <t>備前市介護保険事業特別会計（介護保険事業勘定）</t>
  </si>
  <si>
    <t>備前市国民健康保険事業特別会計</t>
  </si>
  <si>
    <t>備前市土地取得事業特別会計</t>
  </si>
  <si>
    <t>備前市飲料水供給事業特別会計</t>
  </si>
  <si>
    <t>その他会計（赤字）</t>
  </si>
  <si>
    <t>その他会計（黒字）</t>
  </si>
  <si>
    <t>R01</t>
    <phoneticPr fontId="5"/>
  </si>
  <si>
    <t>R02</t>
    <phoneticPr fontId="5"/>
  </si>
  <si>
    <t>R03</t>
    <phoneticPr fontId="5"/>
  </si>
  <si>
    <t>R04</t>
    <phoneticPr fontId="5"/>
  </si>
  <si>
    <t>R05</t>
    <phoneticPr fontId="5"/>
  </si>
  <si>
    <t>まちづくり振興基金</t>
    <rPh sb="5" eb="7">
      <t>シンコウ</t>
    </rPh>
    <rPh sb="7" eb="9">
      <t>キキン</t>
    </rPh>
    <phoneticPr fontId="5"/>
  </si>
  <si>
    <t>振興基金</t>
    <rPh sb="0" eb="2">
      <t>シンコウ</t>
    </rPh>
    <rPh sb="2" eb="4">
      <t>キキン</t>
    </rPh>
    <phoneticPr fontId="2"/>
  </si>
  <si>
    <t>まちづくり応援基金</t>
    <rPh sb="5" eb="7">
      <t>オウエン</t>
    </rPh>
    <rPh sb="7" eb="9">
      <t>キキン</t>
    </rPh>
    <phoneticPr fontId="5"/>
  </si>
  <si>
    <t>地域福祉基金</t>
    <rPh sb="0" eb="2">
      <t>チイキ</t>
    </rPh>
    <rPh sb="2" eb="4">
      <t>フクシ</t>
    </rPh>
    <rPh sb="4" eb="6">
      <t>キキン</t>
    </rPh>
    <phoneticPr fontId="2"/>
  </si>
  <si>
    <t>米百俵基金</t>
    <rPh sb="0" eb="1">
      <t>コメ</t>
    </rPh>
    <rPh sb="1" eb="3">
      <t>ヒャッピョウ</t>
    </rPh>
    <rPh sb="3" eb="5">
      <t>キキン</t>
    </rPh>
    <phoneticPr fontId="2"/>
  </si>
  <si>
    <t>-</t>
    <phoneticPr fontId="2"/>
  </si>
  <si>
    <t>岡山県広域水道企業団</t>
    <rPh sb="0" eb="3">
      <t>オカヤマケン</t>
    </rPh>
    <rPh sb="3" eb="5">
      <t>コウイキ</t>
    </rPh>
    <rPh sb="5" eb="7">
      <t>スイドウ</t>
    </rPh>
    <rPh sb="7" eb="10">
      <t>キギョウダン</t>
    </rPh>
    <phoneticPr fontId="10"/>
  </si>
  <si>
    <t>岡山県後期高齢者医療広域連合一般会計</t>
    <rPh sb="0" eb="3">
      <t>オカヤマケン</t>
    </rPh>
    <rPh sb="3" eb="5">
      <t>コウキ</t>
    </rPh>
    <rPh sb="5" eb="8">
      <t>コウレイシャ</t>
    </rPh>
    <rPh sb="8" eb="10">
      <t>イリョウ</t>
    </rPh>
    <rPh sb="10" eb="12">
      <t>コウイキ</t>
    </rPh>
    <rPh sb="12" eb="14">
      <t>レンゴウ</t>
    </rPh>
    <rPh sb="14" eb="18">
      <t>イッパンカイケイ</t>
    </rPh>
    <phoneticPr fontId="10"/>
  </si>
  <si>
    <t>岡山県後期高齢者医療広域連合特別会計</t>
    <rPh sb="0" eb="3">
      <t>オカヤマケン</t>
    </rPh>
    <rPh sb="3" eb="8">
      <t>コウキコウレイシャ</t>
    </rPh>
    <rPh sb="8" eb="10">
      <t>イリョウ</t>
    </rPh>
    <rPh sb="10" eb="14">
      <t>コウイキレンゴウ</t>
    </rPh>
    <rPh sb="14" eb="16">
      <t>トクベツ</t>
    </rPh>
    <rPh sb="16" eb="18">
      <t>カイケイ</t>
    </rPh>
    <phoneticPr fontId="10"/>
  </si>
  <si>
    <t>岡山県市町村総合事務組合一般会計</t>
    <rPh sb="0" eb="3">
      <t>オカヤマケン</t>
    </rPh>
    <rPh sb="3" eb="6">
      <t>シチョウソン</t>
    </rPh>
    <rPh sb="6" eb="12">
      <t>ソウゴウジムクミアイ</t>
    </rPh>
    <rPh sb="12" eb="16">
      <t>イッパンカイケイ</t>
    </rPh>
    <phoneticPr fontId="10"/>
  </si>
  <si>
    <t>岡山県市町村総合事務組合貸付金特別会計</t>
    <rPh sb="0" eb="3">
      <t>オカヤマケン</t>
    </rPh>
    <rPh sb="3" eb="6">
      <t>シチョウソン</t>
    </rPh>
    <rPh sb="6" eb="8">
      <t>ソウゴウ</t>
    </rPh>
    <rPh sb="8" eb="12">
      <t>ジムクミアイ</t>
    </rPh>
    <rPh sb="12" eb="15">
      <t>カシツケキン</t>
    </rPh>
    <rPh sb="15" eb="19">
      <t>トクベツカイケイ</t>
    </rPh>
    <phoneticPr fontId="10"/>
  </si>
  <si>
    <t>岡山県市町村総合事務組合拠出金事業特別会計</t>
    <rPh sb="0" eb="12">
      <t>オカヤマケンシチョウソンソウゴウジムクミアイ</t>
    </rPh>
    <rPh sb="12" eb="15">
      <t>キョシュツキン</t>
    </rPh>
    <rPh sb="15" eb="17">
      <t>ジギョウ</t>
    </rPh>
    <rPh sb="17" eb="21">
      <t>トクベツカイケイ</t>
    </rPh>
    <phoneticPr fontId="10"/>
  </si>
  <si>
    <t>岡山県市町村税整理組合</t>
    <rPh sb="0" eb="3">
      <t>オカヤマケン</t>
    </rPh>
    <rPh sb="3" eb="6">
      <t>シチョウソン</t>
    </rPh>
    <rPh sb="6" eb="7">
      <t>ゼイ</t>
    </rPh>
    <rPh sb="7" eb="11">
      <t>セイリクミアイ</t>
    </rPh>
    <phoneticPr fontId="10"/>
  </si>
  <si>
    <t>東備消防組合</t>
    <rPh sb="0" eb="4">
      <t>トウビショウボウ</t>
    </rPh>
    <rPh sb="4" eb="6">
      <t>クミアイ</t>
    </rPh>
    <phoneticPr fontId="10"/>
  </si>
  <si>
    <t>旭東用排水組合</t>
    <rPh sb="0" eb="2">
      <t>キョクトウ</t>
    </rPh>
    <rPh sb="2" eb="5">
      <t>ヨウハイスイ</t>
    </rPh>
    <rPh sb="5" eb="7">
      <t>クミアイ</t>
    </rPh>
    <phoneticPr fontId="10"/>
  </si>
  <si>
    <t>備前市施設管理公社</t>
    <rPh sb="0" eb="3">
      <t>ビゼンシ</t>
    </rPh>
    <rPh sb="3" eb="7">
      <t>シセツカンリ</t>
    </rPh>
    <rPh sb="7" eb="9">
      <t>コウシャ</t>
    </rPh>
    <phoneticPr fontId="10"/>
  </si>
  <si>
    <t>片上埠頭開発</t>
    <rPh sb="0" eb="2">
      <t>カタカミ</t>
    </rPh>
    <rPh sb="2" eb="4">
      <t>フトウ</t>
    </rPh>
    <rPh sb="4" eb="6">
      <t>カイハツ</t>
    </rPh>
    <phoneticPr fontId="10"/>
  </si>
  <si>
    <t>日生有線テレビ</t>
    <rPh sb="0" eb="2">
      <t>ヒナセ</t>
    </rPh>
    <rPh sb="2" eb="4">
      <t>ユウセン</t>
    </rPh>
    <phoneticPr fontId="10"/>
  </si>
  <si>
    <t>一般財団法人岡山セラミックス技術振興財団</t>
    <rPh sb="0" eb="2">
      <t>イッパン</t>
    </rPh>
    <rPh sb="2" eb="6">
      <t>ザイダンホウジン</t>
    </rPh>
    <rPh sb="6" eb="8">
      <t>オカヤマ</t>
    </rPh>
    <rPh sb="14" eb="16">
      <t>ギジュツ</t>
    </rPh>
    <rPh sb="16" eb="18">
      <t>シンコウ</t>
    </rPh>
    <rPh sb="18" eb="20">
      <t>ザイダン</t>
    </rPh>
    <phoneticPr fontId="10"/>
  </si>
  <si>
    <t>-</t>
    <phoneticPr fontId="2"/>
  </si>
  <si>
    <t>一般財団法人備前市文化芸術振興財団</t>
    <rPh sb="0" eb="2">
      <t>イッパン</t>
    </rPh>
    <rPh sb="2" eb="4">
      <t>ザイダン</t>
    </rPh>
    <rPh sb="4" eb="6">
      <t>ホウジン</t>
    </rPh>
    <rPh sb="6" eb="9">
      <t>ビゼンシ</t>
    </rPh>
    <rPh sb="9" eb="11">
      <t>ブンカ</t>
    </rPh>
    <rPh sb="11" eb="13">
      <t>ゲイジュツ</t>
    </rPh>
    <rPh sb="13" eb="15">
      <t>シンコウ</t>
    </rPh>
    <rPh sb="15" eb="17">
      <t>ザイダン</t>
    </rPh>
    <phoneticPr fontId="2"/>
  </si>
  <si>
    <t>備前市介護保険事業特別会計の一部</t>
    <rPh sb="0" eb="3">
      <t>ビゼンシ</t>
    </rPh>
    <rPh sb="3" eb="5">
      <t>カイゴ</t>
    </rPh>
    <rPh sb="5" eb="7">
      <t>ホケン</t>
    </rPh>
    <rPh sb="7" eb="9">
      <t>ジギョウ</t>
    </rPh>
    <rPh sb="9" eb="11">
      <t>トクベツ</t>
    </rPh>
    <rPh sb="11" eb="13">
      <t>カイケイ</t>
    </rPh>
    <rPh sb="14" eb="16">
      <t>イチブ</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</si>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</sst>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323E-411A-9E61-AC74BBF34D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156658</c:v>
                </c:pt>
                <c:pt idx="1">
                  <c:v>73395</c:v>
                </c:pt>
                <c:pt idx="2">
                  <c:v>54038</c:v>
                </c:pt>
                <c:pt idx="3">
                  <c:v>76900</c:v>
                </c:pt>
                <c:pt idx="4">
                  <c:v>81347</c:v>
                </c:pt>
              </c:numCache>
            </c:numRef>
          </c:val>
          <c:smooth val="0"/>
          <c:extLst>
            <c:ext xmlns:c16="http://schemas.microsoft.com/office/drawing/2014/chart" uri="{C3380CC4-5D6E-409C-BE32-E72D297353CC}">
              <c16:uniqueId val="{00000001-323E-411A-9E61-AC74BBF34D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6.74</c:v>
                </c:pt>
                <c:pt idx="1">
                  <c:v>4.01</c:v>
                </c:pt>
                <c:pt idx="2">
                  <c:v>7.01</c:v>
                </c:pt>
                <c:pt idx="3">
                  <c:v>6.39</c:v>
                </c:pt>
                <c:pt idx="4">
                  <c:v>8.86</c:v>
                </c:pt>
              </c:numCache>
            </c:numRef>
          </c:val>
          <c:extLst>
            <c:ext xmlns:c16="http://schemas.microsoft.com/office/drawing/2014/chart" uri="{C3380CC4-5D6E-409C-BE32-E72D297353CC}">
              <c16:uniqueId val="{00000000-D048-4C00-A872-45B1D26E59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39.79</c:v>
                </c:pt>
                <c:pt idx="1">
                  <c:v>41.91</c:v>
                </c:pt>
                <c:pt idx="2">
                  <c:v>41.54</c:v>
                </c:pt>
                <c:pt idx="3">
                  <c:v>48.77</c:v>
                </c:pt>
                <c:pt idx="4">
                  <c:v>49.25</c:v>
                </c:pt>
              </c:numCache>
            </c:numRef>
          </c:val>
          <c:extLst>
            <c:ext xmlns:c16="http://schemas.microsoft.com/office/drawing/2014/chart" uri="{C3380CC4-5D6E-409C-BE32-E72D297353CC}">
              <c16:uniqueId val="{00000001-D048-4C00-A872-45B1D26E59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10.64</c:v>
                </c:pt>
                <c:pt idx="1">
                  <c:v>-2.41</c:v>
                </c:pt>
                <c:pt idx="2">
                  <c:v>11.92</c:v>
                </c:pt>
                <c:pt idx="3">
                  <c:v>2.57</c:v>
                </c:pt>
                <c:pt idx="4">
                  <c:v>2.52</c:v>
                </c:pt>
              </c:numCache>
            </c:numRef>
          </c:val>
          <c:smooth val="0"/>
          <c:extLst>
            <c:ext xmlns:c16="http://schemas.microsoft.com/office/drawing/2014/chart" uri="{C3380CC4-5D6E-409C-BE32-E72D297353CC}">
              <c16:uniqueId val="{00000002-D048-4C00-A872-45B1D26E59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0.43</c:v>
                </c:pt>
                <c:pt idx="2">
                  <c:v>#N/A</c:v>
                </c:pt>
                <c:pt idx="3">
                  <c:v>0.25</c:v>
                </c:pt>
                <c:pt idx="4">
                  <c:v>#N/A</c:v>
                </c:pt>
                <c:pt idx="5">
                  <c:v>0.57999999999999996</c:v>
                </c:pt>
                <c:pt idx="6">
                  <c:v>#N/A</c:v>
                </c:pt>
                <c:pt idx="7">
                  <c:v>0.28999999999999998</c:v>
                </c:pt>
                <c:pt idx="8">
                  <c:v>#N/A</c:v>
                </c:pt>
                <c:pt idx="9">
                  <c:v>0.44</c:v>
                </c:pt>
              </c:numCache>
            </c:numRef>
          </c:val>
          <c:extLst>
            <c:ext xmlns:c16="http://schemas.microsoft.com/office/drawing/2014/chart" uri="{C3380CC4-5D6E-409C-BE32-E72D297353CC}">
              <c16:uniqueId val="{00000000-E9B8-4BB9-9565-CDBA7CA970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B8-4BB9-9565-CDBA7CA97055}"/>
            </c:ext>
          </c:extLst>
        </c:ser>
        <c:ser>
          <c:idx val="2"/>
          <c:order val="2"/>
          <c:tx>
            <c:strRef>
              <c:f>データシート!$A$29</c:f>
              <c:strCache>
                <c:ptCount val="1"/>
                <c:pt idx="0">
                  <c:v>備前市飲料水供給事業特別会計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7.0000000000000007E-2</c:v>
                </c:pt>
                <c:pt idx="2">
                  <c:v>#N/A</c:v>
                </c:pt>
                <c:pt idx="3">
                  <c:v>0.06</c:v>
                </c:pt>
                <c:pt idx="4">
                  <c:v>#N/A</c:v>
                </c:pt>
                <c:pt idx="5">
                  <c:v>0.08</c:v>
                </c:pt>
                <c:pt idx="6">
                  <c:v>#N/A</c:v>
                </c:pt>
                <c:pt idx="7">
                  <c:v>7.0000000000000007E-2</c:v>
                </c:pt>
                <c:pt idx="8">
                  <c:v>#N/A</c:v>
                </c:pt>
                <c:pt idx="9">
                  <c:v>0.15</c:v>
                </c:pt>
              </c:numCache>
            </c:numRef>
          </c:val>
          <c:extLst>
            <c:ext xmlns:c16="http://schemas.microsoft.com/office/drawing/2014/chart" uri="{C3380CC4-5D6E-409C-BE32-E72D297353CC}">
              <c16:uniqueId val="{00000002-E9B8-4BB9-9565-CDBA7CA97055}"/>
            </c:ext>
          </c:extLst>
        </c:ser>
        <c:ser>
          <c:idx val="3"/>
          <c:order val="3"/>
          <c:tx>
            <c:strRef>
              <c:f>データシート!$A$30</c:f>
              <c:strCache>
                <c:ptCount val="1"/>
                <c:pt idx="0">
                  <c:v>備前市土地取得事業特別会計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c:v>
                </c:pt>
                <c:pt idx="4">
                  <c:v>#N/A</c:v>
                </c:pt>
                <c:pt idx="5">
                  <c:v>0.04</c:v>
                </c:pt>
                <c:pt idx="6">
                  <c:v>#N/A</c:v>
                </c:pt>
                <c:pt idx="7">
                  <c:v>0.04</c:v>
                </c:pt>
                <c:pt idx="8">
                  <c:v>#N/A</c:v>
                </c:pt>
                <c:pt idx="9">
                  <c:v>0.33</c:v>
                </c:pt>
              </c:numCache>
            </c:numRef>
          </c:val>
          <c:extLst>
            <c:ext xmlns:c16="http://schemas.microsoft.com/office/drawing/2014/chart" uri="{C3380CC4-5D6E-409C-BE32-E72D297353CC}">
              <c16:uniqueId val="{00000003-E9B8-4BB9-9565-CDBA7CA97055}"/>
            </c:ext>
          </c:extLst>
        </c:ser>
        <c:ser>
          <c:idx val="4"/>
          <c:order val="4"/>
          <c:tx>
            <c:strRef>
              <c:f>データシート!$A$31</c:f>
              <c:strCache>
                <c:ptCount val="1"/>
                <c:pt idx="0">
                  <c:v>備前市国民健康保険事業特別会計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0.98</c:v>
                </c:pt>
                <c:pt idx="2">
                  <c:v>#N/A</c:v>
                </c:pt>
                <c:pt idx="3">
                  <c:v>1.1599999999999999</c:v>
                </c:pt>
                <c:pt idx="4">
                  <c:v>#N/A</c:v>
                </c:pt>
                <c:pt idx="5">
                  <c:v>1.5</c:v>
                </c:pt>
                <c:pt idx="6">
                  <c:v>#N/A</c:v>
                </c:pt>
                <c:pt idx="7">
                  <c:v>1.83</c:v>
                </c:pt>
                <c:pt idx="8">
                  <c:v>#N/A</c:v>
                </c:pt>
                <c:pt idx="9">
                  <c:v>1.46</c:v>
                </c:pt>
              </c:numCache>
            </c:numRef>
          </c:val>
          <c:extLst>
            <c:ext xmlns:c16="http://schemas.microsoft.com/office/drawing/2014/chart" uri="{C3380CC4-5D6E-409C-BE32-E72D297353CC}">
              <c16:uniqueId val="{00000004-E9B8-4BB9-9565-CDBA7CA97055}"/>
            </c:ext>
          </c:extLst>
        </c:ser>
        <c:ser>
          <c:idx val="5"/>
          <c:order val="5"/>
          <c:tx>
            <c:strRef>
              <c:f>データシート!$A$32</c:f>
              <c:strCache>
                <c:ptCount val="1"/>
                <c:pt idx="0">
                  <c:v>備前市介護保険事業特別会計（介護保険事業勘定）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1.64</c:v>
                </c:pt>
                <c:pt idx="2">
                  <c:v>#N/A</c:v>
                </c:pt>
                <c:pt idx="3">
                  <c:v>2.77</c:v>
                </c:pt>
                <c:pt idx="4">
                  <c:v>#N/A</c:v>
                </c:pt>
                <c:pt idx="5">
                  <c:v>1.54</c:v>
                </c:pt>
                <c:pt idx="6">
                  <c:v>#N/A</c:v>
                </c:pt>
                <c:pt idx="7">
                  <c:v>2.29</c:v>
                </c:pt>
                <c:pt idx="8">
                  <c:v>#N/A</c:v>
                </c:pt>
                <c:pt idx="9">
                  <c:v>1.8</c:v>
                </c:pt>
              </c:numCache>
            </c:numRef>
          </c:val>
          <c:extLst>
            <c:ext xmlns:c16="http://schemas.microsoft.com/office/drawing/2014/chart" uri="{C3380CC4-5D6E-409C-BE32-E72D297353CC}">
              <c16:uniqueId val="{00000005-E9B8-4BB9-9565-CDBA7CA97055}"/>
            </c:ext>
          </c:extLst>
        </c:ser>
        <c:ser>
          <c:idx val="6"/>
          <c:order val="6"/>
          <c:tx>
            <c:strRef>
              <c:f>データシート!$A$33</c:f>
              <c:strCache>
                <c:ptCount val="1"/>
                <c:pt idx="0">
                  <c:v>備前市下水道事業会計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3.14</c:v>
                </c:pt>
                <c:pt idx="2">
                  <c:v>#N/A</c:v>
                </c:pt>
                <c:pt idx="3">
                  <c:v>2.5299999999999998</c:v>
                </c:pt>
                <c:pt idx="4">
                  <c:v>#N/A</c:v>
                </c:pt>
                <c:pt idx="5">
                  <c:v>2.5</c:v>
                </c:pt>
                <c:pt idx="6">
                  <c:v>#N/A</c:v>
                </c:pt>
                <c:pt idx="7">
                  <c:v>3.37</c:v>
                </c:pt>
                <c:pt idx="8">
                  <c:v>#N/A</c:v>
                </c:pt>
                <c:pt idx="9">
                  <c:v>4</c:v>
                </c:pt>
              </c:numCache>
            </c:numRef>
          </c:val>
          <c:extLst>
            <c:ext xmlns:c16="http://schemas.microsoft.com/office/drawing/2014/chart" uri="{C3380CC4-5D6E-409C-BE32-E72D297353CC}">
              <c16:uniqueId val="{00000006-E9B8-4BB9-9565-CDBA7CA9705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6.57</c:v>
                </c:pt>
                <c:pt idx="2">
                  <c:v>#N/A</c:v>
                </c:pt>
                <c:pt idx="3">
                  <c:v>3.94</c:v>
                </c:pt>
                <c:pt idx="4">
                  <c:v>#N/A</c:v>
                </c:pt>
                <c:pt idx="5">
                  <c:v>6.81</c:v>
                </c:pt>
                <c:pt idx="6">
                  <c:v>#N/A</c:v>
                </c:pt>
                <c:pt idx="7">
                  <c:v>6.24</c:v>
                </c:pt>
                <c:pt idx="8">
                  <c:v>#N/A</c:v>
                </c:pt>
                <c:pt idx="9">
                  <c:v>8.2100000000000009</c:v>
                </c:pt>
              </c:numCache>
            </c:numRef>
          </c:val>
          <c:extLst>
            <c:ext xmlns:c16="http://schemas.microsoft.com/office/drawing/2014/chart" uri="{C3380CC4-5D6E-409C-BE32-E72D297353CC}">
              <c16:uniqueId val="{00000007-E9B8-4BB9-9565-CDBA7CA97055}"/>
            </c:ext>
          </c:extLst>
        </c:ser>
        <c:ser>
          <c:idx val="8"/>
          <c:order val="8"/>
          <c:tx>
            <c:strRef>
              <c:f>データシート!$A$35</c:f>
              <c:strCache>
                <c:ptCount val="1"/>
                <c:pt idx="0">
                  <c:v>備前市病院事業会計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12.8</c:v>
                </c:pt>
                <c:pt idx="2">
                  <c:v>#N/A</c:v>
                </c:pt>
                <c:pt idx="3">
                  <c:v>10.11</c:v>
                </c:pt>
                <c:pt idx="4">
                  <c:v>#N/A</c:v>
                </c:pt>
                <c:pt idx="5">
                  <c:v>12.38</c:v>
                </c:pt>
                <c:pt idx="6">
                  <c:v>#N/A</c:v>
                </c:pt>
                <c:pt idx="7">
                  <c:v>13.84</c:v>
                </c:pt>
                <c:pt idx="8">
                  <c:v>#N/A</c:v>
                </c:pt>
                <c:pt idx="9">
                  <c:v>12.65</c:v>
                </c:pt>
              </c:numCache>
            </c:numRef>
          </c:val>
          <c:extLst>
            <c:ext xmlns:c16="http://schemas.microsoft.com/office/drawing/2014/chart" uri="{C3380CC4-5D6E-409C-BE32-E72D297353CC}">
              <c16:uniqueId val="{00000008-E9B8-4BB9-9565-CDBA7CA97055}"/>
            </c:ext>
          </c:extLst>
        </c:ser>
        <c:ser>
          <c:idx val="9"/>
          <c:order val="9"/>
          <c:tx>
            <c:strRef>
              <c:f>データシート!$A$36</c:f>
              <c:strCache>
                <c:ptCount val="1"/>
                <c:pt idx="0">
                  <c:v>備前市水道事業会計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18.89</c:v>
                </c:pt>
                <c:pt idx="2">
                  <c:v>#N/A</c:v>
                </c:pt>
                <c:pt idx="3">
                  <c:v>17.73</c:v>
                </c:pt>
                <c:pt idx="4">
                  <c:v>#N/A</c:v>
                </c:pt>
                <c:pt idx="5">
                  <c:v>15.48</c:v>
                </c:pt>
                <c:pt idx="6">
                  <c:v>#N/A</c:v>
                </c:pt>
                <c:pt idx="7">
                  <c:v>14.87</c:v>
                </c:pt>
                <c:pt idx="8">
                  <c:v>#N/A</c:v>
                </c:pt>
                <c:pt idx="9">
                  <c:v>17.399999999999999</c:v>
                </c:pt>
              </c:numCache>
            </c:numRef>
          </c:val>
          <c:extLst>
            <c:ext xmlns:c16="http://schemas.microsoft.com/office/drawing/2014/chart" uri="{C3380CC4-5D6E-409C-BE32-E72D297353CC}">
              <c16:uniqueId val="{00000009-E9B8-4BB9-9565-CDBA7CA970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2556</c:v>
                </c:pt>
                <c:pt idx="5">
                  <c:v>2542</c:v>
                </c:pt>
                <c:pt idx="8">
                  <c:v>2648</c:v>
                </c:pt>
                <c:pt idx="11">
                  <c:v>2679</c:v>
                </c:pt>
                <c:pt idx="14">
                  <c:v>2611</c:v>
                </c:pt>
              </c:numCache>
            </c:numRef>
          </c:val>
          <c:extLst>
            <c:ext xmlns:c16="http://schemas.microsoft.com/office/drawing/2014/chart" uri="{C3380CC4-5D6E-409C-BE32-E72D297353CC}">
              <c16:uniqueId val="{00000000-EB35-482F-90E9-FA85C2C8FB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35-482F-90E9-FA85C2C8FB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10</c:v>
                </c:pt>
                <c:pt idx="6">
                  <c:v>9</c:v>
                </c:pt>
                <c:pt idx="9">
                  <c:v>8</c:v>
                </c:pt>
                <c:pt idx="12">
                  <c:v>7</c:v>
                </c:pt>
              </c:numCache>
            </c:numRef>
          </c:val>
          <c:extLst>
            <c:ext xmlns:c16="http://schemas.microsoft.com/office/drawing/2014/chart" uri="{C3380CC4-5D6E-409C-BE32-E72D297353CC}">
              <c16:uniqueId val="{00000002-EB35-482F-90E9-FA85C2C8FB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62</c:v>
                </c:pt>
                <c:pt idx="3">
                  <c:v>47</c:v>
                </c:pt>
                <c:pt idx="6">
                  <c:v>56</c:v>
                </c:pt>
                <c:pt idx="9">
                  <c:v>45</c:v>
                </c:pt>
                <c:pt idx="12">
                  <c:v>36</c:v>
                </c:pt>
              </c:numCache>
            </c:numRef>
          </c:val>
          <c:extLst>
            <c:ext xmlns:c16="http://schemas.microsoft.com/office/drawing/2014/chart" uri="{C3380CC4-5D6E-409C-BE32-E72D297353CC}">
              <c16:uniqueId val="{00000003-EB35-482F-90E9-FA85C2C8FB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1690</c:v>
                </c:pt>
                <c:pt idx="3">
                  <c:v>1636</c:v>
                </c:pt>
                <c:pt idx="6">
                  <c:v>1612</c:v>
                </c:pt>
                <c:pt idx="9">
                  <c:v>1650</c:v>
                </c:pt>
                <c:pt idx="12">
                  <c:v>1305</c:v>
                </c:pt>
              </c:numCache>
            </c:numRef>
          </c:val>
          <c:extLst>
            <c:ext xmlns:c16="http://schemas.microsoft.com/office/drawing/2014/chart" uri="{C3380CC4-5D6E-409C-BE32-E72D297353CC}">
              <c16:uniqueId val="{00000004-EB35-482F-90E9-FA85C2C8FB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35-482F-90E9-FA85C2C8FB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35-482F-90E9-FA85C2C8FB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1845</c:v>
                </c:pt>
                <c:pt idx="3">
                  <c:v>1748</c:v>
                </c:pt>
                <c:pt idx="6">
                  <c:v>1909</c:v>
                </c:pt>
                <c:pt idx="9">
                  <c:v>1993</c:v>
                </c:pt>
                <c:pt idx="12">
                  <c:v>2030</c:v>
                </c:pt>
              </c:numCache>
            </c:numRef>
          </c:val>
          <c:extLst>
            <c:ext xmlns:c16="http://schemas.microsoft.com/office/drawing/2014/chart" uri="{C3380CC4-5D6E-409C-BE32-E72D297353CC}">
              <c16:uniqueId val="{00000007-EB35-482F-90E9-FA85C2C8FB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1052</c:v>
                </c:pt>
                <c:pt idx="2">
                  <c:v>#N/A</c:v>
                </c:pt>
                <c:pt idx="3">
                  <c:v>#N/A</c:v>
                </c:pt>
                <c:pt idx="4">
                  <c:v>899</c:v>
                </c:pt>
                <c:pt idx="5">
                  <c:v>#N/A</c:v>
                </c:pt>
                <c:pt idx="6">
                  <c:v>#N/A</c:v>
                </c:pt>
                <c:pt idx="7">
                  <c:v>938</c:v>
                </c:pt>
                <c:pt idx="8">
                  <c:v>#N/A</c:v>
                </c:pt>
                <c:pt idx="9">
                  <c:v>#N/A</c:v>
                </c:pt>
                <c:pt idx="10">
                  <c:v>1017</c:v>
                </c:pt>
                <c:pt idx="11">
                  <c:v>#N/A</c:v>
                </c:pt>
                <c:pt idx="12">
                  <c:v>#N/A</c:v>
                </c:pt>
                <c:pt idx="13">
                  <c:v>767</c:v>
                </c:pt>
                <c:pt idx="14">
                  <c:v>#N/A</c:v>
                </c:pt>
              </c:numCache>
            </c:numRef>
          </c:val>
          <c:smooth val="0"/>
          <c:extLst>
            <c:ext xmlns:c16="http://schemas.microsoft.com/office/drawing/2014/chart" uri="{C3380CC4-5D6E-409C-BE32-E72D297353CC}">
              <c16:uniqueId val="{00000008-EB35-482F-90E9-FA85C2C8FB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25427</c:v>
                </c:pt>
                <c:pt idx="5">
                  <c:v>25233</c:v>
                </c:pt>
                <c:pt idx="8">
                  <c:v>24486</c:v>
                </c:pt>
                <c:pt idx="11">
                  <c:v>23221</c:v>
                </c:pt>
                <c:pt idx="14">
                  <c:v>21171</c:v>
                </c:pt>
              </c:numCache>
            </c:numRef>
          </c:val>
          <c:extLst>
            <c:ext xmlns:c16="http://schemas.microsoft.com/office/drawing/2014/chart" uri="{C3380CC4-5D6E-409C-BE32-E72D297353CC}">
              <c16:uniqueId val="{00000000-CE10-4C85-BA4C-33A4721F38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1381</c:v>
                </c:pt>
                <c:pt idx="5">
                  <c:v>863</c:v>
                </c:pt>
                <c:pt idx="8">
                  <c:v>781</c:v>
                </c:pt>
                <c:pt idx="11">
                  <c:v>27</c:v>
                </c:pt>
                <c:pt idx="14">
                  <c:v>589</c:v>
                </c:pt>
              </c:numCache>
            </c:numRef>
          </c:val>
          <c:extLst>
            <c:ext xmlns:c16="http://schemas.microsoft.com/office/drawing/2014/chart" uri="{C3380CC4-5D6E-409C-BE32-E72D297353CC}">
              <c16:uniqueId val="{00000001-CE10-4C85-BA4C-33A4721F38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10761</c:v>
                </c:pt>
                <c:pt idx="5">
                  <c:v>10940</c:v>
                </c:pt>
                <c:pt idx="8">
                  <c:v>11030</c:v>
                </c:pt>
                <c:pt idx="11">
                  <c:v>11900</c:v>
                </c:pt>
                <c:pt idx="14">
                  <c:v>10568</c:v>
                </c:pt>
              </c:numCache>
            </c:numRef>
          </c:val>
          <c:extLst>
            <c:ext xmlns:c16="http://schemas.microsoft.com/office/drawing/2014/chart" uri="{C3380CC4-5D6E-409C-BE32-E72D297353CC}">
              <c16:uniqueId val="{00000002-CE10-4C85-BA4C-33A4721F38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10-4C85-BA4C-33A4721F38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10-4C85-BA4C-33A4721F38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5-CE10-4C85-BA4C-33A4721F38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1293</c:v>
                </c:pt>
                <c:pt idx="3">
                  <c:v>1230</c:v>
                </c:pt>
                <c:pt idx="6">
                  <c:v>1240</c:v>
                </c:pt>
                <c:pt idx="9">
                  <c:v>1405</c:v>
                </c:pt>
                <c:pt idx="12">
                  <c:v>1502</c:v>
                </c:pt>
              </c:numCache>
            </c:numRef>
          </c:val>
          <c:extLst>
            <c:ext xmlns:c16="http://schemas.microsoft.com/office/drawing/2014/chart" uri="{C3380CC4-5D6E-409C-BE32-E72D297353CC}">
              <c16:uniqueId val="{00000006-CE10-4C85-BA4C-33A4721F38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196</c:v>
                </c:pt>
                <c:pt idx="3">
                  <c:v>152</c:v>
                </c:pt>
                <c:pt idx="6">
                  <c:v>108</c:v>
                </c:pt>
                <c:pt idx="9">
                  <c:v>64</c:v>
                </c:pt>
                <c:pt idx="12">
                  <c:v>30</c:v>
                </c:pt>
              </c:numCache>
            </c:numRef>
          </c:val>
          <c:extLst>
            <c:ext xmlns:c16="http://schemas.microsoft.com/office/drawing/2014/chart" uri="{C3380CC4-5D6E-409C-BE32-E72D297353CC}">
              <c16:uniqueId val="{00000007-CE10-4C85-BA4C-33A4721F38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14589</c:v>
                </c:pt>
                <c:pt idx="3">
                  <c:v>13238</c:v>
                </c:pt>
                <c:pt idx="6">
                  <c:v>12134</c:v>
                </c:pt>
                <c:pt idx="9">
                  <c:v>11113</c:v>
                </c:pt>
                <c:pt idx="12">
                  <c:v>10443</c:v>
                </c:pt>
              </c:numCache>
            </c:numRef>
          </c:val>
          <c:extLst>
            <c:ext xmlns:c16="http://schemas.microsoft.com/office/drawing/2014/chart" uri="{C3380CC4-5D6E-409C-BE32-E72D297353CC}">
              <c16:uniqueId val="{00000008-CE10-4C85-BA4C-33A4721F38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101</c:v>
                </c:pt>
                <c:pt idx="3">
                  <c:v>82</c:v>
                </c:pt>
                <c:pt idx="6">
                  <c:v>64</c:v>
                </c:pt>
                <c:pt idx="9">
                  <c:v>51</c:v>
                </c:pt>
                <c:pt idx="12">
                  <c:v>38</c:v>
                </c:pt>
              </c:numCache>
            </c:numRef>
          </c:val>
          <c:extLst>
            <c:ext xmlns:c16="http://schemas.microsoft.com/office/drawing/2014/chart" uri="{C3380CC4-5D6E-409C-BE32-E72D297353CC}">
              <c16:uniqueId val="{00000009-CE10-4C85-BA4C-33A4721F38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21205</c:v>
                </c:pt>
                <c:pt idx="3">
                  <c:v>21518</c:v>
                </c:pt>
                <c:pt idx="6">
                  <c:v>19762</c:v>
                </c:pt>
                <c:pt idx="9">
                  <c:v>19437</c:v>
                </c:pt>
                <c:pt idx="12">
                  <c:v>18193</c:v>
                </c:pt>
              </c:numCache>
            </c:numRef>
          </c:val>
          <c:extLst>
            <c:ext xmlns:c16="http://schemas.microsoft.com/office/drawing/2014/chart" uri="{C3380CC4-5D6E-409C-BE32-E72D297353CC}">
              <c16:uniqueId val="{0000000A-CE10-4C85-BA4C-33A4721F38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E10-4C85-BA4C-33A4721F38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5206</c:v>
                </c:pt>
                <c:pt idx="1">
                  <c:v>6028</c:v>
                </c:pt>
                <c:pt idx="2">
                  <c:v>6040</c:v>
                </c:pt>
              </c:numCache>
            </c:numRef>
          </c:val>
          <c:extLst>
            <c:ext xmlns:c16="http://schemas.microsoft.com/office/drawing/2014/chart" uri="{C3380CC4-5D6E-409C-BE32-E72D297353CC}">
              <c16:uniqueId val="{00000000-0774-4FC2-A63F-05BCB05F0D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268</c:v>
                </c:pt>
                <c:pt idx="1">
                  <c:v>268</c:v>
                </c:pt>
                <c:pt idx="2">
                  <c:v>725</c:v>
                </c:pt>
              </c:numCache>
            </c:numRef>
          </c:val>
          <c:extLst>
            <c:ext xmlns:c16="http://schemas.microsoft.com/office/drawing/2014/chart" uri="{C3380CC4-5D6E-409C-BE32-E72D297353CC}">
              <c16:uniqueId val="{00000001-0774-4FC2-A63F-05BCB05F0D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5326</c:v>
                </c:pt>
                <c:pt idx="1">
                  <c:v>5803</c:v>
                </c:pt>
                <c:pt idx="2">
                  <c:v>4158</c:v>
                </c:pt>
              </c:numCache>
            </c:numRef>
          </c:val>
          <c:extLst>
            <c:ext xmlns:c16="http://schemas.microsoft.com/office/drawing/2014/chart" uri="{C3380CC4-5D6E-409C-BE32-E72D297353CC}">
              <c16:uniqueId val="{00000002-0774-4FC2-A63F-05BCB05F0D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31,411
30,621
258.13
22,965,678
21,153,582
1,086,484
12,263,444
18,193,336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分母の基準財政需要額は、臨時財政対策債を償還するための基金の積立てに要する経費を措置するための臨時財政対策債償還基金費が追加になったことにより、対前年度比</a:t>
          </a:r>
          <a:r>
            <a:rPr kumimoji="1" lang="en-US" altLang="ja-JP" sz="1200">
              <a:latin typeface="ＭＳ Ｐゴシック" panose="020B0600070205080204" pitchFamily="50" charset="-128"/>
              <a:ea typeface="ＭＳ Ｐゴシック" panose="020B0600070205080204" pitchFamily="50" charset="-128"/>
            </a:rPr>
            <a:t>25,869</a:t>
          </a:r>
          <a:r>
            <a:rPr kumimoji="1" lang="ja-JP" altLang="en-US" sz="1200">
              <a:latin typeface="ＭＳ Ｐゴシック" panose="020B0600070205080204" pitchFamily="50" charset="-128"/>
              <a:ea typeface="ＭＳ Ｐゴシック" panose="020B0600070205080204" pitchFamily="50" charset="-128"/>
            </a:rPr>
            <a:t>千円増加している。一方、分子の基準財政収入額は、市町村民税の法人税割分の減少及び低工法等による控除額が増加したことにより、対前年度比</a:t>
          </a:r>
          <a:r>
            <a:rPr kumimoji="1" lang="en-US" altLang="ja-JP" sz="1200">
              <a:latin typeface="ＭＳ Ｐゴシック" panose="020B0600070205080204" pitchFamily="50" charset="-128"/>
              <a:ea typeface="ＭＳ Ｐゴシック" panose="020B0600070205080204" pitchFamily="50" charset="-128"/>
            </a:rPr>
            <a:t>45,005</a:t>
          </a:r>
          <a:r>
            <a:rPr kumimoji="1" lang="ja-JP" altLang="en-US" sz="1200">
              <a:latin typeface="ＭＳ Ｐゴシック" panose="020B0600070205080204" pitchFamily="50" charset="-128"/>
              <a:ea typeface="ＭＳ Ｐゴシック" panose="020B0600070205080204" pitchFamily="50" charset="-128"/>
            </a:rPr>
            <a:t>千円減少している。分母、分子ともにポイントを下げる方向に推移したため、前年度比で</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ポイント低下している。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今後、人口減少による収入額の減少が懸念</a:t>
          </a:r>
          <a:r>
            <a:rPr kumimoji="1" lang="ja-JP" altLang="en-US" sz="1100">
              <a:latin typeface="ＭＳ Ｐゴシック" panose="020B0600070205080204" pitchFamily="50" charset="-128"/>
              <a:ea typeface="ＭＳ Ｐゴシック" panose="020B0600070205080204" pitchFamily="50" charset="-128"/>
            </a:rPr>
            <a:t>される</a:t>
          </a:r>
          <a:r>
            <a:rPr kumimoji="1" lang="ja-JP" altLang="en-US" sz="1200">
              <a:latin typeface="ＭＳ Ｐゴシック" panose="020B0600070205080204" pitchFamily="50" charset="-128"/>
              <a:ea typeface="ＭＳ Ｐゴシック" panose="020B0600070205080204" pitchFamily="50" charset="-128"/>
            </a:rPr>
            <a:t>ことから、持続可能な財政基盤の確立を目指していく。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125942</xdr:rowOff>
    </xdr:to>
    <xdr:cxnSp macro="">
      <xdr:nvCxnSpPr>
        <xdr:cNvPr id="75" name="直線コネクタ 74"/>
        <xdr:cNvCxnSpPr/>
      </xdr:nvCxnSpPr>
      <xdr:spPr>
        <a:xfrm>
          <a:off x="2336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となり、対前年度比で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これは、分子となる下水道事業繰出金等の減少により、支出のうち一般財源を充当した経常的な歳出が減少したことに加え、分母となる地方税・地方交付税等の経常的な歳入の額が伸び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今後も人口減少対策及び企業誘致等を積極的に行い、市税の増収を目指すとともに、事務事業の見直しにより、経常経費の削減に努める。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62</xdr:row>
      <xdr:rowOff>92710</xdr:rowOff>
    </xdr:to>
    <xdr:cxnSp macro="">
      <xdr:nvCxnSpPr>
        <xdr:cNvPr id="132" name="直線コネクタ 131"/>
        <xdr:cNvCxnSpPr/>
      </xdr:nvCxnSpPr>
      <xdr:spPr>
        <a:xfrm flipV="1">
          <a:off x="4114800" y="107065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62</xdr:row>
      <xdr:rowOff>116840</xdr:rowOff>
    </xdr:to>
    <xdr:cxnSp macro="">
      <xdr:nvCxnSpPr>
        <xdr:cNvPr id="135" name="直線コネクタ 134"/>
        <xdr:cNvCxnSpPr/>
      </xdr:nvCxnSpPr>
      <xdr:spPr>
        <a:xfrm flipV="1">
          <a:off x="3225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66</xdr:row>
      <xdr:rowOff>90594</xdr:rowOff>
    </xdr:to>
    <xdr:cxnSp macro="">
      <xdr:nvCxnSpPr>
        <xdr:cNvPr id="138" name="直線コネクタ 137"/>
        <xdr:cNvCxnSpPr/>
      </xdr:nvCxnSpPr>
      <xdr:spPr>
        <a:xfrm flipV="1">
          <a:off x="2336800" y="10746740"/>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50377</xdr:rowOff>
    </xdr:from>
    <xdr:to>
      <xdr:col>11</xdr:col>
      <xdr:colOff>31750</xdr:colOff>
      <xdr:row>66</xdr:row>
      <xdr:rowOff>90594</xdr:rowOff>
    </xdr:to>
    <xdr:cxnSp macro="">
      <xdr:nvCxnSpPr>
        <xdr:cNvPr id="141" name="直線コネクタ 140"/>
        <xdr:cNvCxnSpPr/>
      </xdr:nvCxnSpPr>
      <xdr:spPr>
        <a:xfrm>
          <a:off x="1447800" y="113660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2" name="財政構造の弾力性該当値テキスト"/>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3" name="楕円 152"/>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4" name="テキスト ボックス 153"/>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6" name="テキスト ボックス 155"/>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39794</xdr:rowOff>
    </xdr:from>
    <xdr:to>
      <xdr:col>11</xdr:col>
      <xdr:colOff>82550</xdr:colOff>
      <xdr:row>66</xdr:row>
      <xdr:rowOff>141394</xdr:rowOff>
    </xdr:to>
    <xdr:sp macro="" textlink="">
      <xdr:nvSpPr>
        <xdr:cNvPr id="157" name="楕円 156"/>
        <xdr:cNvSpPr/>
      </xdr:nvSpPr>
      <xdr:spPr>
        <a:xfrm>
          <a:off x="2286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126171</xdr:rowOff>
    </xdr:from>
    <xdr:ext cx="762000" cy="259045"/>
    <xdr:sp macro="" textlink="">
      <xdr:nvSpPr>
        <xdr:cNvPr id="158" name="テキスト ボックス 157"/>
        <xdr:cNvSpPr txBox="1"/>
      </xdr:nvSpPr>
      <xdr:spPr>
        <a:xfrm>
          <a:off x="1955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59" name="楕円 158"/>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0" name="テキスト ボックス 159"/>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マイナンバーカードの利活用のためのスマートサービス導入に係る支出が新たに生じた。また、人件費は正職員の定期昇給・昇格に加えて任期付職員の採用増などにより増加している。一人当りの決算額は、上記の人件費・物件費の増加（分子）に加えて人口減少（分母）が進んでいることから、大きく増加している。</a:t>
          </a:r>
        </a:p>
        <a:p>
          <a:r>
            <a:rPr kumimoji="1" lang="ja-JP" altLang="en-US" sz="1300">
              <a:latin typeface="ＭＳ Ｐゴシック" panose="020B0600070205080204" pitchFamily="50" charset="-128"/>
              <a:ea typeface="ＭＳ Ｐゴシック" panose="020B0600070205080204" pitchFamily="50" charset="-128"/>
            </a:rPr>
            <a:t>　類似団体と比較しても高位で推移しているため、市が実施する委託事業費について検証を行うなど効率的な事業実施方法の検討が必要である。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72723</xdr:rowOff>
    </xdr:from>
    <xdr:to>
      <xdr:col>23</xdr:col>
      <xdr:colOff>133350</xdr:colOff>
      <xdr:row>85</xdr:row>
      <xdr:rowOff>161249</xdr:rowOff>
    </xdr:to>
    <xdr:cxnSp macro="">
      <xdr:nvCxnSpPr>
        <xdr:cNvPr id="191" name="直線コネクタ 190"/>
        <xdr:cNvCxnSpPr/>
      </xdr:nvCxnSpPr>
      <xdr:spPr>
        <a:xfrm>
          <a:off x="4114800" y="14645973"/>
          <a:ext cx="838200" cy="8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9099</xdr:rowOff>
    </xdr:from>
    <xdr:to>
      <xdr:col>19</xdr:col>
      <xdr:colOff>133350</xdr:colOff>
      <xdr:row>85</xdr:row>
      <xdr:rowOff>72723</xdr:rowOff>
    </xdr:to>
    <xdr:cxnSp macro="">
      <xdr:nvCxnSpPr>
        <xdr:cNvPr id="194" name="直線コネクタ 193"/>
        <xdr:cNvCxnSpPr/>
      </xdr:nvCxnSpPr>
      <xdr:spPr>
        <a:xfrm>
          <a:off x="3225800" y="14582349"/>
          <a:ext cx="889000" cy="6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96383</xdr:rowOff>
    </xdr:from>
    <xdr:to>
      <xdr:col>15</xdr:col>
      <xdr:colOff>82550</xdr:colOff>
      <xdr:row>85</xdr:row>
      <xdr:rowOff>9099</xdr:rowOff>
    </xdr:to>
    <xdr:cxnSp macro="">
      <xdr:nvCxnSpPr>
        <xdr:cNvPr id="197" name="直線コネクタ 196"/>
        <xdr:cNvCxnSpPr/>
      </xdr:nvCxnSpPr>
      <xdr:spPr>
        <a:xfrm>
          <a:off x="2336800" y="14498183"/>
          <a:ext cx="889000" cy="8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118377</xdr:rowOff>
    </xdr:from>
    <xdr:to>
      <xdr:col>11</xdr:col>
      <xdr:colOff>31750</xdr:colOff>
      <xdr:row>84</xdr:row>
      <xdr:rowOff>96383</xdr:rowOff>
    </xdr:to>
    <xdr:cxnSp macro="">
      <xdr:nvCxnSpPr>
        <xdr:cNvPr id="200" name="直線コネクタ 199"/>
        <xdr:cNvCxnSpPr/>
      </xdr:nvCxnSpPr>
      <xdr:spPr>
        <a:xfrm>
          <a:off x="1447800" y="14348727"/>
          <a:ext cx="889000" cy="14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110449</xdr:rowOff>
    </xdr:from>
    <xdr:to>
      <xdr:col>23</xdr:col>
      <xdr:colOff>184150</xdr:colOff>
      <xdr:row>86</xdr:row>
      <xdr:rowOff>40599</xdr:rowOff>
    </xdr:to>
    <xdr:sp macro="" textlink="">
      <xdr:nvSpPr>
        <xdr:cNvPr id="210" name="楕円 209"/>
        <xdr:cNvSpPr/>
      </xdr:nvSpPr>
      <xdr:spPr>
        <a:xfrm>
          <a:off x="4902200" y="146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82526</xdr:rowOff>
    </xdr:from>
    <xdr:ext cx="762000" cy="259045"/>
    <xdr:sp macro="" textlink="">
      <xdr:nvSpPr>
        <xdr:cNvPr id="211" name="人件費・物件費等の状況該当値テキスト"/>
        <xdr:cNvSpPr txBox="1"/>
      </xdr:nvSpPr>
      <xdr:spPr>
        <a:xfrm>
          <a:off x="5041900" y="146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21923</xdr:rowOff>
    </xdr:from>
    <xdr:to>
      <xdr:col>19</xdr:col>
      <xdr:colOff>184150</xdr:colOff>
      <xdr:row>85</xdr:row>
      <xdr:rowOff>123523</xdr:rowOff>
    </xdr:to>
    <xdr:sp macro="" textlink="">
      <xdr:nvSpPr>
        <xdr:cNvPr id="212" name="楕円 211"/>
        <xdr:cNvSpPr/>
      </xdr:nvSpPr>
      <xdr:spPr>
        <a:xfrm>
          <a:off x="4064000" y="145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108300</xdr:rowOff>
    </xdr:from>
    <xdr:ext cx="736600" cy="259045"/>
    <xdr:sp macro="" textlink="">
      <xdr:nvSpPr>
        <xdr:cNvPr id="213" name="テキスト ボックス 212"/>
        <xdr:cNvSpPr txBox="1"/>
      </xdr:nvSpPr>
      <xdr:spPr>
        <a:xfrm>
          <a:off x="3733800" y="14681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129749</xdr:rowOff>
    </xdr:from>
    <xdr:to>
      <xdr:col>15</xdr:col>
      <xdr:colOff>133350</xdr:colOff>
      <xdr:row>85</xdr:row>
      <xdr:rowOff>59899</xdr:rowOff>
    </xdr:to>
    <xdr:sp macro="" textlink="">
      <xdr:nvSpPr>
        <xdr:cNvPr id="214" name="楕円 213"/>
        <xdr:cNvSpPr/>
      </xdr:nvSpPr>
      <xdr:spPr>
        <a:xfrm>
          <a:off x="3175000" y="145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44676</xdr:rowOff>
    </xdr:from>
    <xdr:ext cx="762000" cy="259045"/>
    <xdr:sp macro="" textlink="">
      <xdr:nvSpPr>
        <xdr:cNvPr id="215" name="テキスト ボックス 214"/>
        <xdr:cNvSpPr txBox="1"/>
      </xdr:nvSpPr>
      <xdr:spPr>
        <a:xfrm>
          <a:off x="2844800" y="1461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45583</xdr:rowOff>
    </xdr:from>
    <xdr:to>
      <xdr:col>11</xdr:col>
      <xdr:colOff>82550</xdr:colOff>
      <xdr:row>84</xdr:row>
      <xdr:rowOff>147183</xdr:rowOff>
    </xdr:to>
    <xdr:sp macro="" textlink="">
      <xdr:nvSpPr>
        <xdr:cNvPr id="216" name="楕円 215"/>
        <xdr:cNvSpPr/>
      </xdr:nvSpPr>
      <xdr:spPr>
        <a:xfrm>
          <a:off x="2286000" y="144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131960</xdr:rowOff>
    </xdr:from>
    <xdr:ext cx="762000" cy="259045"/>
    <xdr:sp macro="" textlink="">
      <xdr:nvSpPr>
        <xdr:cNvPr id="217" name="テキスト ボックス 216"/>
        <xdr:cNvSpPr txBox="1"/>
      </xdr:nvSpPr>
      <xdr:spPr>
        <a:xfrm>
          <a:off x="1955800" y="14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67577</xdr:rowOff>
    </xdr:from>
    <xdr:to>
      <xdr:col>7</xdr:col>
      <xdr:colOff>31750</xdr:colOff>
      <xdr:row>83</xdr:row>
      <xdr:rowOff>169177</xdr:rowOff>
    </xdr:to>
    <xdr:sp macro="" textlink="">
      <xdr:nvSpPr>
        <xdr:cNvPr id="218" name="楕円 217"/>
        <xdr:cNvSpPr/>
      </xdr:nvSpPr>
      <xdr:spPr>
        <a:xfrm>
          <a:off x="1397000" y="1429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153954</xdr:rowOff>
    </xdr:from>
    <xdr:ext cx="762000" cy="259045"/>
    <xdr:sp macro="" textlink="">
      <xdr:nvSpPr>
        <xdr:cNvPr id="219" name="テキスト ボックス 218"/>
        <xdr:cNvSpPr txBox="1"/>
      </xdr:nvSpPr>
      <xdr:spPr>
        <a:xfrm>
          <a:off x="1066800" y="1438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ポイント減少している状況である。</a:t>
          </a:r>
        </a:p>
        <a:p>
          <a:r>
            <a:rPr kumimoji="1" lang="ja-JP" altLang="en-US" sz="1300">
              <a:latin typeface="ＭＳ Ｐゴシック" panose="020B0600070205080204" pitchFamily="50" charset="-128"/>
              <a:ea typeface="ＭＳ Ｐゴシック" panose="020B0600070205080204" pitchFamily="50" charset="-128"/>
            </a:rPr>
            <a:t>職員の給与については、国の人事院勧告に従っており、市独自の特殊要因は存在せず、今後も、これまでと同様国の人事院勧告に従いつつ、国、県、近隣市町村等の動向も注視していく。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61913</xdr:rowOff>
    </xdr:to>
    <xdr:cxnSp macro="">
      <xdr:nvCxnSpPr>
        <xdr:cNvPr id="257" name="直線コネクタ 256"/>
        <xdr:cNvCxnSpPr/>
      </xdr:nvCxnSpPr>
      <xdr:spPr>
        <a:xfrm flipV="1">
          <a:off x="16179800" y="1460500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1588</xdr:rowOff>
    </xdr:from>
    <xdr:to>
      <xdr:col>77</xdr:col>
      <xdr:colOff>44450</xdr:colOff>
      <xdr:row>85</xdr:row>
      <xdr:rowOff>61913</xdr:rowOff>
    </xdr:to>
    <xdr:cxnSp macro="">
      <xdr:nvCxnSpPr>
        <xdr:cNvPr id="260" name="直線コネクタ 259"/>
        <xdr:cNvCxnSpPr/>
      </xdr:nvCxnSpPr>
      <xdr:spPr>
        <a:xfrm>
          <a:off x="15290800" y="145748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1588</xdr:rowOff>
    </xdr:from>
    <xdr:to>
      <xdr:col>72</xdr:col>
      <xdr:colOff>203200</xdr:colOff>
      <xdr:row>85</xdr:row>
      <xdr:rowOff>46831</xdr:rowOff>
    </xdr:to>
    <xdr:cxnSp macro="">
      <xdr:nvCxnSpPr>
        <xdr:cNvPr id="263" name="直線コネクタ 262"/>
        <xdr:cNvCxnSpPr/>
      </xdr:nvCxnSpPr>
      <xdr:spPr>
        <a:xfrm flipV="1">
          <a:off x="14401800" y="14574838"/>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46831</xdr:rowOff>
    </xdr:from>
    <xdr:to>
      <xdr:col>68</xdr:col>
      <xdr:colOff>152400</xdr:colOff>
      <xdr:row>85</xdr:row>
      <xdr:rowOff>107156</xdr:rowOff>
    </xdr:to>
    <xdr:cxnSp macro="">
      <xdr:nvCxnSpPr>
        <xdr:cNvPr id="266" name="直線コネクタ 265"/>
        <xdr:cNvCxnSpPr/>
      </xdr:nvCxnSpPr>
      <xdr:spPr>
        <a:xfrm flipV="1">
          <a:off x="13512800" y="1462008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7"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11113</xdr:rowOff>
    </xdr:from>
    <xdr:to>
      <xdr:col>77</xdr:col>
      <xdr:colOff>95250</xdr:colOff>
      <xdr:row>85</xdr:row>
      <xdr:rowOff>112713</xdr:rowOff>
    </xdr:to>
    <xdr:sp macro="" textlink="">
      <xdr:nvSpPr>
        <xdr:cNvPr id="278" name="楕円 277"/>
        <xdr:cNvSpPr/>
      </xdr:nvSpPr>
      <xdr:spPr>
        <a:xfrm>
          <a:off x="16129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97490</xdr:rowOff>
    </xdr:from>
    <xdr:ext cx="736600" cy="259045"/>
    <xdr:sp macro="" textlink="">
      <xdr:nvSpPr>
        <xdr:cNvPr id="279" name="テキスト ボックス 278"/>
        <xdr:cNvSpPr txBox="1"/>
      </xdr:nvSpPr>
      <xdr:spPr>
        <a:xfrm>
          <a:off x="15798800" y="1467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122238</xdr:rowOff>
    </xdr:from>
    <xdr:to>
      <xdr:col>73</xdr:col>
      <xdr:colOff>44450</xdr:colOff>
      <xdr:row>85</xdr:row>
      <xdr:rowOff>52388</xdr:rowOff>
    </xdr:to>
    <xdr:sp macro="" textlink="">
      <xdr:nvSpPr>
        <xdr:cNvPr id="280" name="楕円 279"/>
        <xdr:cNvSpPr/>
      </xdr:nvSpPr>
      <xdr:spPr>
        <a:xfrm>
          <a:off x="15240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37165</xdr:rowOff>
    </xdr:from>
    <xdr:ext cx="762000" cy="259045"/>
    <xdr:sp macro="" textlink="">
      <xdr:nvSpPr>
        <xdr:cNvPr id="281" name="テキスト ボックス 280"/>
        <xdr:cNvSpPr txBox="1"/>
      </xdr:nvSpPr>
      <xdr:spPr>
        <a:xfrm>
          <a:off x="14909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167481</xdr:rowOff>
    </xdr:from>
    <xdr:to>
      <xdr:col>68</xdr:col>
      <xdr:colOff>203200</xdr:colOff>
      <xdr:row>85</xdr:row>
      <xdr:rowOff>97631</xdr:rowOff>
    </xdr:to>
    <xdr:sp macro="" textlink="">
      <xdr:nvSpPr>
        <xdr:cNvPr id="282" name="楕円 281"/>
        <xdr:cNvSpPr/>
      </xdr:nvSpPr>
      <xdr:spPr>
        <a:xfrm>
          <a:off x="14351000" y="145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82408</xdr:rowOff>
    </xdr:from>
    <xdr:ext cx="762000" cy="259045"/>
    <xdr:sp macro="" textlink="">
      <xdr:nvSpPr>
        <xdr:cNvPr id="283" name="テキスト ボックス 282"/>
        <xdr:cNvSpPr txBox="1"/>
      </xdr:nvSpPr>
      <xdr:spPr>
        <a:xfrm>
          <a:off x="14020800" y="146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56356</xdr:rowOff>
    </xdr:from>
    <xdr:to>
      <xdr:col>64</xdr:col>
      <xdr:colOff>152400</xdr:colOff>
      <xdr:row>85</xdr:row>
      <xdr:rowOff>157956</xdr:rowOff>
    </xdr:to>
    <xdr:sp macro="" textlink="">
      <xdr:nvSpPr>
        <xdr:cNvPr id="284" name="楕円 283"/>
        <xdr:cNvSpPr/>
      </xdr:nvSpPr>
      <xdr:spPr>
        <a:xfrm>
          <a:off x="13462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142733</xdr:rowOff>
    </xdr:from>
    <xdr:ext cx="762000" cy="259045"/>
    <xdr:sp macro="" textlink="">
      <xdr:nvSpPr>
        <xdr:cNvPr id="285" name="テキスト ボックス 284"/>
        <xdr:cNvSpPr txBox="1"/>
      </xdr:nvSpPr>
      <xdr:spPr>
        <a:xfrm>
          <a:off x="13131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12.19</a:t>
          </a:r>
          <a:r>
            <a:rPr kumimoji="1" lang="ja-JP" altLang="en-US" sz="1300">
              <a:latin typeface="ＭＳ Ｐゴシック" panose="020B0600070205080204" pitchFamily="50" charset="-128"/>
              <a:ea typeface="ＭＳ Ｐゴシック" panose="020B0600070205080204" pitchFamily="50" charset="-128"/>
            </a:rPr>
            <a:t>人となり、前年度から微増となっている。これは分母である人口が</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人減少（</a:t>
          </a:r>
          <a:r>
            <a:rPr kumimoji="1" lang="en-US" altLang="ja-JP" sz="1300">
              <a:latin typeface="ＭＳ Ｐゴシック" panose="020B0600070205080204" pitchFamily="50" charset="-128"/>
              <a:ea typeface="ＭＳ Ｐゴシック" panose="020B0600070205080204" pitchFamily="50" charset="-128"/>
            </a:rPr>
            <a:t>31,415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30,614</a:t>
          </a:r>
          <a:r>
            <a:rPr kumimoji="1" lang="ja-JP" altLang="en-US" sz="1300">
              <a:latin typeface="ＭＳ Ｐゴシック" panose="020B0600070205080204" pitchFamily="50" charset="-128"/>
              <a:ea typeface="ＭＳ Ｐゴシック" panose="020B0600070205080204" pitchFamily="50" charset="-128"/>
            </a:rPr>
            <a:t>人、対前年度比△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％）したことによるものであるほか、定年延長制度の開始による退職者の減員、委託事業の廃止に伴う職員数の増加、直営のこども園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園の職員を含む教育部門の職員数が類似団体と比較して多いことが指標を押し上げる要因となっている。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引き続き、住民サービスの向上と職員数のバランスに配慮しつつ、定員適正化計画に基づき定員の適正化に努める。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106256</xdr:rowOff>
    </xdr:from>
    <xdr:to>
      <xdr:col>81</xdr:col>
      <xdr:colOff>44450</xdr:colOff>
      <xdr:row>64</xdr:row>
      <xdr:rowOff>16389</xdr:rowOff>
    </xdr:to>
    <xdr:cxnSp macro="">
      <xdr:nvCxnSpPr>
        <xdr:cNvPr id="322" name="直線コネクタ 321"/>
        <xdr:cNvCxnSpPr/>
      </xdr:nvCxnSpPr>
      <xdr:spPr>
        <a:xfrm>
          <a:off x="16179800" y="10907606"/>
          <a:ext cx="8382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77530</xdr:rowOff>
    </xdr:from>
    <xdr:to>
      <xdr:col>77</xdr:col>
      <xdr:colOff>44450</xdr:colOff>
      <xdr:row>63</xdr:row>
      <xdr:rowOff>106256</xdr:rowOff>
    </xdr:to>
    <xdr:cxnSp macro="">
      <xdr:nvCxnSpPr>
        <xdr:cNvPr id="325" name="直線コネクタ 324"/>
        <xdr:cNvCxnSpPr/>
      </xdr:nvCxnSpPr>
      <xdr:spPr>
        <a:xfrm>
          <a:off x="15290800" y="10878880"/>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45357</xdr:rowOff>
    </xdr:from>
    <xdr:to>
      <xdr:col>72</xdr:col>
      <xdr:colOff>203200</xdr:colOff>
      <xdr:row>63</xdr:row>
      <xdr:rowOff>77530</xdr:rowOff>
    </xdr:to>
    <xdr:cxnSp macro="">
      <xdr:nvCxnSpPr>
        <xdr:cNvPr id="328" name="直線コネクタ 327"/>
        <xdr:cNvCxnSpPr/>
      </xdr:nvCxnSpPr>
      <xdr:spPr>
        <a:xfrm>
          <a:off x="14401800" y="1084670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45357</xdr:rowOff>
    </xdr:from>
    <xdr:to>
      <xdr:col>68</xdr:col>
      <xdr:colOff>152400</xdr:colOff>
      <xdr:row>63</xdr:row>
      <xdr:rowOff>47655</xdr:rowOff>
    </xdr:to>
    <xdr:cxnSp macro="">
      <xdr:nvCxnSpPr>
        <xdr:cNvPr id="331" name="直線コネクタ 330"/>
        <xdr:cNvCxnSpPr/>
      </xdr:nvCxnSpPr>
      <xdr:spPr>
        <a:xfrm flipV="1">
          <a:off x="13512800" y="1084670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137039</xdr:rowOff>
    </xdr:from>
    <xdr:to>
      <xdr:col>81</xdr:col>
      <xdr:colOff>95250</xdr:colOff>
      <xdr:row>64</xdr:row>
      <xdr:rowOff>67189</xdr:rowOff>
    </xdr:to>
    <xdr:sp macro="" textlink="">
      <xdr:nvSpPr>
        <xdr:cNvPr id="341" name="楕円 340"/>
        <xdr:cNvSpPr/>
      </xdr:nvSpPr>
      <xdr:spPr>
        <a:xfrm>
          <a:off x="16967200" y="10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109116</xdr:rowOff>
    </xdr:from>
    <xdr:ext cx="762000" cy="259045"/>
    <xdr:sp macro="" textlink="">
      <xdr:nvSpPr>
        <xdr:cNvPr id="342" name="定員管理の状況該当値テキスト"/>
        <xdr:cNvSpPr txBox="1"/>
      </xdr:nvSpPr>
      <xdr:spPr>
        <a:xfrm>
          <a:off x="17106900" y="1091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55456</xdr:rowOff>
    </xdr:from>
    <xdr:to>
      <xdr:col>77</xdr:col>
      <xdr:colOff>95250</xdr:colOff>
      <xdr:row>63</xdr:row>
      <xdr:rowOff>157056</xdr:rowOff>
    </xdr:to>
    <xdr:sp macro="" textlink="">
      <xdr:nvSpPr>
        <xdr:cNvPr id="343" name="楕円 342"/>
        <xdr:cNvSpPr/>
      </xdr:nvSpPr>
      <xdr:spPr>
        <a:xfrm>
          <a:off x="16129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141833</xdr:rowOff>
    </xdr:from>
    <xdr:ext cx="736600" cy="259045"/>
    <xdr:sp macro="" textlink="">
      <xdr:nvSpPr>
        <xdr:cNvPr id="344" name="テキスト ボックス 343"/>
        <xdr:cNvSpPr txBox="1"/>
      </xdr:nvSpPr>
      <xdr:spPr>
        <a:xfrm>
          <a:off x="15798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26730</xdr:rowOff>
    </xdr:from>
    <xdr:to>
      <xdr:col>73</xdr:col>
      <xdr:colOff>44450</xdr:colOff>
      <xdr:row>63</xdr:row>
      <xdr:rowOff>128330</xdr:rowOff>
    </xdr:to>
    <xdr:sp macro="" textlink="">
      <xdr:nvSpPr>
        <xdr:cNvPr id="345" name="楕円 344"/>
        <xdr:cNvSpPr/>
      </xdr:nvSpPr>
      <xdr:spPr>
        <a:xfrm>
          <a:off x="15240000" y="108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113107</xdr:rowOff>
    </xdr:from>
    <xdr:ext cx="762000" cy="259045"/>
    <xdr:sp macro="" textlink="">
      <xdr:nvSpPr>
        <xdr:cNvPr id="346" name="テキスト ボックス 345"/>
        <xdr:cNvSpPr txBox="1"/>
      </xdr:nvSpPr>
      <xdr:spPr>
        <a:xfrm>
          <a:off x="14909800" y="109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166007</xdr:rowOff>
    </xdr:from>
    <xdr:to>
      <xdr:col>68</xdr:col>
      <xdr:colOff>203200</xdr:colOff>
      <xdr:row>63</xdr:row>
      <xdr:rowOff>96157</xdr:rowOff>
    </xdr:to>
    <xdr:sp macro="" textlink="">
      <xdr:nvSpPr>
        <xdr:cNvPr id="347" name="楕円 346"/>
        <xdr:cNvSpPr/>
      </xdr:nvSpPr>
      <xdr:spPr>
        <a:xfrm>
          <a:off x="14351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80934</xdr:rowOff>
    </xdr:from>
    <xdr:ext cx="762000" cy="259045"/>
    <xdr:sp macro="" textlink="">
      <xdr:nvSpPr>
        <xdr:cNvPr id="348" name="テキスト ボックス 347"/>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168305</xdr:rowOff>
    </xdr:from>
    <xdr:to>
      <xdr:col>64</xdr:col>
      <xdr:colOff>152400</xdr:colOff>
      <xdr:row>63</xdr:row>
      <xdr:rowOff>98455</xdr:rowOff>
    </xdr:to>
    <xdr:sp macro="" textlink="">
      <xdr:nvSpPr>
        <xdr:cNvPr id="349" name="楕円 348"/>
        <xdr:cNvSpPr/>
      </xdr:nvSpPr>
      <xdr:spPr>
        <a:xfrm>
          <a:off x="13462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83232</xdr:rowOff>
    </xdr:from>
    <xdr:ext cx="762000" cy="259045"/>
    <xdr:sp macro="" textlink="">
      <xdr:nvSpPr>
        <xdr:cNvPr id="350" name="テキスト ボックス 349"/>
        <xdr:cNvSpPr txBox="1"/>
      </xdr:nvSpPr>
      <xdr:spPr>
        <a:xfrm>
          <a:off x="13131800" y="108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実質公債費比率は対前年度比で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ポイント改善しており、早期健全化基準（</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％）を下回っている。　高位の要因となる下水道事業債の償還財源としての繰出額は確実に減少している。</a:t>
          </a:r>
        </a:p>
        <a:p>
          <a:r>
            <a:rPr kumimoji="1" lang="ja-JP" altLang="en-US" sz="1300">
              <a:latin typeface="ＭＳ Ｐゴシック" panose="020B0600070205080204" pitchFamily="50" charset="-128"/>
              <a:ea typeface="ＭＳ Ｐゴシック" panose="020B0600070205080204" pitchFamily="50" charset="-128"/>
            </a:rPr>
            <a:t>　一方、庁舎建設や防災行政無線整備などの大規模事業に係る償還が増加しつつあり、今後、旧アルファビゼン跡地活用事業や備前焼ミュージアムの建替えなどの大規模事業に対する市債の発行も予定されていることから、比率の推移を注視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42</xdr:row>
      <xdr:rowOff>25400</xdr:rowOff>
    </xdr:to>
    <xdr:cxnSp macro="">
      <xdr:nvCxnSpPr>
        <xdr:cNvPr id="386" name="直線コネクタ 385"/>
        <xdr:cNvCxnSpPr/>
      </xdr:nvCxnSpPr>
      <xdr:spPr>
        <a:xfrm flipV="1">
          <a:off x="16179800" y="71688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59872</xdr:rowOff>
    </xdr:to>
    <xdr:cxnSp macro="">
      <xdr:nvCxnSpPr>
        <xdr:cNvPr id="389" name="直線コネクタ 388"/>
        <xdr:cNvCxnSpPr/>
      </xdr:nvCxnSpPr>
      <xdr:spPr>
        <a:xfrm flipV="1">
          <a:off x="15290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59872</xdr:rowOff>
    </xdr:from>
    <xdr:to>
      <xdr:col>72</xdr:col>
      <xdr:colOff>203200</xdr:colOff>
      <xdr:row>42</xdr:row>
      <xdr:rowOff>151795</xdr:rowOff>
    </xdr:to>
    <xdr:cxnSp macro="">
      <xdr:nvCxnSpPr>
        <xdr:cNvPr id="392" name="直線コネクタ 391"/>
        <xdr:cNvCxnSpPr/>
      </xdr:nvCxnSpPr>
      <xdr:spPr>
        <a:xfrm flipV="1">
          <a:off x="14401800" y="72607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151795</xdr:rowOff>
    </xdr:from>
    <xdr:to>
      <xdr:col>68</xdr:col>
      <xdr:colOff>152400</xdr:colOff>
      <xdr:row>43</xdr:row>
      <xdr:rowOff>129722</xdr:rowOff>
    </xdr:to>
    <xdr:cxnSp macro="">
      <xdr:nvCxnSpPr>
        <xdr:cNvPr id="395" name="直線コネクタ 394"/>
        <xdr:cNvCxnSpPr/>
      </xdr:nvCxnSpPr>
      <xdr:spPr>
        <a:xfrm flipV="1">
          <a:off x="13512800" y="735269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405" name="楕円 404"/>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406" name="公債費負担の状況該当値テキスト"/>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7" name="楕円 406"/>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8" name="テキスト ボックス 407"/>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09" name="楕円 408"/>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10" name="テキスト ボックス 409"/>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100995</xdr:rowOff>
    </xdr:from>
    <xdr:to>
      <xdr:col>68</xdr:col>
      <xdr:colOff>203200</xdr:colOff>
      <xdr:row>43</xdr:row>
      <xdr:rowOff>31145</xdr:rowOff>
    </xdr:to>
    <xdr:sp macro="" textlink="">
      <xdr:nvSpPr>
        <xdr:cNvPr id="411" name="楕円 410"/>
        <xdr:cNvSpPr/>
      </xdr:nvSpPr>
      <xdr:spPr>
        <a:xfrm>
          <a:off x="14351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412" name="テキスト ボックス 411"/>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413" name="楕円 412"/>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414" name="テキスト ボックス 413"/>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将来負担比率については、基金や普通交付税で措置される償還費などの充当可能財源が市債残高などの将来負担額を超えているため、当該数値はない。</a:t>
          </a:r>
        </a:p>
        <a:p>
          <a:r>
            <a:rPr kumimoji="1" lang="ja-JP" altLang="en-US" sz="1300">
              <a:latin typeface="ＭＳ Ｐゴシック" panose="020B0600070205080204" pitchFamily="50" charset="-128"/>
              <a:ea typeface="ＭＳ Ｐゴシック" panose="020B0600070205080204" pitchFamily="50" charset="-128"/>
            </a:rPr>
            <a:t>　今後は旧アルファビゼン跡地活用事業や備前焼ミュージアムの建替えなど、大規模事業の財源として短期間に多額の市債の発行が予定されていることなどから、指標がプラス域に転じる可能性が大きいため指標の推移を注視し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4" name="フローチャート: 判断 453"/>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5" name="テキスト ボックス 454"/>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31,411
30,621
258.13
22,965,678
21,153,582
1,086,484
12,263,444
18,193,336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ポイント増加しており、人件費決算額の総額で</a:t>
          </a:r>
          <a:r>
            <a:rPr kumimoji="1" lang="en-US" altLang="ja-JP" sz="1300">
              <a:latin typeface="ＭＳ Ｐゴシック" panose="020B0600070205080204" pitchFamily="50" charset="-128"/>
              <a:ea typeface="ＭＳ Ｐゴシック" panose="020B0600070205080204" pitchFamily="50" charset="-128"/>
            </a:rPr>
            <a:t>160,322</a:t>
          </a:r>
          <a:r>
            <a:rPr kumimoji="1" lang="ja-JP" altLang="en-US" sz="1300">
              <a:latin typeface="ＭＳ Ｐゴシック" panose="020B0600070205080204" pitchFamily="50" charset="-128"/>
              <a:ea typeface="ＭＳ Ｐゴシック" panose="020B0600070205080204" pitchFamily="50" charset="-128"/>
            </a:rPr>
            <a:t>千円増加している。</a:t>
          </a:r>
        </a:p>
        <a:p>
          <a:r>
            <a:rPr kumimoji="1" lang="ja-JP" altLang="en-US" sz="1300">
              <a:latin typeface="ＭＳ Ｐゴシック" panose="020B0600070205080204" pitchFamily="50" charset="-128"/>
              <a:ea typeface="ＭＳ Ｐゴシック" panose="020B0600070205080204" pitchFamily="50" charset="-128"/>
            </a:rPr>
            <a:t>　なお、会計年度任用職員制度が開始した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年度以降、類似団体平均値よりも高い値で推移しており、会計年度任用職員の人件費の影響が大きく出ている。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引き続き事務事業の見直しとデジタル化の導入による業務の効率化、業務量の削減に取り組み、職員数の適正化を図る。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148772</xdr:rowOff>
    </xdr:to>
    <xdr:cxnSp macro="">
      <xdr:nvCxnSpPr>
        <xdr:cNvPr id="68" name="直線コネクタ 67"/>
        <xdr:cNvCxnSpPr/>
      </xdr:nvCxnSpPr>
      <xdr:spPr>
        <a:xfrm>
          <a:off x="3987800" y="6565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80736</xdr:rowOff>
    </xdr:from>
    <xdr:to>
      <xdr:col>19</xdr:col>
      <xdr:colOff>187325</xdr:colOff>
      <xdr:row>38</xdr:row>
      <xdr:rowOff>50800</xdr:rowOff>
    </xdr:to>
    <xdr:cxnSp macro="">
      <xdr:nvCxnSpPr>
        <xdr:cNvPr id="71" name="直線コネクタ 70"/>
        <xdr:cNvCxnSpPr/>
      </xdr:nvCxnSpPr>
      <xdr:spPr>
        <a:xfrm>
          <a:off x="3098800" y="6424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80736</xdr:rowOff>
    </xdr:from>
    <xdr:to>
      <xdr:col>15</xdr:col>
      <xdr:colOff>98425</xdr:colOff>
      <xdr:row>38</xdr:row>
      <xdr:rowOff>116115</xdr:rowOff>
    </xdr:to>
    <xdr:cxnSp macro="">
      <xdr:nvCxnSpPr>
        <xdr:cNvPr id="74" name="直線コネクタ 73"/>
        <xdr:cNvCxnSpPr/>
      </xdr:nvCxnSpPr>
      <xdr:spPr>
        <a:xfrm flipV="1">
          <a:off x="2209800" y="6424386"/>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42636</xdr:rowOff>
    </xdr:from>
    <xdr:to>
      <xdr:col>11</xdr:col>
      <xdr:colOff>9525</xdr:colOff>
      <xdr:row>38</xdr:row>
      <xdr:rowOff>116115</xdr:rowOff>
    </xdr:to>
    <xdr:cxnSp macro="">
      <xdr:nvCxnSpPr>
        <xdr:cNvPr id="77" name="直線コネクタ 76"/>
        <xdr:cNvCxnSpPr/>
      </xdr:nvCxnSpPr>
      <xdr:spPr>
        <a:xfrm>
          <a:off x="1320800" y="6043386"/>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97972</xdr:rowOff>
    </xdr:from>
    <xdr:to>
      <xdr:col>24</xdr:col>
      <xdr:colOff>76200</xdr:colOff>
      <xdr:row>39</xdr:row>
      <xdr:rowOff>28122</xdr:rowOff>
    </xdr:to>
    <xdr:sp macro="" textlink="">
      <xdr:nvSpPr>
        <xdr:cNvPr id="87" name="楕円 86"/>
        <xdr:cNvSpPr/>
      </xdr:nvSpPr>
      <xdr:spPr>
        <a:xfrm>
          <a:off x="47752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70049</xdr:rowOff>
    </xdr:from>
    <xdr:ext cx="762000" cy="259045"/>
    <xdr:sp macro="" textlink="">
      <xdr:nvSpPr>
        <xdr:cNvPr id="88" name="人件費該当値テキスト"/>
        <xdr:cNvSpPr txBox="1"/>
      </xdr:nvSpPr>
      <xdr:spPr>
        <a:xfrm>
          <a:off x="4914900" y="658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9" name="楕円 88"/>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90" name="テキスト ボックス 89"/>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29936</xdr:rowOff>
    </xdr:from>
    <xdr:to>
      <xdr:col>15</xdr:col>
      <xdr:colOff>149225</xdr:colOff>
      <xdr:row>37</xdr:row>
      <xdr:rowOff>131536</xdr:rowOff>
    </xdr:to>
    <xdr:sp macro="" textlink="">
      <xdr:nvSpPr>
        <xdr:cNvPr id="91" name="楕円 90"/>
        <xdr:cNvSpPr/>
      </xdr:nvSpPr>
      <xdr:spPr>
        <a:xfrm>
          <a:off x="3048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116312</xdr:rowOff>
    </xdr:from>
    <xdr:ext cx="762000" cy="259045"/>
    <xdr:sp macro="" textlink="">
      <xdr:nvSpPr>
        <xdr:cNvPr id="92" name="テキスト ボックス 91"/>
        <xdr:cNvSpPr txBox="1"/>
      </xdr:nvSpPr>
      <xdr:spPr>
        <a:xfrm>
          <a:off x="2717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65315</xdr:rowOff>
    </xdr:from>
    <xdr:to>
      <xdr:col>11</xdr:col>
      <xdr:colOff>60325</xdr:colOff>
      <xdr:row>38</xdr:row>
      <xdr:rowOff>166915</xdr:rowOff>
    </xdr:to>
    <xdr:sp macro="" textlink="">
      <xdr:nvSpPr>
        <xdr:cNvPr id="93" name="楕円 92"/>
        <xdr:cNvSpPr/>
      </xdr:nvSpPr>
      <xdr:spPr>
        <a:xfrm>
          <a:off x="2159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151692</xdr:rowOff>
    </xdr:from>
    <xdr:ext cx="762000" cy="259045"/>
    <xdr:sp macro="" textlink="">
      <xdr:nvSpPr>
        <xdr:cNvPr id="94" name="テキスト ボックス 93"/>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95" name="楕円 94"/>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103613</xdr:rowOff>
    </xdr:from>
    <xdr:ext cx="762000" cy="259045"/>
    <xdr:sp macro="" textlink="">
      <xdr:nvSpPr>
        <xdr:cNvPr id="96" name="テキスト ボックス 95"/>
        <xdr:cNvSpPr txBox="1"/>
      </xdr:nvSpPr>
      <xdr:spPr>
        <a:xfrm>
          <a:off x="939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物件費については、対前年比で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ポイント減少しているが、物件費決算額の総額は</a:t>
          </a:r>
          <a:r>
            <a:rPr kumimoji="1" lang="en-US" altLang="ja-JP" sz="1300">
              <a:latin typeface="ＭＳ Ｐゴシック" panose="020B0600070205080204" pitchFamily="50" charset="-128"/>
              <a:ea typeface="ＭＳ Ｐゴシック" panose="020B0600070205080204" pitchFamily="50" charset="-128"/>
            </a:rPr>
            <a:t>76,863</a:t>
          </a:r>
          <a:r>
            <a:rPr kumimoji="1" lang="ja-JP" altLang="en-US" sz="1300">
              <a:latin typeface="ＭＳ Ｐゴシック" panose="020B0600070205080204" pitchFamily="50" charset="-128"/>
              <a:ea typeface="ＭＳ Ｐゴシック" panose="020B0600070205080204" pitchFamily="50" charset="-128"/>
            </a:rPr>
            <a:t>千円増加しているため、経常一般財源総額の増額から相対的に減少した。</a:t>
          </a:r>
        </a:p>
        <a:p>
          <a:r>
            <a:rPr kumimoji="1" lang="ja-JP" altLang="en-US" sz="1300">
              <a:latin typeface="ＭＳ Ｐゴシック" panose="020B0600070205080204" pitchFamily="50" charset="-128"/>
              <a:ea typeface="ＭＳ Ｐゴシック" panose="020B0600070205080204" pitchFamily="50" charset="-128"/>
            </a:rPr>
            <a:t>　今後も経常的な支出について、経常収入に見合う事業費とするための事務事業の見直しや公共施設の統廃合を進める。また、新たな財源の確保にも尽力していく必要がある。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27940</xdr:rowOff>
    </xdr:to>
    <xdr:cxnSp macro="">
      <xdr:nvCxnSpPr>
        <xdr:cNvPr id="129" name="直線コネクタ 128"/>
        <xdr:cNvCxnSpPr/>
      </xdr:nvCxnSpPr>
      <xdr:spPr>
        <a:xfrm flipV="1">
          <a:off x="15671800" y="2725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27940</xdr:rowOff>
    </xdr:to>
    <xdr:cxnSp macro="">
      <xdr:nvCxnSpPr>
        <xdr:cNvPr id="132" name="直線コネクタ 131"/>
        <xdr:cNvCxnSpPr/>
      </xdr:nvCxnSpPr>
      <xdr:spPr>
        <a:xfrm>
          <a:off x="14782800" y="2717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35560</xdr:rowOff>
    </xdr:to>
    <xdr:cxnSp macro="">
      <xdr:nvCxnSpPr>
        <xdr:cNvPr id="135" name="直線コネクタ 134"/>
        <xdr:cNvCxnSpPr/>
      </xdr:nvCxnSpPr>
      <xdr:spPr>
        <a:xfrm flipV="1">
          <a:off x="13893800" y="271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17</xdr:row>
      <xdr:rowOff>62230</xdr:rowOff>
    </xdr:to>
    <xdr:cxnSp macro="">
      <xdr:nvCxnSpPr>
        <xdr:cNvPr id="138" name="直線コネクタ 137"/>
        <xdr:cNvCxnSpPr/>
      </xdr:nvCxnSpPr>
      <xdr:spPr>
        <a:xfrm flipV="1">
          <a:off x="13004800" y="27787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8" name="楕円 147"/>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9"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50" name="楕円 149"/>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51" name="テキスト ボックス 150"/>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2" name="楕円 151"/>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3" name="テキスト ボックス 152"/>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4" name="楕円 153"/>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5" name="テキスト ボックス 154"/>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6" name="楕円 155"/>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57" name="テキスト ボックス 156"/>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ポイント減少しており、扶助費決算額の総額においても</a:t>
          </a:r>
          <a:r>
            <a:rPr kumimoji="1" lang="en-US" altLang="ja-JP" sz="1300">
              <a:latin typeface="ＭＳ Ｐゴシック" panose="020B0600070205080204" pitchFamily="50" charset="-128"/>
              <a:ea typeface="ＭＳ Ｐゴシック" panose="020B0600070205080204" pitchFamily="50" charset="-128"/>
            </a:rPr>
            <a:t>121,386</a:t>
          </a:r>
          <a:r>
            <a:rPr kumimoji="1" lang="ja-JP" altLang="en-US" sz="1300">
              <a:latin typeface="ＭＳ Ｐゴシック" panose="020B0600070205080204" pitchFamily="50" charset="-128"/>
              <a:ea typeface="ＭＳ Ｐゴシック" panose="020B0600070205080204" pitchFamily="50" charset="-128"/>
            </a:rPr>
            <a:t>千円減少している。　</a:t>
          </a:r>
        </a:p>
        <a:p>
          <a:r>
            <a:rPr kumimoji="1" lang="ja-JP" altLang="en-US" sz="1300">
              <a:latin typeface="ＭＳ Ｐゴシック" panose="020B0600070205080204" pitchFamily="50" charset="-128"/>
              <a:ea typeface="ＭＳ Ｐゴシック" panose="020B0600070205080204" pitchFamily="50" charset="-128"/>
            </a:rPr>
            <a:t>　障害者や子育て支援のための扶助費の増加は今後も見込まれることから、特に、市の独自事業については、費用対効果の検証を行った上での事業選定に努める。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72572</xdr:rowOff>
    </xdr:from>
    <xdr:to>
      <xdr:col>24</xdr:col>
      <xdr:colOff>25400</xdr:colOff>
      <xdr:row>54</xdr:row>
      <xdr:rowOff>94343</xdr:rowOff>
    </xdr:to>
    <xdr:cxnSp macro="">
      <xdr:nvCxnSpPr>
        <xdr:cNvPr id="192" name="直線コネクタ 191"/>
        <xdr:cNvCxnSpPr/>
      </xdr:nvCxnSpPr>
      <xdr:spPr>
        <a:xfrm flipV="1">
          <a:off x="3987800" y="9330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94343</xdr:rowOff>
    </xdr:to>
    <xdr:cxnSp macro="">
      <xdr:nvCxnSpPr>
        <xdr:cNvPr id="195" name="直線コネクタ 194"/>
        <xdr:cNvCxnSpPr/>
      </xdr:nvCxnSpPr>
      <xdr:spPr>
        <a:xfrm>
          <a:off x="3098800" y="9265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94343</xdr:rowOff>
    </xdr:to>
    <xdr:cxnSp macro="">
      <xdr:nvCxnSpPr>
        <xdr:cNvPr id="198" name="直線コネクタ 197"/>
        <xdr:cNvCxnSpPr/>
      </xdr:nvCxnSpPr>
      <xdr:spPr>
        <a:xfrm flipV="1">
          <a:off x="2209800" y="9265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55</xdr:row>
      <xdr:rowOff>107950</xdr:rowOff>
    </xdr:to>
    <xdr:cxnSp macro="">
      <xdr:nvCxnSpPr>
        <xdr:cNvPr id="201" name="直線コネクタ 200"/>
        <xdr:cNvCxnSpPr/>
      </xdr:nvCxnSpPr>
      <xdr:spPr>
        <a:xfrm flipV="1">
          <a:off x="1320800" y="93526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21772</xdr:rowOff>
    </xdr:from>
    <xdr:to>
      <xdr:col>24</xdr:col>
      <xdr:colOff>76200</xdr:colOff>
      <xdr:row>54</xdr:row>
      <xdr:rowOff>123372</xdr:rowOff>
    </xdr:to>
    <xdr:sp macro="" textlink="">
      <xdr:nvSpPr>
        <xdr:cNvPr id="211" name="楕円 210"/>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38299</xdr:rowOff>
    </xdr:from>
    <xdr:ext cx="762000" cy="259045"/>
    <xdr:sp macro="" textlink="">
      <xdr:nvSpPr>
        <xdr:cNvPr id="212" name="扶助費該当値テキスト"/>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3" name="楕円 212"/>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4" name="テキスト ボックス 213"/>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15" name="楕円 214"/>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16" name="テキスト ボックス 215"/>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7" name="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0" name="テキスト ボックス 219"/>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その他は、対前年度比で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これは、企業用地造成事業特別会計へ支出した繰出金が大きく増えたためである。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5080</xdr:rowOff>
    </xdr:to>
    <xdr:cxnSp macro="">
      <xdr:nvCxnSpPr>
        <xdr:cNvPr id="253" name="直線コネクタ 252"/>
        <xdr:cNvCxnSpPr/>
      </xdr:nvCxnSpPr>
      <xdr:spPr>
        <a:xfrm>
          <a:off x="15671800" y="9568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57</xdr:row>
      <xdr:rowOff>130810</xdr:rowOff>
    </xdr:to>
    <xdr:cxnSp macro="">
      <xdr:nvCxnSpPr>
        <xdr:cNvPr id="256" name="直線コネクタ 255"/>
        <xdr:cNvCxnSpPr/>
      </xdr:nvCxnSpPr>
      <xdr:spPr>
        <a:xfrm flipV="1">
          <a:off x="14782800" y="95681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96520</xdr:rowOff>
    </xdr:to>
    <xdr:cxnSp macro="">
      <xdr:nvCxnSpPr>
        <xdr:cNvPr id="259" name="直線コネクタ 258"/>
        <xdr:cNvCxnSpPr/>
      </xdr:nvCxnSpPr>
      <xdr:spPr>
        <a:xfrm flipV="1">
          <a:off x="13893800" y="9903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96520</xdr:rowOff>
    </xdr:to>
    <xdr:cxnSp macro="">
      <xdr:nvCxnSpPr>
        <xdr:cNvPr id="262" name="直線コネクタ 261"/>
        <xdr:cNvCxnSpPr/>
      </xdr:nvCxnSpPr>
      <xdr:spPr>
        <a:xfrm>
          <a:off x="13004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72" name="楕円 271"/>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73"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4" name="楕円 273"/>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5" name="テキスト ボックス 274"/>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6" name="楕円 275"/>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7" name="テキスト ボックス 276"/>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8" name="楕円 277"/>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9" name="テキスト ボックス 278"/>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0" name="楕円 279"/>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81" name="テキスト ボックス 280"/>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補助費等は、経常経費充当一般財源の額が前年度から</a:t>
          </a:r>
          <a:r>
            <a:rPr kumimoji="1" lang="en-US" altLang="ja-JP" sz="1300">
              <a:latin typeface="ＭＳ Ｐゴシック" panose="020B0600070205080204" pitchFamily="50" charset="-128"/>
              <a:ea typeface="ＭＳ Ｐゴシック" panose="020B0600070205080204" pitchFamily="50" charset="-128"/>
            </a:rPr>
            <a:t>125,000</a:t>
          </a:r>
          <a:r>
            <a:rPr kumimoji="1" lang="ja-JP" altLang="en-US" sz="1300">
              <a:latin typeface="ＭＳ Ｐゴシック" panose="020B0600070205080204" pitchFamily="50" charset="-128"/>
              <a:ea typeface="ＭＳ Ｐゴシック" panose="020B0600070205080204" pitchFamily="50" charset="-128"/>
            </a:rPr>
            <a:t>千円以上減少していることから、対前年度比で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依然として下水事業道会計や病院事業会計など公営企業会計への繰出金に、毎年多額の経費を要している。公営事業に係る受益者負担の適正化やコスト削減などにより繰出金の抑制に努める。</a:t>
          </a:r>
        </a:p>
        <a:p>
          <a:r>
            <a:rPr kumimoji="1" lang="ja-JP" altLang="en-US" sz="1300">
              <a:latin typeface="ＭＳ Ｐゴシック" panose="020B0600070205080204" pitchFamily="50" charset="-128"/>
              <a:ea typeface="ＭＳ Ｐゴシック" panose="020B0600070205080204" pitchFamily="50" charset="-128"/>
            </a:rPr>
            <a:t>　また、各種補助金の事業効果について検証を行い補助金の適正な執行に努める。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156718</xdr:rowOff>
    </xdr:to>
    <xdr:cxnSp macro="">
      <xdr:nvCxnSpPr>
        <xdr:cNvPr id="311" name="直線コネクタ 310"/>
        <xdr:cNvCxnSpPr/>
      </xdr:nvCxnSpPr>
      <xdr:spPr>
        <a:xfrm flipV="1">
          <a:off x="15671800" y="64500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37</xdr:row>
      <xdr:rowOff>156718</xdr:rowOff>
    </xdr:to>
    <xdr:cxnSp macro="">
      <xdr:nvCxnSpPr>
        <xdr:cNvPr id="314" name="直線コネクタ 313"/>
        <xdr:cNvCxnSpPr/>
      </xdr:nvCxnSpPr>
      <xdr:spPr>
        <a:xfrm>
          <a:off x="14782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104140</xdr:rowOff>
    </xdr:to>
    <xdr:cxnSp macro="">
      <xdr:nvCxnSpPr>
        <xdr:cNvPr id="317" name="直線コネクタ 316"/>
        <xdr:cNvCxnSpPr/>
      </xdr:nvCxnSpPr>
      <xdr:spPr>
        <a:xfrm flipV="1">
          <a:off x="13893800" y="649579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108712</xdr:rowOff>
    </xdr:to>
    <xdr:cxnSp macro="">
      <xdr:nvCxnSpPr>
        <xdr:cNvPr id="320" name="直線コネクタ 319"/>
        <xdr:cNvCxnSpPr/>
      </xdr:nvCxnSpPr>
      <xdr:spPr>
        <a:xfrm flipV="1">
          <a:off x="13004800" y="6619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30" name="楕円 329"/>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31"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32" name="楕円 331"/>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3" name="テキスト ボックス 332"/>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4" name="楕円 333"/>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5" name="テキスト ボックス 334"/>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6" name="楕円 335"/>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7" name="テキスト ボックス 336"/>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57912</xdr:rowOff>
    </xdr:from>
    <xdr:to>
      <xdr:col>65</xdr:col>
      <xdr:colOff>53975</xdr:colOff>
      <xdr:row>38</xdr:row>
      <xdr:rowOff>159512</xdr:rowOff>
    </xdr:to>
    <xdr:sp macro="" textlink="">
      <xdr:nvSpPr>
        <xdr:cNvPr id="338" name="楕円 337"/>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144289</xdr:rowOff>
    </xdr:from>
    <xdr:ext cx="762000" cy="259045"/>
    <xdr:sp macro="" textlink="">
      <xdr:nvSpPr>
        <xdr:cNvPr id="339" name="テキスト ボックス 338"/>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令和５年度から防災行政無線の整備に係る市債の元金償還が開始したことに加え、今後は旧アルファビゼン跡地活用事業や備前焼ミュージアムの建替えなど大規模事業にかかる償還が見込まれている。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115570</xdr:rowOff>
    </xdr:to>
    <xdr:cxnSp macro="">
      <xdr:nvCxnSpPr>
        <xdr:cNvPr id="369" name="直線コネクタ 368"/>
        <xdr:cNvCxnSpPr/>
      </xdr:nvCxnSpPr>
      <xdr:spPr>
        <a:xfrm>
          <a:off x="3987800" y="133035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101854</xdr:rowOff>
    </xdr:to>
    <xdr:cxnSp macro="">
      <xdr:nvCxnSpPr>
        <xdr:cNvPr id="372" name="直線コネクタ 371"/>
        <xdr:cNvCxnSpPr/>
      </xdr:nvCxnSpPr>
      <xdr:spPr>
        <a:xfrm>
          <a:off x="3098800" y="132486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56135</xdr:rowOff>
    </xdr:to>
    <xdr:cxnSp macro="">
      <xdr:nvCxnSpPr>
        <xdr:cNvPr id="375" name="直線コネクタ 374"/>
        <xdr:cNvCxnSpPr/>
      </xdr:nvCxnSpPr>
      <xdr:spPr>
        <a:xfrm flipV="1">
          <a:off x="2209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83565</xdr:rowOff>
    </xdr:to>
    <xdr:cxnSp macro="">
      <xdr:nvCxnSpPr>
        <xdr:cNvPr id="378" name="直線コネクタ 377"/>
        <xdr:cNvCxnSpPr/>
      </xdr:nvCxnSpPr>
      <xdr:spPr>
        <a:xfrm flipV="1">
          <a:off x="1320800" y="132577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8" name="楕円 387"/>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89" name="公債費該当値テキスト"/>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90" name="楕円 389"/>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91" name="テキスト ボックス 390"/>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2" name="楕円 391"/>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3" name="テキスト ボックス 392"/>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94" name="楕円 393"/>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95" name="テキスト ボックス 394"/>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6" name="楕円 395"/>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97" name="テキスト ボックス 396"/>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これは、分母となる経常一般財源の総額が増額となった一方で、経常的な歳出に充当した一般財源のうち、補助費に係るものが減少したためである。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xdr:rowOff>
    </xdr:from>
    <xdr:to>
      <xdr:col>82</xdr:col>
      <xdr:colOff>107950</xdr:colOff>
      <xdr:row>75</xdr:row>
      <xdr:rowOff>35560</xdr:rowOff>
    </xdr:to>
    <xdr:cxnSp macro="">
      <xdr:nvCxnSpPr>
        <xdr:cNvPr id="426" name="直線コネクタ 425"/>
        <xdr:cNvCxnSpPr/>
      </xdr:nvCxnSpPr>
      <xdr:spPr>
        <a:xfrm flipV="1">
          <a:off x="15671800" y="128657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35560</xdr:rowOff>
    </xdr:from>
    <xdr:to>
      <xdr:col>78</xdr:col>
      <xdr:colOff>69850</xdr:colOff>
      <xdr:row>75</xdr:row>
      <xdr:rowOff>121285</xdr:rowOff>
    </xdr:to>
    <xdr:cxnSp macro="">
      <xdr:nvCxnSpPr>
        <xdr:cNvPr id="429" name="直線コネクタ 428"/>
        <xdr:cNvCxnSpPr/>
      </xdr:nvCxnSpPr>
      <xdr:spPr>
        <a:xfrm flipV="1">
          <a:off x="14782800" y="128943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121285</xdr:rowOff>
    </xdr:from>
    <xdr:to>
      <xdr:col>73</xdr:col>
      <xdr:colOff>180975</xdr:colOff>
      <xdr:row>78</xdr:row>
      <xdr:rowOff>64136</xdr:rowOff>
    </xdr:to>
    <xdr:cxnSp macro="">
      <xdr:nvCxnSpPr>
        <xdr:cNvPr id="432" name="直線コネクタ 431"/>
        <xdr:cNvCxnSpPr/>
      </xdr:nvCxnSpPr>
      <xdr:spPr>
        <a:xfrm flipV="1">
          <a:off x="13893800" y="12980035"/>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xdr:rowOff>
    </xdr:from>
    <xdr:to>
      <xdr:col>69</xdr:col>
      <xdr:colOff>92075</xdr:colOff>
      <xdr:row>78</xdr:row>
      <xdr:rowOff>64136</xdr:rowOff>
    </xdr:to>
    <xdr:cxnSp macro="">
      <xdr:nvCxnSpPr>
        <xdr:cNvPr id="435" name="直線コネクタ 434"/>
        <xdr:cNvCxnSpPr/>
      </xdr:nvCxnSpPr>
      <xdr:spPr>
        <a:xfrm>
          <a:off x="13004800" y="1337437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127635</xdr:rowOff>
    </xdr:from>
    <xdr:to>
      <xdr:col>82</xdr:col>
      <xdr:colOff>158750</xdr:colOff>
      <xdr:row>75</xdr:row>
      <xdr:rowOff>57785</xdr:rowOff>
    </xdr:to>
    <xdr:sp macro="" textlink="">
      <xdr:nvSpPr>
        <xdr:cNvPr id="445" name="楕円 444"/>
        <xdr:cNvSpPr/>
      </xdr:nvSpPr>
      <xdr:spPr>
        <a:xfrm>
          <a:off x="16459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144162</xdr:rowOff>
    </xdr:from>
    <xdr:ext cx="762000" cy="259045"/>
    <xdr:sp macro="" textlink="">
      <xdr:nvSpPr>
        <xdr:cNvPr id="446" name="公債費以外該当値テキスト"/>
        <xdr:cNvSpPr txBox="1"/>
      </xdr:nvSpPr>
      <xdr:spPr>
        <a:xfrm>
          <a:off x="16598900" y="1266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47" name="楕円 446"/>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48" name="テキスト ボックス 447"/>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70485</xdr:rowOff>
    </xdr:from>
    <xdr:to>
      <xdr:col>74</xdr:col>
      <xdr:colOff>31750</xdr:colOff>
      <xdr:row>76</xdr:row>
      <xdr:rowOff>636</xdr:rowOff>
    </xdr:to>
    <xdr:sp macro="" textlink="">
      <xdr:nvSpPr>
        <xdr:cNvPr id="449" name="楕円 448"/>
        <xdr:cNvSpPr/>
      </xdr:nvSpPr>
      <xdr:spPr>
        <a:xfrm>
          <a:off x="14732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156863</xdr:rowOff>
    </xdr:from>
    <xdr:ext cx="762000" cy="259045"/>
    <xdr:sp macro="" textlink="">
      <xdr:nvSpPr>
        <xdr:cNvPr id="450" name="テキスト ボックス 449"/>
        <xdr:cNvSpPr txBox="1"/>
      </xdr:nvSpPr>
      <xdr:spPr>
        <a:xfrm>
          <a:off x="14401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13336</xdr:rowOff>
    </xdr:from>
    <xdr:to>
      <xdr:col>69</xdr:col>
      <xdr:colOff>142875</xdr:colOff>
      <xdr:row>78</xdr:row>
      <xdr:rowOff>114936</xdr:rowOff>
    </xdr:to>
    <xdr:sp macro="" textlink="">
      <xdr:nvSpPr>
        <xdr:cNvPr id="451" name="楕円 450"/>
        <xdr:cNvSpPr/>
      </xdr:nvSpPr>
      <xdr:spPr>
        <a:xfrm>
          <a:off x="13843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99713</xdr:rowOff>
    </xdr:from>
    <xdr:ext cx="762000" cy="259045"/>
    <xdr:sp macro="" textlink="">
      <xdr:nvSpPr>
        <xdr:cNvPr id="452" name="テキスト ボックス 451"/>
        <xdr:cNvSpPr txBox="1"/>
      </xdr:nvSpPr>
      <xdr:spPr>
        <a:xfrm>
          <a:off x="13512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121920</xdr:rowOff>
    </xdr:from>
    <xdr:to>
      <xdr:col>65</xdr:col>
      <xdr:colOff>53975</xdr:colOff>
      <xdr:row>78</xdr:row>
      <xdr:rowOff>52070</xdr:rowOff>
    </xdr:to>
    <xdr:sp macro="" textlink="">
      <xdr:nvSpPr>
        <xdr:cNvPr id="453" name="楕円 452"/>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36847</xdr:rowOff>
    </xdr:from>
    <xdr:ext cx="762000" cy="259045"/>
    <xdr:sp macro="" textlink="">
      <xdr:nvSpPr>
        <xdr:cNvPr id="454" name="テキスト ボックス 453"/>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159842</xdr:rowOff>
    </xdr:from>
    <xdr:to>
      <xdr:col>29</xdr:col>
      <xdr:colOff>127000</xdr:colOff>
      <xdr:row>13</xdr:row>
      <xdr:rowOff>132151</xdr:rowOff>
    </xdr:to>
    <xdr:cxnSp macro="">
      <xdr:nvCxnSpPr>
        <xdr:cNvPr id="48" name="直線コネクタ 47"/>
        <xdr:cNvCxnSpPr/>
      </xdr:nvCxnSpPr>
      <xdr:spPr bwMode="auto">
        <a:xfrm flipV="1">
          <a:off x="5003800" y="2264867"/>
          <a:ext cx="647700" cy="14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132151</xdr:rowOff>
    </xdr:from>
    <xdr:to>
      <xdr:col>26</xdr:col>
      <xdr:colOff>50800</xdr:colOff>
      <xdr:row>14</xdr:row>
      <xdr:rowOff>27041</xdr:rowOff>
    </xdr:to>
    <xdr:cxnSp macro="">
      <xdr:nvCxnSpPr>
        <xdr:cNvPr id="51" name="直線コネクタ 50"/>
        <xdr:cNvCxnSpPr/>
      </xdr:nvCxnSpPr>
      <xdr:spPr bwMode="auto">
        <a:xfrm flipV="1">
          <a:off x="4305300" y="2408626"/>
          <a:ext cx="698500" cy="66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27041</xdr:rowOff>
    </xdr:from>
    <xdr:to>
      <xdr:col>22</xdr:col>
      <xdr:colOff>114300</xdr:colOff>
      <xdr:row>14</xdr:row>
      <xdr:rowOff>67046</xdr:rowOff>
    </xdr:to>
    <xdr:cxnSp macro="">
      <xdr:nvCxnSpPr>
        <xdr:cNvPr id="54" name="直線コネクタ 53"/>
        <xdr:cNvCxnSpPr/>
      </xdr:nvCxnSpPr>
      <xdr:spPr bwMode="auto">
        <a:xfrm flipV="1">
          <a:off x="3606800" y="2474966"/>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67046</xdr:rowOff>
    </xdr:from>
    <xdr:to>
      <xdr:col>18</xdr:col>
      <xdr:colOff>177800</xdr:colOff>
      <xdr:row>15</xdr:row>
      <xdr:rowOff>56576</xdr:rowOff>
    </xdr:to>
    <xdr:cxnSp macro="">
      <xdr:nvCxnSpPr>
        <xdr:cNvPr id="57" name="直線コネクタ 56"/>
        <xdr:cNvCxnSpPr/>
      </xdr:nvCxnSpPr>
      <xdr:spPr bwMode="auto">
        <a:xfrm flipV="1">
          <a:off x="2908300" y="2514971"/>
          <a:ext cx="698500" cy="160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109042</xdr:rowOff>
    </xdr:from>
    <xdr:to>
      <xdr:col>29</xdr:col>
      <xdr:colOff>177800</xdr:colOff>
      <xdr:row>13</xdr:row>
      <xdr:rowOff>39192</xdr:rowOff>
    </xdr:to>
    <xdr:sp macro="" textlink="">
      <xdr:nvSpPr>
        <xdr:cNvPr id="67" name="楕円 66"/>
        <xdr:cNvSpPr/>
      </xdr:nvSpPr>
      <xdr:spPr bwMode="auto">
        <a:xfrm>
          <a:off x="5600700" y="2214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125569</xdr:rowOff>
    </xdr:from>
    <xdr:ext cx="762000" cy="259045"/>
    <xdr:sp macro="" textlink="">
      <xdr:nvSpPr>
        <xdr:cNvPr id="68" name="人口1人当たり決算額の推移該当値テキスト130"/>
        <xdr:cNvSpPr txBox="1"/>
      </xdr:nvSpPr>
      <xdr:spPr>
        <a:xfrm>
          <a:off x="5740400" y="205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81351</xdr:rowOff>
    </xdr:from>
    <xdr:to>
      <xdr:col>26</xdr:col>
      <xdr:colOff>101600</xdr:colOff>
      <xdr:row>14</xdr:row>
      <xdr:rowOff>11501</xdr:rowOff>
    </xdr:to>
    <xdr:sp macro="" textlink="">
      <xdr:nvSpPr>
        <xdr:cNvPr id="69" name="楕円 68"/>
        <xdr:cNvSpPr/>
      </xdr:nvSpPr>
      <xdr:spPr bwMode="auto">
        <a:xfrm>
          <a:off x="4953000" y="2357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21678</xdr:rowOff>
    </xdr:from>
    <xdr:ext cx="736600" cy="259045"/>
    <xdr:sp macro="" textlink="">
      <xdr:nvSpPr>
        <xdr:cNvPr id="70" name="テキスト ボックス 69"/>
        <xdr:cNvSpPr txBox="1"/>
      </xdr:nvSpPr>
      <xdr:spPr>
        <a:xfrm>
          <a:off x="4622800" y="212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147691</xdr:rowOff>
    </xdr:from>
    <xdr:to>
      <xdr:col>22</xdr:col>
      <xdr:colOff>165100</xdr:colOff>
      <xdr:row>14</xdr:row>
      <xdr:rowOff>77841</xdr:rowOff>
    </xdr:to>
    <xdr:sp macro="" textlink="">
      <xdr:nvSpPr>
        <xdr:cNvPr id="71" name="楕円 70"/>
        <xdr:cNvSpPr/>
      </xdr:nvSpPr>
      <xdr:spPr bwMode="auto">
        <a:xfrm>
          <a:off x="4254500" y="2424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88018</xdr:rowOff>
    </xdr:from>
    <xdr:ext cx="762000" cy="259045"/>
    <xdr:sp macro="" textlink="">
      <xdr:nvSpPr>
        <xdr:cNvPr id="72" name="テキスト ボックス 71"/>
        <xdr:cNvSpPr txBox="1"/>
      </xdr:nvSpPr>
      <xdr:spPr>
        <a:xfrm>
          <a:off x="3924300" y="219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16246</xdr:rowOff>
    </xdr:from>
    <xdr:to>
      <xdr:col>19</xdr:col>
      <xdr:colOff>38100</xdr:colOff>
      <xdr:row>14</xdr:row>
      <xdr:rowOff>117846</xdr:rowOff>
    </xdr:to>
    <xdr:sp macro="" textlink="">
      <xdr:nvSpPr>
        <xdr:cNvPr id="73" name="楕円 72"/>
        <xdr:cNvSpPr/>
      </xdr:nvSpPr>
      <xdr:spPr bwMode="auto">
        <a:xfrm>
          <a:off x="3556000" y="2464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128023</xdr:rowOff>
    </xdr:from>
    <xdr:ext cx="762000" cy="259045"/>
    <xdr:sp macro="" textlink="">
      <xdr:nvSpPr>
        <xdr:cNvPr id="74" name="テキスト ボックス 73"/>
        <xdr:cNvSpPr txBox="1"/>
      </xdr:nvSpPr>
      <xdr:spPr>
        <a:xfrm>
          <a:off x="3225800" y="223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5776</xdr:rowOff>
    </xdr:from>
    <xdr:to>
      <xdr:col>15</xdr:col>
      <xdr:colOff>101600</xdr:colOff>
      <xdr:row>15</xdr:row>
      <xdr:rowOff>107376</xdr:rowOff>
    </xdr:to>
    <xdr:sp macro="" textlink="">
      <xdr:nvSpPr>
        <xdr:cNvPr id="75" name="楕円 74"/>
        <xdr:cNvSpPr/>
      </xdr:nvSpPr>
      <xdr:spPr bwMode="auto">
        <a:xfrm>
          <a:off x="2857500" y="262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117553</xdr:rowOff>
    </xdr:from>
    <xdr:ext cx="762000" cy="259045"/>
    <xdr:sp macro="" textlink="">
      <xdr:nvSpPr>
        <xdr:cNvPr id="76" name="テキスト ボックス 75"/>
        <xdr:cNvSpPr txBox="1"/>
      </xdr:nvSpPr>
      <xdr:spPr>
        <a:xfrm>
          <a:off x="2527300" y="239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307692</xdr:rowOff>
    </xdr:from>
    <xdr:to>
      <xdr:col>29</xdr:col>
      <xdr:colOff>127000</xdr:colOff>
      <xdr:row>35</xdr:row>
      <xdr:rowOff>203189</xdr:rowOff>
    </xdr:to>
    <xdr:cxnSp macro="">
      <xdr:nvCxnSpPr>
        <xdr:cNvPr id="112" name="直線コネクタ 111"/>
        <xdr:cNvCxnSpPr/>
      </xdr:nvCxnSpPr>
      <xdr:spPr bwMode="auto">
        <a:xfrm>
          <a:off x="5003800" y="6575142"/>
          <a:ext cx="647700" cy="238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187966</xdr:rowOff>
    </xdr:from>
    <xdr:ext cx="762000" cy="259045"/>
    <xdr:sp macro="" textlink="">
      <xdr:nvSpPr>
        <xdr:cNvPr id="113" name="人口1人当たり決算額の推移平均値テキスト445"/>
        <xdr:cNvSpPr txBox="1"/>
      </xdr:nvSpPr>
      <xdr:spPr>
        <a:xfrm>
          <a:off x="5740400" y="6798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307692</xdr:rowOff>
    </xdr:from>
    <xdr:to>
      <xdr:col>26</xdr:col>
      <xdr:colOff>50800</xdr:colOff>
      <xdr:row>35</xdr:row>
      <xdr:rowOff>62665</xdr:rowOff>
    </xdr:to>
    <xdr:cxnSp macro="">
      <xdr:nvCxnSpPr>
        <xdr:cNvPr id="115" name="直線コネクタ 114"/>
        <xdr:cNvCxnSpPr/>
      </xdr:nvCxnSpPr>
      <xdr:spPr bwMode="auto">
        <a:xfrm flipV="1">
          <a:off x="4305300" y="6575142"/>
          <a:ext cx="698500" cy="9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62665</xdr:rowOff>
    </xdr:from>
    <xdr:to>
      <xdr:col>22</xdr:col>
      <xdr:colOff>114300</xdr:colOff>
      <xdr:row>35</xdr:row>
      <xdr:rowOff>125367</xdr:rowOff>
    </xdr:to>
    <xdr:cxnSp macro="">
      <xdr:nvCxnSpPr>
        <xdr:cNvPr id="118" name="直線コネクタ 117"/>
        <xdr:cNvCxnSpPr/>
      </xdr:nvCxnSpPr>
      <xdr:spPr bwMode="auto">
        <a:xfrm flipV="1">
          <a:off x="3606800" y="6673015"/>
          <a:ext cx="698500" cy="62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340219</xdr:rowOff>
    </xdr:from>
    <xdr:to>
      <xdr:col>18</xdr:col>
      <xdr:colOff>177800</xdr:colOff>
      <xdr:row>35</xdr:row>
      <xdr:rowOff>125367</xdr:rowOff>
    </xdr:to>
    <xdr:cxnSp macro="">
      <xdr:nvCxnSpPr>
        <xdr:cNvPr id="121" name="直線コネクタ 120"/>
        <xdr:cNvCxnSpPr/>
      </xdr:nvCxnSpPr>
      <xdr:spPr bwMode="auto">
        <a:xfrm>
          <a:off x="2908300" y="6607669"/>
          <a:ext cx="698500" cy="128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152389</xdr:rowOff>
    </xdr:from>
    <xdr:to>
      <xdr:col>29</xdr:col>
      <xdr:colOff>177800</xdr:colOff>
      <xdr:row>35</xdr:row>
      <xdr:rowOff>253989</xdr:rowOff>
    </xdr:to>
    <xdr:sp macro="" textlink="">
      <xdr:nvSpPr>
        <xdr:cNvPr id="131" name="楕円 130"/>
        <xdr:cNvSpPr/>
      </xdr:nvSpPr>
      <xdr:spPr bwMode="auto">
        <a:xfrm>
          <a:off x="5600700" y="6762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340366</xdr:rowOff>
    </xdr:from>
    <xdr:ext cx="762000" cy="259045"/>
    <xdr:sp macro="" textlink="">
      <xdr:nvSpPr>
        <xdr:cNvPr id="132" name="人口1人当たり決算額の推移該当値テキスト445"/>
        <xdr:cNvSpPr txBox="1"/>
      </xdr:nvSpPr>
      <xdr:spPr>
        <a:xfrm>
          <a:off x="5740400" y="660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256892</xdr:rowOff>
    </xdr:from>
    <xdr:to>
      <xdr:col>26</xdr:col>
      <xdr:colOff>101600</xdr:colOff>
      <xdr:row>35</xdr:row>
      <xdr:rowOff>15592</xdr:rowOff>
    </xdr:to>
    <xdr:sp macro="" textlink="">
      <xdr:nvSpPr>
        <xdr:cNvPr id="133" name="楕円 132"/>
        <xdr:cNvSpPr/>
      </xdr:nvSpPr>
      <xdr:spPr bwMode="auto">
        <a:xfrm>
          <a:off x="4953000" y="652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25769</xdr:rowOff>
    </xdr:from>
    <xdr:ext cx="736600" cy="259045"/>
    <xdr:sp macro="" textlink="">
      <xdr:nvSpPr>
        <xdr:cNvPr id="134" name="テキスト ボックス 133"/>
        <xdr:cNvSpPr txBox="1"/>
      </xdr:nvSpPr>
      <xdr:spPr>
        <a:xfrm>
          <a:off x="4622800" y="6293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11865</xdr:rowOff>
    </xdr:from>
    <xdr:to>
      <xdr:col>22</xdr:col>
      <xdr:colOff>165100</xdr:colOff>
      <xdr:row>35</xdr:row>
      <xdr:rowOff>113465</xdr:rowOff>
    </xdr:to>
    <xdr:sp macro="" textlink="">
      <xdr:nvSpPr>
        <xdr:cNvPr id="135" name="楕円 134"/>
        <xdr:cNvSpPr/>
      </xdr:nvSpPr>
      <xdr:spPr bwMode="auto">
        <a:xfrm>
          <a:off x="4254500" y="662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123643</xdr:rowOff>
    </xdr:from>
    <xdr:ext cx="762000" cy="259045"/>
    <xdr:sp macro="" textlink="">
      <xdr:nvSpPr>
        <xdr:cNvPr id="136" name="テキスト ボックス 135"/>
        <xdr:cNvSpPr txBox="1"/>
      </xdr:nvSpPr>
      <xdr:spPr>
        <a:xfrm>
          <a:off x="3924300" y="639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74567</xdr:rowOff>
    </xdr:from>
    <xdr:to>
      <xdr:col>19</xdr:col>
      <xdr:colOff>38100</xdr:colOff>
      <xdr:row>35</xdr:row>
      <xdr:rowOff>176167</xdr:rowOff>
    </xdr:to>
    <xdr:sp macro="" textlink="">
      <xdr:nvSpPr>
        <xdr:cNvPr id="137" name="楕円 136"/>
        <xdr:cNvSpPr/>
      </xdr:nvSpPr>
      <xdr:spPr bwMode="auto">
        <a:xfrm>
          <a:off x="3556000" y="6684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186344</xdr:rowOff>
    </xdr:from>
    <xdr:ext cx="762000" cy="259045"/>
    <xdr:sp macro="" textlink="">
      <xdr:nvSpPr>
        <xdr:cNvPr id="138" name="テキスト ボックス 137"/>
        <xdr:cNvSpPr txBox="1"/>
      </xdr:nvSpPr>
      <xdr:spPr>
        <a:xfrm>
          <a:off x="3225800" y="645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289419</xdr:rowOff>
    </xdr:from>
    <xdr:to>
      <xdr:col>15</xdr:col>
      <xdr:colOff>101600</xdr:colOff>
      <xdr:row>35</xdr:row>
      <xdr:rowOff>48119</xdr:rowOff>
    </xdr:to>
    <xdr:sp macro="" textlink="">
      <xdr:nvSpPr>
        <xdr:cNvPr id="139" name="楕円 138"/>
        <xdr:cNvSpPr/>
      </xdr:nvSpPr>
      <xdr:spPr bwMode="auto">
        <a:xfrm>
          <a:off x="2857500" y="6556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58295</xdr:rowOff>
    </xdr:from>
    <xdr:ext cx="762000" cy="259045"/>
    <xdr:sp macro="" textlink="">
      <xdr:nvSpPr>
        <xdr:cNvPr id="140" name="テキスト ボックス 139"/>
        <xdr:cNvSpPr txBox="1"/>
      </xdr:nvSpPr>
      <xdr:spPr>
        <a:xfrm>
          <a:off x="2527300" y="632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31,411
30,621
258.13
22,965,678
21,153,582
1,086,484
12,263,444
18,193,336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57214</xdr:rowOff>
    </xdr:from>
    <xdr:to>
      <xdr:col>24</xdr:col>
      <xdr:colOff>63500</xdr:colOff>
      <xdr:row>32</xdr:row>
      <xdr:rowOff>152832</xdr:rowOff>
    </xdr:to>
    <xdr:cxnSp macro="">
      <xdr:nvCxnSpPr>
        <xdr:cNvPr id="61" name="直線コネクタ 60"/>
        <xdr:cNvCxnSpPr/>
      </xdr:nvCxnSpPr>
      <xdr:spPr>
        <a:xfrm flipV="1">
          <a:off x="3797300" y="5543614"/>
          <a:ext cx="838200" cy="9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152832</xdr:rowOff>
    </xdr:from>
    <xdr:to>
      <xdr:col>19</xdr:col>
      <xdr:colOff>177800</xdr:colOff>
      <xdr:row>33</xdr:row>
      <xdr:rowOff>44857</xdr:rowOff>
    </xdr:to>
    <xdr:cxnSp macro="">
      <xdr:nvCxnSpPr>
        <xdr:cNvPr id="64" name="直線コネクタ 63"/>
        <xdr:cNvCxnSpPr/>
      </xdr:nvCxnSpPr>
      <xdr:spPr>
        <a:xfrm flipV="1">
          <a:off x="2908300" y="5639232"/>
          <a:ext cx="889000" cy="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44857</xdr:rowOff>
    </xdr:from>
    <xdr:to>
      <xdr:col>15</xdr:col>
      <xdr:colOff>50800</xdr:colOff>
      <xdr:row>33</xdr:row>
      <xdr:rowOff>116116</xdr:rowOff>
    </xdr:to>
    <xdr:cxnSp macro="">
      <xdr:nvCxnSpPr>
        <xdr:cNvPr id="67" name="直線コネクタ 66"/>
        <xdr:cNvCxnSpPr/>
      </xdr:nvCxnSpPr>
      <xdr:spPr>
        <a:xfrm flipV="1">
          <a:off x="2019300" y="5702707"/>
          <a:ext cx="889000" cy="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116116</xdr:rowOff>
    </xdr:from>
    <xdr:to>
      <xdr:col>10</xdr:col>
      <xdr:colOff>114300</xdr:colOff>
      <xdr:row>35</xdr:row>
      <xdr:rowOff>80163</xdr:rowOff>
    </xdr:to>
    <xdr:cxnSp macro="">
      <xdr:nvCxnSpPr>
        <xdr:cNvPr id="70" name="直線コネクタ 69"/>
        <xdr:cNvCxnSpPr/>
      </xdr:nvCxnSpPr>
      <xdr:spPr>
        <a:xfrm flipV="1">
          <a:off x="1130300" y="5773966"/>
          <a:ext cx="889000" cy="30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6414</xdr:rowOff>
    </xdr:from>
    <xdr:to>
      <xdr:col>24</xdr:col>
      <xdr:colOff>114300</xdr:colOff>
      <xdr:row>32</xdr:row>
      <xdr:rowOff>108014</xdr:rowOff>
    </xdr:to>
    <xdr:sp macro="" textlink="">
      <xdr:nvSpPr>
        <xdr:cNvPr id="80" name="楕円 79"/>
        <xdr:cNvSpPr/>
      </xdr:nvSpPr>
      <xdr:spPr>
        <a:xfrm>
          <a:off x="4584700" y="54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29291</xdr:rowOff>
    </xdr:from>
    <xdr:ext cx="599010" cy="259045"/>
    <xdr:sp macro="" textlink="">
      <xdr:nvSpPr>
        <xdr:cNvPr id="81" name="人件費該当値テキスト"/>
        <xdr:cNvSpPr txBox="1"/>
      </xdr:nvSpPr>
      <xdr:spPr>
        <a:xfrm>
          <a:off x="4686300" y="534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102032</xdr:rowOff>
    </xdr:from>
    <xdr:to>
      <xdr:col>20</xdr:col>
      <xdr:colOff>38100</xdr:colOff>
      <xdr:row>33</xdr:row>
      <xdr:rowOff>32182</xdr:rowOff>
    </xdr:to>
    <xdr:sp macro="" textlink="">
      <xdr:nvSpPr>
        <xdr:cNvPr id="82" name="楕円 81"/>
        <xdr:cNvSpPr/>
      </xdr:nvSpPr>
      <xdr:spPr>
        <a:xfrm>
          <a:off x="3746500" y="55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48709</xdr:rowOff>
    </xdr:from>
    <xdr:ext cx="599010" cy="259045"/>
    <xdr:sp macro="" textlink="">
      <xdr:nvSpPr>
        <xdr:cNvPr id="83" name="テキスト ボックス 82"/>
        <xdr:cNvSpPr txBox="1"/>
      </xdr:nvSpPr>
      <xdr:spPr>
        <a:xfrm>
          <a:off x="3497795" y="536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165507</xdr:rowOff>
    </xdr:from>
    <xdr:to>
      <xdr:col>15</xdr:col>
      <xdr:colOff>101600</xdr:colOff>
      <xdr:row>33</xdr:row>
      <xdr:rowOff>95657</xdr:rowOff>
    </xdr:to>
    <xdr:sp macro="" textlink="">
      <xdr:nvSpPr>
        <xdr:cNvPr id="84" name="楕円 83"/>
        <xdr:cNvSpPr/>
      </xdr:nvSpPr>
      <xdr:spPr>
        <a:xfrm>
          <a:off x="2857500" y="565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112184</xdr:rowOff>
    </xdr:from>
    <xdr:ext cx="599010" cy="259045"/>
    <xdr:sp macro="" textlink="">
      <xdr:nvSpPr>
        <xdr:cNvPr id="85" name="テキスト ボックス 84"/>
        <xdr:cNvSpPr txBox="1"/>
      </xdr:nvSpPr>
      <xdr:spPr>
        <a:xfrm>
          <a:off x="2608795" y="542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65316</xdr:rowOff>
    </xdr:from>
    <xdr:to>
      <xdr:col>10</xdr:col>
      <xdr:colOff>165100</xdr:colOff>
      <xdr:row>33</xdr:row>
      <xdr:rowOff>166916</xdr:rowOff>
    </xdr:to>
    <xdr:sp macro="" textlink="">
      <xdr:nvSpPr>
        <xdr:cNvPr id="86" name="楕円 85"/>
        <xdr:cNvSpPr/>
      </xdr:nvSpPr>
      <xdr:spPr>
        <a:xfrm>
          <a:off x="1968500" y="57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11993</xdr:rowOff>
    </xdr:from>
    <xdr:ext cx="599010" cy="259045"/>
    <xdr:sp macro="" textlink="">
      <xdr:nvSpPr>
        <xdr:cNvPr id="87" name="テキスト ボックス 86"/>
        <xdr:cNvSpPr txBox="1"/>
      </xdr:nvSpPr>
      <xdr:spPr>
        <a:xfrm>
          <a:off x="1719795" y="549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29363</xdr:rowOff>
    </xdr:from>
    <xdr:to>
      <xdr:col>6</xdr:col>
      <xdr:colOff>38100</xdr:colOff>
      <xdr:row>35</xdr:row>
      <xdr:rowOff>130963</xdr:rowOff>
    </xdr:to>
    <xdr:sp macro="" textlink="">
      <xdr:nvSpPr>
        <xdr:cNvPr id="88" name="楕円 87"/>
        <xdr:cNvSpPr/>
      </xdr:nvSpPr>
      <xdr:spPr>
        <a:xfrm>
          <a:off x="1079500" y="603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147490</xdr:rowOff>
    </xdr:from>
    <xdr:ext cx="534377" cy="259045"/>
    <xdr:sp macro="" textlink="">
      <xdr:nvSpPr>
        <xdr:cNvPr id="89" name="テキスト ボックス 88"/>
        <xdr:cNvSpPr txBox="1"/>
      </xdr:nvSpPr>
      <xdr:spPr>
        <a:xfrm>
          <a:off x="863111" y="5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83684</xdr:rowOff>
    </xdr:from>
    <xdr:to>
      <xdr:col>24</xdr:col>
      <xdr:colOff>63500</xdr:colOff>
      <xdr:row>56</xdr:row>
      <xdr:rowOff>123141</xdr:rowOff>
    </xdr:to>
    <xdr:cxnSp macro="">
      <xdr:nvCxnSpPr>
        <xdr:cNvPr id="117" name="直線コネクタ 116"/>
        <xdr:cNvCxnSpPr/>
      </xdr:nvCxnSpPr>
      <xdr:spPr>
        <a:xfrm flipV="1">
          <a:off x="3797300" y="9684884"/>
          <a:ext cx="8382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123141</xdr:rowOff>
    </xdr:from>
    <xdr:to>
      <xdr:col>19</xdr:col>
      <xdr:colOff>177800</xdr:colOff>
      <xdr:row>57</xdr:row>
      <xdr:rowOff>14638</xdr:rowOff>
    </xdr:to>
    <xdr:cxnSp macro="">
      <xdr:nvCxnSpPr>
        <xdr:cNvPr id="120" name="直線コネクタ 119"/>
        <xdr:cNvCxnSpPr/>
      </xdr:nvCxnSpPr>
      <xdr:spPr>
        <a:xfrm flipV="1">
          <a:off x="2908300" y="9724341"/>
          <a:ext cx="8890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14638</xdr:rowOff>
    </xdr:from>
    <xdr:to>
      <xdr:col>15</xdr:col>
      <xdr:colOff>50800</xdr:colOff>
      <xdr:row>57</xdr:row>
      <xdr:rowOff>89682</xdr:rowOff>
    </xdr:to>
    <xdr:cxnSp macro="">
      <xdr:nvCxnSpPr>
        <xdr:cNvPr id="123" name="直線コネクタ 122"/>
        <xdr:cNvCxnSpPr/>
      </xdr:nvCxnSpPr>
      <xdr:spPr>
        <a:xfrm flipV="1">
          <a:off x="2019300" y="9787288"/>
          <a:ext cx="889000" cy="7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89682</xdr:rowOff>
    </xdr:from>
    <xdr:to>
      <xdr:col>10</xdr:col>
      <xdr:colOff>114300</xdr:colOff>
      <xdr:row>57</xdr:row>
      <xdr:rowOff>104834</xdr:rowOff>
    </xdr:to>
    <xdr:cxnSp macro="">
      <xdr:nvCxnSpPr>
        <xdr:cNvPr id="126" name="直線コネクタ 125"/>
        <xdr:cNvCxnSpPr/>
      </xdr:nvCxnSpPr>
      <xdr:spPr>
        <a:xfrm flipV="1">
          <a:off x="1130300" y="9862332"/>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32884</xdr:rowOff>
    </xdr:from>
    <xdr:to>
      <xdr:col>24</xdr:col>
      <xdr:colOff>114300</xdr:colOff>
      <xdr:row>56</xdr:row>
      <xdr:rowOff>134484</xdr:rowOff>
    </xdr:to>
    <xdr:sp macro="" textlink="">
      <xdr:nvSpPr>
        <xdr:cNvPr id="136" name="楕円 135"/>
        <xdr:cNvSpPr/>
      </xdr:nvSpPr>
      <xdr:spPr>
        <a:xfrm>
          <a:off x="4584700" y="96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55761</xdr:rowOff>
    </xdr:from>
    <xdr:ext cx="534377" cy="259045"/>
    <xdr:sp macro="" textlink="">
      <xdr:nvSpPr>
        <xdr:cNvPr id="137" name="物件費該当値テキスト"/>
        <xdr:cNvSpPr txBox="1"/>
      </xdr:nvSpPr>
      <xdr:spPr>
        <a:xfrm>
          <a:off x="4686300" y="948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72341</xdr:rowOff>
    </xdr:from>
    <xdr:to>
      <xdr:col>20</xdr:col>
      <xdr:colOff>38100</xdr:colOff>
      <xdr:row>57</xdr:row>
      <xdr:rowOff>2491</xdr:rowOff>
    </xdr:to>
    <xdr:sp macro="" textlink="">
      <xdr:nvSpPr>
        <xdr:cNvPr id="138" name="楕円 137"/>
        <xdr:cNvSpPr/>
      </xdr:nvSpPr>
      <xdr:spPr>
        <a:xfrm>
          <a:off x="3746500" y="967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19018</xdr:rowOff>
    </xdr:from>
    <xdr:ext cx="534377" cy="259045"/>
    <xdr:sp macro="" textlink="">
      <xdr:nvSpPr>
        <xdr:cNvPr id="139" name="テキスト ボックス 138"/>
        <xdr:cNvSpPr txBox="1"/>
      </xdr:nvSpPr>
      <xdr:spPr>
        <a:xfrm>
          <a:off x="3530111" y="94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135288</xdr:rowOff>
    </xdr:from>
    <xdr:to>
      <xdr:col>15</xdr:col>
      <xdr:colOff>101600</xdr:colOff>
      <xdr:row>57</xdr:row>
      <xdr:rowOff>65438</xdr:rowOff>
    </xdr:to>
    <xdr:sp macro="" textlink="">
      <xdr:nvSpPr>
        <xdr:cNvPr id="140" name="楕円 139"/>
        <xdr:cNvSpPr/>
      </xdr:nvSpPr>
      <xdr:spPr>
        <a:xfrm>
          <a:off x="2857500" y="97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81965</xdr:rowOff>
    </xdr:from>
    <xdr:ext cx="534377" cy="259045"/>
    <xdr:sp macro="" textlink="">
      <xdr:nvSpPr>
        <xdr:cNvPr id="141" name="テキスト ボックス 140"/>
        <xdr:cNvSpPr txBox="1"/>
      </xdr:nvSpPr>
      <xdr:spPr>
        <a:xfrm>
          <a:off x="2641111" y="95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38882</xdr:rowOff>
    </xdr:from>
    <xdr:to>
      <xdr:col>10</xdr:col>
      <xdr:colOff>165100</xdr:colOff>
      <xdr:row>57</xdr:row>
      <xdr:rowOff>140482</xdr:rowOff>
    </xdr:to>
    <xdr:sp macro="" textlink="">
      <xdr:nvSpPr>
        <xdr:cNvPr id="142" name="楕円 141"/>
        <xdr:cNvSpPr/>
      </xdr:nvSpPr>
      <xdr:spPr>
        <a:xfrm>
          <a:off x="1968500" y="98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157009</xdr:rowOff>
    </xdr:from>
    <xdr:ext cx="534377" cy="259045"/>
    <xdr:sp macro="" textlink="">
      <xdr:nvSpPr>
        <xdr:cNvPr id="143" name="テキスト ボックス 142"/>
        <xdr:cNvSpPr txBox="1"/>
      </xdr:nvSpPr>
      <xdr:spPr>
        <a:xfrm>
          <a:off x="1752111" y="958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54034</xdr:rowOff>
    </xdr:from>
    <xdr:to>
      <xdr:col>6</xdr:col>
      <xdr:colOff>38100</xdr:colOff>
      <xdr:row>57</xdr:row>
      <xdr:rowOff>155634</xdr:rowOff>
    </xdr:to>
    <xdr:sp macro="" textlink="">
      <xdr:nvSpPr>
        <xdr:cNvPr id="144" name="楕円 143"/>
        <xdr:cNvSpPr/>
      </xdr:nvSpPr>
      <xdr:spPr>
        <a:xfrm>
          <a:off x="1079500" y="98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146761</xdr:rowOff>
    </xdr:from>
    <xdr:ext cx="534377" cy="259045"/>
    <xdr:sp macro="" textlink="">
      <xdr:nvSpPr>
        <xdr:cNvPr id="145" name="テキスト ボックス 144"/>
        <xdr:cNvSpPr txBox="1"/>
      </xdr:nvSpPr>
      <xdr:spPr>
        <a:xfrm>
          <a:off x="863111" y="99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159223</xdr:rowOff>
    </xdr:from>
    <xdr:to>
      <xdr:col>24</xdr:col>
      <xdr:colOff>63500</xdr:colOff>
      <xdr:row>77</xdr:row>
      <xdr:rowOff>171362</xdr:rowOff>
    </xdr:to>
    <xdr:cxnSp macro="">
      <xdr:nvCxnSpPr>
        <xdr:cNvPr id="172" name="直線コネクタ 171"/>
        <xdr:cNvCxnSpPr/>
      </xdr:nvCxnSpPr>
      <xdr:spPr>
        <a:xfrm flipV="1">
          <a:off x="3797300" y="13360873"/>
          <a:ext cx="8382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134807</xdr:rowOff>
    </xdr:from>
    <xdr:to>
      <xdr:col>19</xdr:col>
      <xdr:colOff>177800</xdr:colOff>
      <xdr:row>77</xdr:row>
      <xdr:rowOff>171362</xdr:rowOff>
    </xdr:to>
    <xdr:cxnSp macro="">
      <xdr:nvCxnSpPr>
        <xdr:cNvPr id="175" name="直線コネクタ 174"/>
        <xdr:cNvCxnSpPr/>
      </xdr:nvCxnSpPr>
      <xdr:spPr>
        <a:xfrm>
          <a:off x="2908300" y="13336457"/>
          <a:ext cx="889000" cy="3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134807</xdr:rowOff>
    </xdr:from>
    <xdr:to>
      <xdr:col>15</xdr:col>
      <xdr:colOff>50800</xdr:colOff>
      <xdr:row>77</xdr:row>
      <xdr:rowOff>162308</xdr:rowOff>
    </xdr:to>
    <xdr:cxnSp macro="">
      <xdr:nvCxnSpPr>
        <xdr:cNvPr id="178" name="直線コネクタ 177"/>
        <xdr:cNvCxnSpPr/>
      </xdr:nvCxnSpPr>
      <xdr:spPr>
        <a:xfrm flipV="1">
          <a:off x="2019300" y="13336457"/>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152594</xdr:rowOff>
    </xdr:from>
    <xdr:to>
      <xdr:col>10</xdr:col>
      <xdr:colOff>114300</xdr:colOff>
      <xdr:row>77</xdr:row>
      <xdr:rowOff>162308</xdr:rowOff>
    </xdr:to>
    <xdr:cxnSp macro="">
      <xdr:nvCxnSpPr>
        <xdr:cNvPr id="181" name="直線コネクタ 180"/>
        <xdr:cNvCxnSpPr/>
      </xdr:nvCxnSpPr>
      <xdr:spPr>
        <a:xfrm>
          <a:off x="1130300" y="13354244"/>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108423</xdr:rowOff>
    </xdr:from>
    <xdr:to>
      <xdr:col>24</xdr:col>
      <xdr:colOff>114300</xdr:colOff>
      <xdr:row>78</xdr:row>
      <xdr:rowOff>38573</xdr:rowOff>
    </xdr:to>
    <xdr:sp macro="" textlink="">
      <xdr:nvSpPr>
        <xdr:cNvPr id="191" name="楕円 190"/>
        <xdr:cNvSpPr/>
      </xdr:nvSpPr>
      <xdr:spPr>
        <a:xfrm>
          <a:off x="4584700" y="133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59372</xdr:rowOff>
    </xdr:from>
    <xdr:ext cx="469744" cy="259045"/>
    <xdr:sp macro="" textlink="">
      <xdr:nvSpPr>
        <xdr:cNvPr id="192" name="維持補修費該当値テキスト"/>
        <xdr:cNvSpPr txBox="1"/>
      </xdr:nvSpPr>
      <xdr:spPr>
        <a:xfrm>
          <a:off x="4686300" y="1326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120562</xdr:rowOff>
    </xdr:from>
    <xdr:to>
      <xdr:col>20</xdr:col>
      <xdr:colOff>38100</xdr:colOff>
      <xdr:row>78</xdr:row>
      <xdr:rowOff>50712</xdr:rowOff>
    </xdr:to>
    <xdr:sp macro="" textlink="">
      <xdr:nvSpPr>
        <xdr:cNvPr id="193" name="楕円 192"/>
        <xdr:cNvSpPr/>
      </xdr:nvSpPr>
      <xdr:spPr>
        <a:xfrm>
          <a:off x="3746500" y="133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41839</xdr:rowOff>
    </xdr:from>
    <xdr:ext cx="469744" cy="259045"/>
    <xdr:sp macro="" textlink="">
      <xdr:nvSpPr>
        <xdr:cNvPr id="194" name="テキスト ボックス 193"/>
        <xdr:cNvSpPr txBox="1"/>
      </xdr:nvSpPr>
      <xdr:spPr>
        <a:xfrm>
          <a:off x="3562428" y="134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84007</xdr:rowOff>
    </xdr:from>
    <xdr:to>
      <xdr:col>15</xdr:col>
      <xdr:colOff>101600</xdr:colOff>
      <xdr:row>78</xdr:row>
      <xdr:rowOff>14157</xdr:rowOff>
    </xdr:to>
    <xdr:sp macro="" textlink="">
      <xdr:nvSpPr>
        <xdr:cNvPr id="195" name="楕円 194"/>
        <xdr:cNvSpPr/>
      </xdr:nvSpPr>
      <xdr:spPr>
        <a:xfrm>
          <a:off x="2857500" y="132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5284</xdr:rowOff>
    </xdr:from>
    <xdr:ext cx="469744" cy="259045"/>
    <xdr:sp macro="" textlink="">
      <xdr:nvSpPr>
        <xdr:cNvPr id="196" name="テキスト ボックス 195"/>
        <xdr:cNvSpPr txBox="1"/>
      </xdr:nvSpPr>
      <xdr:spPr>
        <a:xfrm>
          <a:off x="2673428" y="133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111508</xdr:rowOff>
    </xdr:from>
    <xdr:to>
      <xdr:col>10</xdr:col>
      <xdr:colOff>165100</xdr:colOff>
      <xdr:row>78</xdr:row>
      <xdr:rowOff>41658</xdr:rowOff>
    </xdr:to>
    <xdr:sp macro="" textlink="">
      <xdr:nvSpPr>
        <xdr:cNvPr id="197" name="楕円 196"/>
        <xdr:cNvSpPr/>
      </xdr:nvSpPr>
      <xdr:spPr>
        <a:xfrm>
          <a:off x="1968500" y="133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32785</xdr:rowOff>
    </xdr:from>
    <xdr:ext cx="469744" cy="259045"/>
    <xdr:sp macro="" textlink="">
      <xdr:nvSpPr>
        <xdr:cNvPr id="198" name="テキスト ボックス 197"/>
        <xdr:cNvSpPr txBox="1"/>
      </xdr:nvSpPr>
      <xdr:spPr>
        <a:xfrm>
          <a:off x="1784428" y="1340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101794</xdr:rowOff>
    </xdr:from>
    <xdr:to>
      <xdr:col>6</xdr:col>
      <xdr:colOff>38100</xdr:colOff>
      <xdr:row>78</xdr:row>
      <xdr:rowOff>31944</xdr:rowOff>
    </xdr:to>
    <xdr:sp macro="" textlink="">
      <xdr:nvSpPr>
        <xdr:cNvPr id="199" name="楕円 198"/>
        <xdr:cNvSpPr/>
      </xdr:nvSpPr>
      <xdr:spPr>
        <a:xfrm>
          <a:off x="1079500" y="133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48471</xdr:rowOff>
    </xdr:from>
    <xdr:ext cx="469744" cy="259045"/>
    <xdr:sp macro="" textlink="">
      <xdr:nvSpPr>
        <xdr:cNvPr id="200" name="テキスト ボックス 199"/>
        <xdr:cNvSpPr txBox="1"/>
      </xdr:nvSpPr>
      <xdr:spPr>
        <a:xfrm>
          <a:off x="895428" y="1307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21386</xdr:rowOff>
    </xdr:from>
    <xdr:to>
      <xdr:col>24</xdr:col>
      <xdr:colOff>63500</xdr:colOff>
      <xdr:row>98</xdr:row>
      <xdr:rowOff>50470</xdr:rowOff>
    </xdr:to>
    <xdr:cxnSp macro="">
      <xdr:nvCxnSpPr>
        <xdr:cNvPr id="230" name="直線コネクタ 229"/>
        <xdr:cNvCxnSpPr/>
      </xdr:nvCxnSpPr>
      <xdr:spPr>
        <a:xfrm>
          <a:off x="3797300" y="16823486"/>
          <a:ext cx="838200" cy="2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40856</xdr:rowOff>
    </xdr:from>
    <xdr:to>
      <xdr:col>19</xdr:col>
      <xdr:colOff>177800</xdr:colOff>
      <xdr:row>98</xdr:row>
      <xdr:rowOff>21386</xdr:rowOff>
    </xdr:to>
    <xdr:cxnSp macro="">
      <xdr:nvCxnSpPr>
        <xdr:cNvPr id="233" name="直線コネクタ 232"/>
        <xdr:cNvCxnSpPr/>
      </xdr:nvCxnSpPr>
      <xdr:spPr>
        <a:xfrm>
          <a:off x="2908300" y="16671506"/>
          <a:ext cx="889000" cy="15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40856</xdr:rowOff>
    </xdr:from>
    <xdr:to>
      <xdr:col>15</xdr:col>
      <xdr:colOff>50800</xdr:colOff>
      <xdr:row>98</xdr:row>
      <xdr:rowOff>137579</xdr:rowOff>
    </xdr:to>
    <xdr:cxnSp macro="">
      <xdr:nvCxnSpPr>
        <xdr:cNvPr id="236" name="直線コネクタ 235"/>
        <xdr:cNvCxnSpPr/>
      </xdr:nvCxnSpPr>
      <xdr:spPr>
        <a:xfrm flipV="1">
          <a:off x="2019300" y="16671506"/>
          <a:ext cx="889000" cy="2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102566</xdr:rowOff>
    </xdr:from>
    <xdr:to>
      <xdr:col>10</xdr:col>
      <xdr:colOff>114300</xdr:colOff>
      <xdr:row>98</xdr:row>
      <xdr:rowOff>137579</xdr:rowOff>
    </xdr:to>
    <xdr:cxnSp macro="">
      <xdr:nvCxnSpPr>
        <xdr:cNvPr id="239" name="直線コネクタ 238"/>
        <xdr:cNvCxnSpPr/>
      </xdr:nvCxnSpPr>
      <xdr:spPr>
        <a:xfrm>
          <a:off x="1130300" y="16904666"/>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171120</xdr:rowOff>
    </xdr:from>
    <xdr:to>
      <xdr:col>24</xdr:col>
      <xdr:colOff>114300</xdr:colOff>
      <xdr:row>98</xdr:row>
      <xdr:rowOff>101270</xdr:rowOff>
    </xdr:to>
    <xdr:sp macro="" textlink="">
      <xdr:nvSpPr>
        <xdr:cNvPr id="249" name="楕円 248"/>
        <xdr:cNvSpPr/>
      </xdr:nvSpPr>
      <xdr:spPr>
        <a:xfrm>
          <a:off x="4584700" y="168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149547</xdr:rowOff>
    </xdr:from>
    <xdr:ext cx="534377" cy="259045"/>
    <xdr:sp macro="" textlink="">
      <xdr:nvSpPr>
        <xdr:cNvPr id="250" name="扶助費該当値テキスト"/>
        <xdr:cNvSpPr txBox="1"/>
      </xdr:nvSpPr>
      <xdr:spPr>
        <a:xfrm>
          <a:off x="4686300" y="167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142036</xdr:rowOff>
    </xdr:from>
    <xdr:to>
      <xdr:col>20</xdr:col>
      <xdr:colOff>38100</xdr:colOff>
      <xdr:row>98</xdr:row>
      <xdr:rowOff>72186</xdr:rowOff>
    </xdr:to>
    <xdr:sp macro="" textlink="">
      <xdr:nvSpPr>
        <xdr:cNvPr id="251" name="楕円 250"/>
        <xdr:cNvSpPr/>
      </xdr:nvSpPr>
      <xdr:spPr>
        <a:xfrm>
          <a:off x="3746500" y="167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63313</xdr:rowOff>
    </xdr:from>
    <xdr:ext cx="534377" cy="259045"/>
    <xdr:sp macro="" textlink="">
      <xdr:nvSpPr>
        <xdr:cNvPr id="252" name="テキスト ボックス 251"/>
        <xdr:cNvSpPr txBox="1"/>
      </xdr:nvSpPr>
      <xdr:spPr>
        <a:xfrm>
          <a:off x="3530111" y="168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161506</xdr:rowOff>
    </xdr:from>
    <xdr:to>
      <xdr:col>15</xdr:col>
      <xdr:colOff>101600</xdr:colOff>
      <xdr:row>97</xdr:row>
      <xdr:rowOff>91656</xdr:rowOff>
    </xdr:to>
    <xdr:sp macro="" textlink="">
      <xdr:nvSpPr>
        <xdr:cNvPr id="253" name="楕円 252"/>
        <xdr:cNvSpPr/>
      </xdr:nvSpPr>
      <xdr:spPr>
        <a:xfrm>
          <a:off x="2857500" y="1662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82783</xdr:rowOff>
    </xdr:from>
    <xdr:ext cx="534377" cy="259045"/>
    <xdr:sp macro="" textlink="">
      <xdr:nvSpPr>
        <xdr:cNvPr id="254" name="テキスト ボックス 253"/>
        <xdr:cNvSpPr txBox="1"/>
      </xdr:nvSpPr>
      <xdr:spPr>
        <a:xfrm>
          <a:off x="2641111" y="167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86779</xdr:rowOff>
    </xdr:from>
    <xdr:to>
      <xdr:col>10</xdr:col>
      <xdr:colOff>165100</xdr:colOff>
      <xdr:row>99</xdr:row>
      <xdr:rowOff>16929</xdr:rowOff>
    </xdr:to>
    <xdr:sp macro="" textlink="">
      <xdr:nvSpPr>
        <xdr:cNvPr id="255" name="楕円 254"/>
        <xdr:cNvSpPr/>
      </xdr:nvSpPr>
      <xdr:spPr>
        <a:xfrm>
          <a:off x="1968500" y="168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8056</xdr:rowOff>
    </xdr:from>
    <xdr:ext cx="534377" cy="259045"/>
    <xdr:sp macro="" textlink="">
      <xdr:nvSpPr>
        <xdr:cNvPr id="256" name="テキスト ボックス 255"/>
        <xdr:cNvSpPr txBox="1"/>
      </xdr:nvSpPr>
      <xdr:spPr>
        <a:xfrm>
          <a:off x="1752111" y="1698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51766</xdr:rowOff>
    </xdr:from>
    <xdr:to>
      <xdr:col>6</xdr:col>
      <xdr:colOff>38100</xdr:colOff>
      <xdr:row>98</xdr:row>
      <xdr:rowOff>153366</xdr:rowOff>
    </xdr:to>
    <xdr:sp macro="" textlink="">
      <xdr:nvSpPr>
        <xdr:cNvPr id="257" name="楕円 256"/>
        <xdr:cNvSpPr/>
      </xdr:nvSpPr>
      <xdr:spPr>
        <a:xfrm>
          <a:off x="1079500" y="168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144493</xdr:rowOff>
    </xdr:from>
    <xdr:ext cx="534377" cy="259045"/>
    <xdr:sp macro="" textlink="">
      <xdr:nvSpPr>
        <xdr:cNvPr id="258" name="テキスト ボックス 257"/>
        <xdr:cNvSpPr txBox="1"/>
      </xdr:nvSpPr>
      <xdr:spPr>
        <a:xfrm>
          <a:off x="863111" y="1694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146064</xdr:rowOff>
    </xdr:from>
    <xdr:to>
      <xdr:col>55</xdr:col>
      <xdr:colOff>0</xdr:colOff>
      <xdr:row>36</xdr:row>
      <xdr:rowOff>22236</xdr:rowOff>
    </xdr:to>
    <xdr:cxnSp macro="">
      <xdr:nvCxnSpPr>
        <xdr:cNvPr id="286" name="直線コネクタ 285"/>
        <xdr:cNvCxnSpPr/>
      </xdr:nvCxnSpPr>
      <xdr:spPr>
        <a:xfrm flipV="1">
          <a:off x="9639300" y="5975364"/>
          <a:ext cx="838200" cy="2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22236</xdr:rowOff>
    </xdr:from>
    <xdr:to>
      <xdr:col>50</xdr:col>
      <xdr:colOff>114300</xdr:colOff>
      <xdr:row>36</xdr:row>
      <xdr:rowOff>66575</xdr:rowOff>
    </xdr:to>
    <xdr:cxnSp macro="">
      <xdr:nvCxnSpPr>
        <xdr:cNvPr id="289" name="直線コネクタ 288"/>
        <xdr:cNvCxnSpPr/>
      </xdr:nvCxnSpPr>
      <xdr:spPr>
        <a:xfrm flipV="1">
          <a:off x="8750300" y="6194436"/>
          <a:ext cx="889000" cy="4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81819</xdr:rowOff>
    </xdr:from>
    <xdr:to>
      <xdr:col>45</xdr:col>
      <xdr:colOff>177800</xdr:colOff>
      <xdr:row>36</xdr:row>
      <xdr:rowOff>66575</xdr:rowOff>
    </xdr:to>
    <xdr:cxnSp macro="">
      <xdr:nvCxnSpPr>
        <xdr:cNvPr id="292" name="直線コネクタ 291"/>
        <xdr:cNvCxnSpPr/>
      </xdr:nvCxnSpPr>
      <xdr:spPr>
        <a:xfrm>
          <a:off x="7861300" y="5225319"/>
          <a:ext cx="889000" cy="10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81819</xdr:rowOff>
    </xdr:from>
    <xdr:to>
      <xdr:col>41</xdr:col>
      <xdr:colOff>50800</xdr:colOff>
      <xdr:row>36</xdr:row>
      <xdr:rowOff>100710</xdr:rowOff>
    </xdr:to>
    <xdr:cxnSp macro="">
      <xdr:nvCxnSpPr>
        <xdr:cNvPr id="295" name="直線コネクタ 294"/>
        <xdr:cNvCxnSpPr/>
      </xdr:nvCxnSpPr>
      <xdr:spPr>
        <a:xfrm flipV="1">
          <a:off x="6972300" y="5225319"/>
          <a:ext cx="889000" cy="104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48447</xdr:rowOff>
    </xdr:from>
    <xdr:to>
      <xdr:col>41</xdr:col>
      <xdr:colOff>101600</xdr:colOff>
      <xdr:row>31</xdr:row>
      <xdr:rowOff>150047</xdr:rowOff>
    </xdr:to>
    <xdr:sp macro="" textlink="">
      <xdr:nvSpPr>
        <xdr:cNvPr id="296" name="フローチャート: 判断 295"/>
        <xdr:cNvSpPr/>
      </xdr:nvSpPr>
      <xdr:spPr>
        <a:xfrm>
          <a:off x="7810500" y="53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141174</xdr:rowOff>
    </xdr:from>
    <xdr:ext cx="599010" cy="259045"/>
    <xdr:sp macro="" textlink="">
      <xdr:nvSpPr>
        <xdr:cNvPr id="297" name="テキスト ボックス 296"/>
        <xdr:cNvSpPr txBox="1"/>
      </xdr:nvSpPr>
      <xdr:spPr>
        <a:xfrm>
          <a:off x="7561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94670</xdr:rowOff>
    </xdr:from>
    <xdr:to>
      <xdr:col>36</xdr:col>
      <xdr:colOff>165100</xdr:colOff>
      <xdr:row>38</xdr:row>
      <xdr:rowOff>24820</xdr:rowOff>
    </xdr:to>
    <xdr:sp macro="" textlink="">
      <xdr:nvSpPr>
        <xdr:cNvPr id="298" name="フローチャート: 判断 297"/>
        <xdr:cNvSpPr/>
      </xdr:nvSpPr>
      <xdr:spPr>
        <a:xfrm>
          <a:off x="6921500" y="643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15947</xdr:rowOff>
    </xdr:from>
    <xdr:ext cx="534377" cy="259045"/>
    <xdr:sp macro="" textlink="">
      <xdr:nvSpPr>
        <xdr:cNvPr id="299" name="テキスト ボックス 298"/>
        <xdr:cNvSpPr txBox="1"/>
      </xdr:nvSpPr>
      <xdr:spPr>
        <a:xfrm>
          <a:off x="6705111" y="65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95264</xdr:rowOff>
    </xdr:from>
    <xdr:to>
      <xdr:col>55</xdr:col>
      <xdr:colOff>50800</xdr:colOff>
      <xdr:row>35</xdr:row>
      <xdr:rowOff>25414</xdr:rowOff>
    </xdr:to>
    <xdr:sp macro="" textlink="">
      <xdr:nvSpPr>
        <xdr:cNvPr id="305" name="楕円 304"/>
        <xdr:cNvSpPr/>
      </xdr:nvSpPr>
      <xdr:spPr>
        <a:xfrm>
          <a:off x="10426700" y="592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118141</xdr:rowOff>
    </xdr:from>
    <xdr:ext cx="599010" cy="259045"/>
    <xdr:sp macro="" textlink="">
      <xdr:nvSpPr>
        <xdr:cNvPr id="306" name="補助費等該当値テキスト"/>
        <xdr:cNvSpPr txBox="1"/>
      </xdr:nvSpPr>
      <xdr:spPr>
        <a:xfrm>
          <a:off x="10528300" y="57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142886</xdr:rowOff>
    </xdr:from>
    <xdr:to>
      <xdr:col>50</xdr:col>
      <xdr:colOff>165100</xdr:colOff>
      <xdr:row>36</xdr:row>
      <xdr:rowOff>73036</xdr:rowOff>
    </xdr:to>
    <xdr:sp macro="" textlink="">
      <xdr:nvSpPr>
        <xdr:cNvPr id="307" name="楕円 306"/>
        <xdr:cNvSpPr/>
      </xdr:nvSpPr>
      <xdr:spPr>
        <a:xfrm>
          <a:off x="9588500" y="61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89563</xdr:rowOff>
    </xdr:from>
    <xdr:ext cx="599010" cy="259045"/>
    <xdr:sp macro="" textlink="">
      <xdr:nvSpPr>
        <xdr:cNvPr id="308" name="テキスト ボックス 307"/>
        <xdr:cNvSpPr txBox="1"/>
      </xdr:nvSpPr>
      <xdr:spPr>
        <a:xfrm>
          <a:off x="9339795" y="59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15775</xdr:rowOff>
    </xdr:from>
    <xdr:to>
      <xdr:col>46</xdr:col>
      <xdr:colOff>38100</xdr:colOff>
      <xdr:row>36</xdr:row>
      <xdr:rowOff>117375</xdr:rowOff>
    </xdr:to>
    <xdr:sp macro="" textlink="">
      <xdr:nvSpPr>
        <xdr:cNvPr id="309" name="楕円 308"/>
        <xdr:cNvSpPr/>
      </xdr:nvSpPr>
      <xdr:spPr>
        <a:xfrm>
          <a:off x="8699500" y="61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133902</xdr:rowOff>
    </xdr:from>
    <xdr:ext cx="534377" cy="259045"/>
    <xdr:sp macro="" textlink="">
      <xdr:nvSpPr>
        <xdr:cNvPr id="310" name="テキスト ボックス 309"/>
        <xdr:cNvSpPr txBox="1"/>
      </xdr:nvSpPr>
      <xdr:spPr>
        <a:xfrm>
          <a:off x="8483111" y="596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31019</xdr:rowOff>
    </xdr:from>
    <xdr:to>
      <xdr:col>41</xdr:col>
      <xdr:colOff>101600</xdr:colOff>
      <xdr:row>30</xdr:row>
      <xdr:rowOff>132619</xdr:rowOff>
    </xdr:to>
    <xdr:sp macro="" textlink="">
      <xdr:nvSpPr>
        <xdr:cNvPr id="311" name="楕円 310"/>
        <xdr:cNvSpPr/>
      </xdr:nvSpPr>
      <xdr:spPr>
        <a:xfrm>
          <a:off x="7810500" y="5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149146</xdr:rowOff>
    </xdr:from>
    <xdr:ext cx="599010" cy="259045"/>
    <xdr:sp macro="" textlink="">
      <xdr:nvSpPr>
        <xdr:cNvPr id="312" name="テキスト ボックス 311"/>
        <xdr:cNvSpPr txBox="1"/>
      </xdr:nvSpPr>
      <xdr:spPr>
        <a:xfrm>
          <a:off x="7561795" y="494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49910</xdr:rowOff>
    </xdr:from>
    <xdr:to>
      <xdr:col>36</xdr:col>
      <xdr:colOff>165100</xdr:colOff>
      <xdr:row>36</xdr:row>
      <xdr:rowOff>151510</xdr:rowOff>
    </xdr:to>
    <xdr:sp macro="" textlink="">
      <xdr:nvSpPr>
        <xdr:cNvPr id="313" name="楕円 312"/>
        <xdr:cNvSpPr/>
      </xdr:nvSpPr>
      <xdr:spPr>
        <a:xfrm>
          <a:off x="6921500" y="62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168037</xdr:rowOff>
    </xdr:from>
    <xdr:ext cx="534377" cy="259045"/>
    <xdr:sp macro="" textlink="">
      <xdr:nvSpPr>
        <xdr:cNvPr id="314" name="テキスト ボックス 313"/>
        <xdr:cNvSpPr txBox="1"/>
      </xdr:nvSpPr>
      <xdr:spPr>
        <a:xfrm>
          <a:off x="6705111" y="5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81917</xdr:rowOff>
    </xdr:from>
    <xdr:to>
      <xdr:col>55</xdr:col>
      <xdr:colOff>0</xdr:colOff>
      <xdr:row>56</xdr:row>
      <xdr:rowOff>110961</xdr:rowOff>
    </xdr:to>
    <xdr:cxnSp macro="">
      <xdr:nvCxnSpPr>
        <xdr:cNvPr id="345" name="直線コネクタ 344"/>
        <xdr:cNvCxnSpPr/>
      </xdr:nvCxnSpPr>
      <xdr:spPr>
        <a:xfrm flipV="1">
          <a:off x="9639300" y="9683117"/>
          <a:ext cx="838200" cy="2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6" name="普通建設事業費平均値テキスト"/>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110961</xdr:rowOff>
    </xdr:from>
    <xdr:to>
      <xdr:col>50</xdr:col>
      <xdr:colOff>114300</xdr:colOff>
      <xdr:row>57</xdr:row>
      <xdr:rowOff>88833</xdr:rowOff>
    </xdr:to>
    <xdr:cxnSp macro="">
      <xdr:nvCxnSpPr>
        <xdr:cNvPr id="348" name="直線コネクタ 347"/>
        <xdr:cNvCxnSpPr/>
      </xdr:nvCxnSpPr>
      <xdr:spPr>
        <a:xfrm flipV="1">
          <a:off x="8750300" y="9712161"/>
          <a:ext cx="889000" cy="14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0" name="テキスト ボックス 349"/>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133855</xdr:rowOff>
    </xdr:from>
    <xdr:to>
      <xdr:col>45</xdr:col>
      <xdr:colOff>177800</xdr:colOff>
      <xdr:row>57</xdr:row>
      <xdr:rowOff>88833</xdr:rowOff>
    </xdr:to>
    <xdr:cxnSp macro="">
      <xdr:nvCxnSpPr>
        <xdr:cNvPr id="351" name="直線コネクタ 350"/>
        <xdr:cNvCxnSpPr/>
      </xdr:nvCxnSpPr>
      <xdr:spPr>
        <a:xfrm>
          <a:off x="7861300" y="9735055"/>
          <a:ext cx="889000" cy="1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3" name="テキスト ボックス 352"/>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104378</xdr:rowOff>
    </xdr:from>
    <xdr:to>
      <xdr:col>41</xdr:col>
      <xdr:colOff>50800</xdr:colOff>
      <xdr:row>56</xdr:row>
      <xdr:rowOff>133855</xdr:rowOff>
    </xdr:to>
    <xdr:cxnSp macro="">
      <xdr:nvCxnSpPr>
        <xdr:cNvPr id="354" name="直線コネクタ 353"/>
        <xdr:cNvCxnSpPr/>
      </xdr:nvCxnSpPr>
      <xdr:spPr>
        <a:xfrm>
          <a:off x="6972300" y="9191228"/>
          <a:ext cx="889000" cy="5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5" name="フローチャート: 判断 354"/>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56" name="テキスト ボックス 355"/>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7" name="フローチャート: 判断 356"/>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58" name="テキスト ボックス 357"/>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31117</xdr:rowOff>
    </xdr:from>
    <xdr:to>
      <xdr:col>55</xdr:col>
      <xdr:colOff>50800</xdr:colOff>
      <xdr:row>56</xdr:row>
      <xdr:rowOff>132717</xdr:rowOff>
    </xdr:to>
    <xdr:sp macro="" textlink="">
      <xdr:nvSpPr>
        <xdr:cNvPr id="364" name="楕円 363"/>
        <xdr:cNvSpPr/>
      </xdr:nvSpPr>
      <xdr:spPr>
        <a:xfrm>
          <a:off x="10426700" y="96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53994</xdr:rowOff>
    </xdr:from>
    <xdr:ext cx="534377" cy="259045"/>
    <xdr:sp macro="" textlink="">
      <xdr:nvSpPr>
        <xdr:cNvPr id="365" name="普通建設事業費該当値テキスト"/>
        <xdr:cNvSpPr txBox="1"/>
      </xdr:nvSpPr>
      <xdr:spPr>
        <a:xfrm>
          <a:off x="10528300" y="948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60161</xdr:rowOff>
    </xdr:from>
    <xdr:to>
      <xdr:col>50</xdr:col>
      <xdr:colOff>165100</xdr:colOff>
      <xdr:row>56</xdr:row>
      <xdr:rowOff>161761</xdr:rowOff>
    </xdr:to>
    <xdr:sp macro="" textlink="">
      <xdr:nvSpPr>
        <xdr:cNvPr id="366" name="楕円 365"/>
        <xdr:cNvSpPr/>
      </xdr:nvSpPr>
      <xdr:spPr>
        <a:xfrm>
          <a:off x="9588500" y="966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6838</xdr:rowOff>
    </xdr:from>
    <xdr:ext cx="534377" cy="259045"/>
    <xdr:sp macro="" textlink="">
      <xdr:nvSpPr>
        <xdr:cNvPr id="367" name="テキスト ボックス 366"/>
        <xdr:cNvSpPr txBox="1"/>
      </xdr:nvSpPr>
      <xdr:spPr>
        <a:xfrm>
          <a:off x="9372111" y="943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38033</xdr:rowOff>
    </xdr:from>
    <xdr:to>
      <xdr:col>46</xdr:col>
      <xdr:colOff>38100</xdr:colOff>
      <xdr:row>57</xdr:row>
      <xdr:rowOff>139633</xdr:rowOff>
    </xdr:to>
    <xdr:sp macro="" textlink="">
      <xdr:nvSpPr>
        <xdr:cNvPr id="368" name="楕円 367"/>
        <xdr:cNvSpPr/>
      </xdr:nvSpPr>
      <xdr:spPr>
        <a:xfrm>
          <a:off x="8699500" y="98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130760</xdr:rowOff>
    </xdr:from>
    <xdr:ext cx="534377" cy="259045"/>
    <xdr:sp macro="" textlink="">
      <xdr:nvSpPr>
        <xdr:cNvPr id="369" name="テキスト ボックス 368"/>
        <xdr:cNvSpPr txBox="1"/>
      </xdr:nvSpPr>
      <xdr:spPr>
        <a:xfrm>
          <a:off x="8483111" y="99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83055</xdr:rowOff>
    </xdr:from>
    <xdr:to>
      <xdr:col>41</xdr:col>
      <xdr:colOff>101600</xdr:colOff>
      <xdr:row>57</xdr:row>
      <xdr:rowOff>13205</xdr:rowOff>
    </xdr:to>
    <xdr:sp macro="" textlink="">
      <xdr:nvSpPr>
        <xdr:cNvPr id="370" name="楕円 369"/>
        <xdr:cNvSpPr/>
      </xdr:nvSpPr>
      <xdr:spPr>
        <a:xfrm>
          <a:off x="7810500" y="96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4332</xdr:rowOff>
    </xdr:from>
    <xdr:ext cx="534377" cy="259045"/>
    <xdr:sp macro="" textlink="">
      <xdr:nvSpPr>
        <xdr:cNvPr id="371" name="テキスト ボックス 370"/>
        <xdr:cNvSpPr txBox="1"/>
      </xdr:nvSpPr>
      <xdr:spPr>
        <a:xfrm>
          <a:off x="7594111" y="977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53578</xdr:rowOff>
    </xdr:from>
    <xdr:to>
      <xdr:col>36</xdr:col>
      <xdr:colOff>165100</xdr:colOff>
      <xdr:row>53</xdr:row>
      <xdr:rowOff>155178</xdr:rowOff>
    </xdr:to>
    <xdr:sp macro="" textlink="">
      <xdr:nvSpPr>
        <xdr:cNvPr id="372" name="楕円 371"/>
        <xdr:cNvSpPr/>
      </xdr:nvSpPr>
      <xdr:spPr>
        <a:xfrm>
          <a:off x="6921500" y="91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255</xdr:rowOff>
    </xdr:from>
    <xdr:ext cx="599010" cy="259045"/>
    <xdr:sp macro="" textlink="">
      <xdr:nvSpPr>
        <xdr:cNvPr id="373" name="テキスト ボックス 372"/>
        <xdr:cNvSpPr txBox="1"/>
      </xdr:nvSpPr>
      <xdr:spPr>
        <a:xfrm>
          <a:off x="6672795" y="89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9235</xdr:rowOff>
    </xdr:from>
    <xdr:to>
      <xdr:col>55</xdr:col>
      <xdr:colOff>0</xdr:colOff>
      <xdr:row>79</xdr:row>
      <xdr:rowOff>66853</xdr:rowOff>
    </xdr:to>
    <xdr:cxnSp macro="">
      <xdr:nvCxnSpPr>
        <xdr:cNvPr id="404" name="直線コネクタ 403"/>
        <xdr:cNvCxnSpPr/>
      </xdr:nvCxnSpPr>
      <xdr:spPr>
        <a:xfrm flipV="1">
          <a:off x="9639300" y="13553785"/>
          <a:ext cx="838200" cy="5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5" name="普通建設事業費 （ うち新規整備　）平均値テキスト"/>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64055</xdr:rowOff>
    </xdr:from>
    <xdr:to>
      <xdr:col>50</xdr:col>
      <xdr:colOff>114300</xdr:colOff>
      <xdr:row>79</xdr:row>
      <xdr:rowOff>66853</xdr:rowOff>
    </xdr:to>
    <xdr:cxnSp macro="">
      <xdr:nvCxnSpPr>
        <xdr:cNvPr id="407" name="直線コネクタ 406"/>
        <xdr:cNvCxnSpPr/>
      </xdr:nvCxnSpPr>
      <xdr:spPr>
        <a:xfrm>
          <a:off x="8750300" y="13608605"/>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154135</xdr:rowOff>
    </xdr:from>
    <xdr:to>
      <xdr:col>45</xdr:col>
      <xdr:colOff>177800</xdr:colOff>
      <xdr:row>79</xdr:row>
      <xdr:rowOff>64055</xdr:rowOff>
    </xdr:to>
    <xdr:cxnSp macro="">
      <xdr:nvCxnSpPr>
        <xdr:cNvPr id="410" name="直線コネクタ 409"/>
        <xdr:cNvCxnSpPr/>
      </xdr:nvCxnSpPr>
      <xdr:spPr>
        <a:xfrm>
          <a:off x="7861300" y="13527235"/>
          <a:ext cx="889000" cy="8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154135</xdr:rowOff>
    </xdr:from>
    <xdr:to>
      <xdr:col>41</xdr:col>
      <xdr:colOff>50800</xdr:colOff>
      <xdr:row>79</xdr:row>
      <xdr:rowOff>83105</xdr:rowOff>
    </xdr:to>
    <xdr:cxnSp macro="">
      <xdr:nvCxnSpPr>
        <xdr:cNvPr id="413" name="直線コネクタ 412"/>
        <xdr:cNvCxnSpPr/>
      </xdr:nvCxnSpPr>
      <xdr:spPr>
        <a:xfrm flipV="1">
          <a:off x="6972300" y="13527235"/>
          <a:ext cx="889000" cy="10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4" name="フローチャート: 判断 413"/>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5" name="テキスト ボックス 414"/>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6" name="フローチャート: 判断 415"/>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17" name="テキスト ボックス 416"/>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129885</xdr:rowOff>
    </xdr:from>
    <xdr:to>
      <xdr:col>55</xdr:col>
      <xdr:colOff>50800</xdr:colOff>
      <xdr:row>79</xdr:row>
      <xdr:rowOff>60035</xdr:rowOff>
    </xdr:to>
    <xdr:sp macro="" textlink="">
      <xdr:nvSpPr>
        <xdr:cNvPr id="423" name="楕円 422"/>
        <xdr:cNvSpPr/>
      </xdr:nvSpPr>
      <xdr:spPr>
        <a:xfrm>
          <a:off x="10426700" y="135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44812</xdr:rowOff>
    </xdr:from>
    <xdr:ext cx="469744" cy="259045"/>
    <xdr:sp macro="" textlink="">
      <xdr:nvSpPr>
        <xdr:cNvPr id="424" name="普通建設事業費 （ うち新規整備　）該当値テキスト"/>
        <xdr:cNvSpPr txBox="1"/>
      </xdr:nvSpPr>
      <xdr:spPr>
        <a:xfrm>
          <a:off x="10528300" y="134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16053</xdr:rowOff>
    </xdr:from>
    <xdr:to>
      <xdr:col>50</xdr:col>
      <xdr:colOff>165100</xdr:colOff>
      <xdr:row>79</xdr:row>
      <xdr:rowOff>117653</xdr:rowOff>
    </xdr:to>
    <xdr:sp macro="" textlink="">
      <xdr:nvSpPr>
        <xdr:cNvPr id="425" name="楕円 424"/>
        <xdr:cNvSpPr/>
      </xdr:nvSpPr>
      <xdr:spPr>
        <a:xfrm>
          <a:off x="9588500" y="135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108780</xdr:rowOff>
    </xdr:from>
    <xdr:ext cx="469744" cy="259045"/>
    <xdr:sp macro="" textlink="">
      <xdr:nvSpPr>
        <xdr:cNvPr id="426" name="テキスト ボックス 425"/>
        <xdr:cNvSpPr txBox="1"/>
      </xdr:nvSpPr>
      <xdr:spPr>
        <a:xfrm>
          <a:off x="9404428" y="1365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13255</xdr:rowOff>
    </xdr:from>
    <xdr:to>
      <xdr:col>46</xdr:col>
      <xdr:colOff>38100</xdr:colOff>
      <xdr:row>79</xdr:row>
      <xdr:rowOff>114855</xdr:rowOff>
    </xdr:to>
    <xdr:sp macro="" textlink="">
      <xdr:nvSpPr>
        <xdr:cNvPr id="427" name="楕円 426"/>
        <xdr:cNvSpPr/>
      </xdr:nvSpPr>
      <xdr:spPr>
        <a:xfrm>
          <a:off x="8699500" y="135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105982</xdr:rowOff>
    </xdr:from>
    <xdr:ext cx="469744" cy="259045"/>
    <xdr:sp macro="" textlink="">
      <xdr:nvSpPr>
        <xdr:cNvPr id="428" name="テキスト ボックス 427"/>
        <xdr:cNvSpPr txBox="1"/>
      </xdr:nvSpPr>
      <xdr:spPr>
        <a:xfrm>
          <a:off x="8515428" y="136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103335</xdr:rowOff>
    </xdr:from>
    <xdr:to>
      <xdr:col>41</xdr:col>
      <xdr:colOff>101600</xdr:colOff>
      <xdr:row>79</xdr:row>
      <xdr:rowOff>33485</xdr:rowOff>
    </xdr:to>
    <xdr:sp macro="" textlink="">
      <xdr:nvSpPr>
        <xdr:cNvPr id="429" name="楕円 428"/>
        <xdr:cNvSpPr/>
      </xdr:nvSpPr>
      <xdr:spPr>
        <a:xfrm>
          <a:off x="7810500" y="134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24612</xdr:rowOff>
    </xdr:from>
    <xdr:ext cx="534377" cy="259045"/>
    <xdr:sp macro="" textlink="">
      <xdr:nvSpPr>
        <xdr:cNvPr id="430" name="テキスト ボックス 429"/>
        <xdr:cNvSpPr txBox="1"/>
      </xdr:nvSpPr>
      <xdr:spPr>
        <a:xfrm>
          <a:off x="7594111" y="135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32305</xdr:rowOff>
    </xdr:from>
    <xdr:to>
      <xdr:col>36</xdr:col>
      <xdr:colOff>165100</xdr:colOff>
      <xdr:row>79</xdr:row>
      <xdr:rowOff>133905</xdr:rowOff>
    </xdr:to>
    <xdr:sp macro="" textlink="">
      <xdr:nvSpPr>
        <xdr:cNvPr id="431" name="楕円 430"/>
        <xdr:cNvSpPr/>
      </xdr:nvSpPr>
      <xdr:spPr>
        <a:xfrm>
          <a:off x="6921500" y="135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125032</xdr:rowOff>
    </xdr:from>
    <xdr:ext cx="469744" cy="259045"/>
    <xdr:sp macro="" textlink="">
      <xdr:nvSpPr>
        <xdr:cNvPr id="432" name="テキスト ボックス 431"/>
        <xdr:cNvSpPr txBox="1"/>
      </xdr:nvSpPr>
      <xdr:spPr>
        <a:xfrm>
          <a:off x="6737428" y="1366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127443</xdr:rowOff>
    </xdr:from>
    <xdr:to>
      <xdr:col>54</xdr:col>
      <xdr:colOff>189865</xdr:colOff>
      <xdr:row>98</xdr:row>
      <xdr:rowOff>159175</xdr:rowOff>
    </xdr:to>
    <xdr:cxnSp macro="">
      <xdr:nvCxnSpPr>
        <xdr:cNvPr id="458" name="直線コネクタ 457"/>
        <xdr:cNvCxnSpPr/>
      </xdr:nvCxnSpPr>
      <xdr:spPr>
        <a:xfrm flipV="1">
          <a:off x="10475595" y="15729393"/>
          <a:ext cx="1270" cy="123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163002</xdr:rowOff>
    </xdr:from>
    <xdr:ext cx="534377" cy="259045"/>
    <xdr:sp macro="" textlink="">
      <xdr:nvSpPr>
        <xdr:cNvPr id="459" name="普通建設事業費 （ うち更新整備　）最小値テキスト"/>
        <xdr:cNvSpPr txBox="1"/>
      </xdr:nvSpPr>
      <xdr:spPr>
        <a:xfrm>
          <a:off x="10528300" y="1696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159175</xdr:rowOff>
    </xdr:from>
    <xdr:to>
      <xdr:col>55</xdr:col>
      <xdr:colOff>88900</xdr:colOff>
      <xdr:row>98</xdr:row>
      <xdr:rowOff>159175</xdr:rowOff>
    </xdr:to>
    <xdr:cxnSp macro="">
      <xdr:nvCxnSpPr>
        <xdr:cNvPr id="460" name="直線コネクタ 459"/>
        <xdr:cNvCxnSpPr/>
      </xdr:nvCxnSpPr>
      <xdr:spPr>
        <a:xfrm>
          <a:off x="10388600" y="169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74120</xdr:rowOff>
    </xdr:from>
    <xdr:ext cx="599010" cy="259045"/>
    <xdr:sp macro="" textlink="">
      <xdr:nvSpPr>
        <xdr:cNvPr id="461" name="普通建設事業費 （ うち更新整備　）最大値テキスト"/>
        <xdr:cNvSpPr txBox="1"/>
      </xdr:nvSpPr>
      <xdr:spPr>
        <a:xfrm>
          <a:off x="10528300" y="1550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127443</xdr:rowOff>
    </xdr:from>
    <xdr:to>
      <xdr:col>55</xdr:col>
      <xdr:colOff>88900</xdr:colOff>
      <xdr:row>91</xdr:row>
      <xdr:rowOff>127443</xdr:rowOff>
    </xdr:to>
    <xdr:cxnSp macro="">
      <xdr:nvCxnSpPr>
        <xdr:cNvPr id="462" name="直線コネクタ 461"/>
        <xdr:cNvCxnSpPr/>
      </xdr:nvCxnSpPr>
      <xdr:spPr>
        <a:xfrm>
          <a:off x="10388600" y="157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157781</xdr:rowOff>
    </xdr:from>
    <xdr:to>
      <xdr:col>55</xdr:col>
      <xdr:colOff>0</xdr:colOff>
      <xdr:row>96</xdr:row>
      <xdr:rowOff>73461</xdr:rowOff>
    </xdr:to>
    <xdr:cxnSp macro="">
      <xdr:nvCxnSpPr>
        <xdr:cNvPr id="463" name="直線コネクタ 462"/>
        <xdr:cNvCxnSpPr/>
      </xdr:nvCxnSpPr>
      <xdr:spPr>
        <a:xfrm>
          <a:off x="9639300" y="16445531"/>
          <a:ext cx="838200" cy="8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69145</xdr:rowOff>
    </xdr:from>
    <xdr:ext cx="534377" cy="259045"/>
    <xdr:sp macro="" textlink="">
      <xdr:nvSpPr>
        <xdr:cNvPr id="464" name="普通建設事業費 （ うち更新整備　）平均値テキスト"/>
        <xdr:cNvSpPr txBox="1"/>
      </xdr:nvSpPr>
      <xdr:spPr>
        <a:xfrm>
          <a:off x="10528300" y="1652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90718</xdr:rowOff>
    </xdr:from>
    <xdr:to>
      <xdr:col>55</xdr:col>
      <xdr:colOff>50800</xdr:colOff>
      <xdr:row>97</xdr:row>
      <xdr:rowOff>20868</xdr:rowOff>
    </xdr:to>
    <xdr:sp macro="" textlink="">
      <xdr:nvSpPr>
        <xdr:cNvPr id="465" name="フローチャート: 判断 464"/>
        <xdr:cNvSpPr/>
      </xdr:nvSpPr>
      <xdr:spPr>
        <a:xfrm>
          <a:off x="10426700" y="1654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157781</xdr:rowOff>
    </xdr:from>
    <xdr:to>
      <xdr:col>50</xdr:col>
      <xdr:colOff>114300</xdr:colOff>
      <xdr:row>97</xdr:row>
      <xdr:rowOff>28884</xdr:rowOff>
    </xdr:to>
    <xdr:cxnSp macro="">
      <xdr:nvCxnSpPr>
        <xdr:cNvPr id="466" name="直線コネクタ 465"/>
        <xdr:cNvCxnSpPr/>
      </xdr:nvCxnSpPr>
      <xdr:spPr>
        <a:xfrm flipV="1">
          <a:off x="8750300" y="16445531"/>
          <a:ext cx="889000" cy="2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120599</xdr:rowOff>
    </xdr:from>
    <xdr:to>
      <xdr:col>50</xdr:col>
      <xdr:colOff>165100</xdr:colOff>
      <xdr:row>97</xdr:row>
      <xdr:rowOff>50749</xdr:rowOff>
    </xdr:to>
    <xdr:sp macro="" textlink="">
      <xdr:nvSpPr>
        <xdr:cNvPr id="467" name="フローチャート: 判断 466"/>
        <xdr:cNvSpPr/>
      </xdr:nvSpPr>
      <xdr:spPr>
        <a:xfrm>
          <a:off x="9588500" y="1657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41876</xdr:rowOff>
    </xdr:from>
    <xdr:ext cx="534377" cy="259045"/>
    <xdr:sp macro="" textlink="">
      <xdr:nvSpPr>
        <xdr:cNvPr id="468" name="テキスト ボックス 467"/>
        <xdr:cNvSpPr txBox="1"/>
      </xdr:nvSpPr>
      <xdr:spPr>
        <a:xfrm>
          <a:off x="9372111" y="166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35861</xdr:rowOff>
    </xdr:from>
    <xdr:to>
      <xdr:col>45</xdr:col>
      <xdr:colOff>177800</xdr:colOff>
      <xdr:row>97</xdr:row>
      <xdr:rowOff>28884</xdr:rowOff>
    </xdr:to>
    <xdr:cxnSp macro="">
      <xdr:nvCxnSpPr>
        <xdr:cNvPr id="469" name="直線コネクタ 468"/>
        <xdr:cNvCxnSpPr/>
      </xdr:nvCxnSpPr>
      <xdr:spPr>
        <a:xfrm>
          <a:off x="7861300" y="16495061"/>
          <a:ext cx="889000" cy="16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141816</xdr:rowOff>
    </xdr:from>
    <xdr:to>
      <xdr:col>46</xdr:col>
      <xdr:colOff>38100</xdr:colOff>
      <xdr:row>97</xdr:row>
      <xdr:rowOff>71966</xdr:rowOff>
    </xdr:to>
    <xdr:sp macro="" textlink="">
      <xdr:nvSpPr>
        <xdr:cNvPr id="470" name="フローチャート: 判断 469"/>
        <xdr:cNvSpPr/>
      </xdr:nvSpPr>
      <xdr:spPr>
        <a:xfrm>
          <a:off x="8699500" y="1660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88493</xdr:rowOff>
    </xdr:from>
    <xdr:ext cx="534377" cy="259045"/>
    <xdr:sp macro="" textlink="">
      <xdr:nvSpPr>
        <xdr:cNvPr id="471" name="テキスト ボックス 470"/>
        <xdr:cNvSpPr txBox="1"/>
      </xdr:nvSpPr>
      <xdr:spPr>
        <a:xfrm>
          <a:off x="8483111" y="163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75312</xdr:rowOff>
    </xdr:from>
    <xdr:to>
      <xdr:col>41</xdr:col>
      <xdr:colOff>50800</xdr:colOff>
      <xdr:row>96</xdr:row>
      <xdr:rowOff>35861</xdr:rowOff>
    </xdr:to>
    <xdr:cxnSp macro="">
      <xdr:nvCxnSpPr>
        <xdr:cNvPr id="472" name="直線コネクタ 471"/>
        <xdr:cNvCxnSpPr/>
      </xdr:nvCxnSpPr>
      <xdr:spPr>
        <a:xfrm>
          <a:off x="6972300" y="15505812"/>
          <a:ext cx="889000" cy="98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90979</xdr:rowOff>
    </xdr:from>
    <xdr:to>
      <xdr:col>41</xdr:col>
      <xdr:colOff>101600</xdr:colOff>
      <xdr:row>97</xdr:row>
      <xdr:rowOff>21129</xdr:rowOff>
    </xdr:to>
    <xdr:sp macro="" textlink="">
      <xdr:nvSpPr>
        <xdr:cNvPr id="473" name="フローチャート: 判断 472"/>
        <xdr:cNvSpPr/>
      </xdr:nvSpPr>
      <xdr:spPr>
        <a:xfrm>
          <a:off x="7810500" y="165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12256</xdr:rowOff>
    </xdr:from>
    <xdr:ext cx="534377" cy="259045"/>
    <xdr:sp macro="" textlink="">
      <xdr:nvSpPr>
        <xdr:cNvPr id="474" name="テキスト ボックス 473"/>
        <xdr:cNvSpPr txBox="1"/>
      </xdr:nvSpPr>
      <xdr:spPr>
        <a:xfrm>
          <a:off x="7594111" y="1664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93101</xdr:rowOff>
    </xdr:from>
    <xdr:to>
      <xdr:col>36</xdr:col>
      <xdr:colOff>165100</xdr:colOff>
      <xdr:row>97</xdr:row>
      <xdr:rowOff>23251</xdr:rowOff>
    </xdr:to>
    <xdr:sp macro="" textlink="">
      <xdr:nvSpPr>
        <xdr:cNvPr id="475" name="フローチャート: 判断 474"/>
        <xdr:cNvSpPr/>
      </xdr:nvSpPr>
      <xdr:spPr>
        <a:xfrm>
          <a:off x="6921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14378</xdr:rowOff>
    </xdr:from>
    <xdr:ext cx="534377" cy="259045"/>
    <xdr:sp macro="" textlink="">
      <xdr:nvSpPr>
        <xdr:cNvPr id="476" name="テキスト ボックス 475"/>
        <xdr:cNvSpPr txBox="1"/>
      </xdr:nvSpPr>
      <xdr:spPr>
        <a:xfrm>
          <a:off x="6705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22661</xdr:rowOff>
    </xdr:from>
    <xdr:to>
      <xdr:col>55</xdr:col>
      <xdr:colOff>50800</xdr:colOff>
      <xdr:row>96</xdr:row>
      <xdr:rowOff>124261</xdr:rowOff>
    </xdr:to>
    <xdr:sp macro="" textlink="">
      <xdr:nvSpPr>
        <xdr:cNvPr id="482" name="楕円 481"/>
        <xdr:cNvSpPr/>
      </xdr:nvSpPr>
      <xdr:spPr>
        <a:xfrm>
          <a:off x="10426700" y="1648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45538</xdr:rowOff>
    </xdr:from>
    <xdr:ext cx="534377" cy="259045"/>
    <xdr:sp macro="" textlink="">
      <xdr:nvSpPr>
        <xdr:cNvPr id="483" name="普通建設事業費 （ うち更新整備　）該当値テキスト"/>
        <xdr:cNvSpPr txBox="1"/>
      </xdr:nvSpPr>
      <xdr:spPr>
        <a:xfrm>
          <a:off x="10528300" y="1633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106981</xdr:rowOff>
    </xdr:from>
    <xdr:to>
      <xdr:col>50</xdr:col>
      <xdr:colOff>165100</xdr:colOff>
      <xdr:row>96</xdr:row>
      <xdr:rowOff>37131</xdr:rowOff>
    </xdr:to>
    <xdr:sp macro="" textlink="">
      <xdr:nvSpPr>
        <xdr:cNvPr id="484" name="楕円 483"/>
        <xdr:cNvSpPr/>
      </xdr:nvSpPr>
      <xdr:spPr>
        <a:xfrm>
          <a:off x="9588500" y="163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53658</xdr:rowOff>
    </xdr:from>
    <xdr:ext cx="534377" cy="259045"/>
    <xdr:sp macro="" textlink="">
      <xdr:nvSpPr>
        <xdr:cNvPr id="485" name="テキスト ボックス 484"/>
        <xdr:cNvSpPr txBox="1"/>
      </xdr:nvSpPr>
      <xdr:spPr>
        <a:xfrm>
          <a:off x="9372111" y="1616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149534</xdr:rowOff>
    </xdr:from>
    <xdr:to>
      <xdr:col>46</xdr:col>
      <xdr:colOff>38100</xdr:colOff>
      <xdr:row>97</xdr:row>
      <xdr:rowOff>79684</xdr:rowOff>
    </xdr:to>
    <xdr:sp macro="" textlink="">
      <xdr:nvSpPr>
        <xdr:cNvPr id="486" name="楕円 485"/>
        <xdr:cNvSpPr/>
      </xdr:nvSpPr>
      <xdr:spPr>
        <a:xfrm>
          <a:off x="8699500" y="166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70811</xdr:rowOff>
    </xdr:from>
    <xdr:ext cx="534377" cy="259045"/>
    <xdr:sp macro="" textlink="">
      <xdr:nvSpPr>
        <xdr:cNvPr id="487" name="テキスト ボックス 486"/>
        <xdr:cNvSpPr txBox="1"/>
      </xdr:nvSpPr>
      <xdr:spPr>
        <a:xfrm>
          <a:off x="8483111" y="167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156511</xdr:rowOff>
    </xdr:from>
    <xdr:to>
      <xdr:col>41</xdr:col>
      <xdr:colOff>101600</xdr:colOff>
      <xdr:row>96</xdr:row>
      <xdr:rowOff>86661</xdr:rowOff>
    </xdr:to>
    <xdr:sp macro="" textlink="">
      <xdr:nvSpPr>
        <xdr:cNvPr id="488" name="楕円 487"/>
        <xdr:cNvSpPr/>
      </xdr:nvSpPr>
      <xdr:spPr>
        <a:xfrm>
          <a:off x="7810500" y="164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103188</xdr:rowOff>
    </xdr:from>
    <xdr:ext cx="534377" cy="259045"/>
    <xdr:sp macro="" textlink="">
      <xdr:nvSpPr>
        <xdr:cNvPr id="489" name="テキスト ボックス 488"/>
        <xdr:cNvSpPr txBox="1"/>
      </xdr:nvSpPr>
      <xdr:spPr>
        <a:xfrm>
          <a:off x="7594111" y="1621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24512</xdr:rowOff>
    </xdr:from>
    <xdr:to>
      <xdr:col>36</xdr:col>
      <xdr:colOff>165100</xdr:colOff>
      <xdr:row>90</xdr:row>
      <xdr:rowOff>126112</xdr:rowOff>
    </xdr:to>
    <xdr:sp macro="" textlink="">
      <xdr:nvSpPr>
        <xdr:cNvPr id="490" name="楕円 489"/>
        <xdr:cNvSpPr/>
      </xdr:nvSpPr>
      <xdr:spPr>
        <a:xfrm>
          <a:off x="6921500" y="1545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142639</xdr:rowOff>
    </xdr:from>
    <xdr:ext cx="599010" cy="259045"/>
    <xdr:sp macro="" textlink="">
      <xdr:nvSpPr>
        <xdr:cNvPr id="491" name="テキスト ボックス 490"/>
        <xdr:cNvSpPr txBox="1"/>
      </xdr:nvSpPr>
      <xdr:spPr>
        <a:xfrm>
          <a:off x="6672795" y="1523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5" name="直線コネクタ 514"/>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8" name="災害復旧事業費最大値テキスト"/>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9" name="直線コネクタ 518"/>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20218</xdr:rowOff>
    </xdr:from>
    <xdr:to>
      <xdr:col>85</xdr:col>
      <xdr:colOff>127000</xdr:colOff>
      <xdr:row>39</xdr:row>
      <xdr:rowOff>44450</xdr:rowOff>
    </xdr:to>
    <xdr:cxnSp macro="">
      <xdr:nvCxnSpPr>
        <xdr:cNvPr id="520" name="直線コネクタ 519"/>
        <xdr:cNvCxnSpPr/>
      </xdr:nvCxnSpPr>
      <xdr:spPr>
        <a:xfrm>
          <a:off x="15481300" y="6706768"/>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1" name="災害復旧事業費平均値テキスト"/>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2" name="フローチャート: 判断 521"/>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20218</xdr:rowOff>
    </xdr:from>
    <xdr:to>
      <xdr:col>81</xdr:col>
      <xdr:colOff>50800</xdr:colOff>
      <xdr:row>39</xdr:row>
      <xdr:rowOff>30353</xdr:rowOff>
    </xdr:to>
    <xdr:cxnSp macro="">
      <xdr:nvCxnSpPr>
        <xdr:cNvPr id="523" name="直線コネクタ 522"/>
        <xdr:cNvCxnSpPr/>
      </xdr:nvCxnSpPr>
      <xdr:spPr>
        <a:xfrm flipV="1">
          <a:off x="14592300" y="6706768"/>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4" name="フローチャート: 判断 523"/>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5" name="テキスト ボックス 524"/>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30353</xdr:rowOff>
    </xdr:from>
    <xdr:to>
      <xdr:col>76</xdr:col>
      <xdr:colOff>114300</xdr:colOff>
      <xdr:row>39</xdr:row>
      <xdr:rowOff>44450</xdr:rowOff>
    </xdr:to>
    <xdr:cxnSp macro="">
      <xdr:nvCxnSpPr>
        <xdr:cNvPr id="526" name="直線コネクタ 525"/>
        <xdr:cNvCxnSpPr/>
      </xdr:nvCxnSpPr>
      <xdr:spPr>
        <a:xfrm flipV="1">
          <a:off x="13703300" y="671690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7" name="フローチャート: 判断 526"/>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8" name="テキスト ボックス 527"/>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35306</xdr:rowOff>
    </xdr:from>
    <xdr:to>
      <xdr:col>71</xdr:col>
      <xdr:colOff>177800</xdr:colOff>
      <xdr:row>39</xdr:row>
      <xdr:rowOff>44450</xdr:rowOff>
    </xdr:to>
    <xdr:cxnSp macro="">
      <xdr:nvCxnSpPr>
        <xdr:cNvPr id="529" name="直線コネクタ 528"/>
        <xdr:cNvCxnSpPr/>
      </xdr:nvCxnSpPr>
      <xdr:spPr>
        <a:xfrm>
          <a:off x="12814300" y="6721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0" name="フローチャート: 判断 529"/>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1" name="テキスト ボックス 530"/>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2" name="フローチャート: 判断 531"/>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3" name="テキスト ボックス 532"/>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140868</xdr:rowOff>
    </xdr:from>
    <xdr:to>
      <xdr:col>81</xdr:col>
      <xdr:colOff>101600</xdr:colOff>
      <xdr:row>39</xdr:row>
      <xdr:rowOff>71018</xdr:rowOff>
    </xdr:to>
    <xdr:sp macro="" textlink="">
      <xdr:nvSpPr>
        <xdr:cNvPr id="541" name="楕円 540"/>
        <xdr:cNvSpPr/>
      </xdr:nvSpPr>
      <xdr:spPr>
        <a:xfrm>
          <a:off x="15430500" y="66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62145</xdr:rowOff>
    </xdr:from>
    <xdr:ext cx="378565" cy="259045"/>
    <xdr:sp macro="" textlink="">
      <xdr:nvSpPr>
        <xdr:cNvPr id="542" name="テキスト ボックス 541"/>
        <xdr:cNvSpPr txBox="1"/>
      </xdr:nvSpPr>
      <xdr:spPr>
        <a:xfrm>
          <a:off x="15292017" y="674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151003</xdr:rowOff>
    </xdr:from>
    <xdr:to>
      <xdr:col>76</xdr:col>
      <xdr:colOff>165100</xdr:colOff>
      <xdr:row>39</xdr:row>
      <xdr:rowOff>81153</xdr:rowOff>
    </xdr:to>
    <xdr:sp macro="" textlink="">
      <xdr:nvSpPr>
        <xdr:cNvPr id="543" name="楕円 542"/>
        <xdr:cNvSpPr/>
      </xdr:nvSpPr>
      <xdr:spPr>
        <a:xfrm>
          <a:off x="14541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72280</xdr:rowOff>
    </xdr:from>
    <xdr:ext cx="378565" cy="259045"/>
    <xdr:sp macro="" textlink="">
      <xdr:nvSpPr>
        <xdr:cNvPr id="544" name="テキスト ボックス 543"/>
        <xdr:cNvSpPr txBox="1"/>
      </xdr:nvSpPr>
      <xdr:spPr>
        <a:xfrm>
          <a:off x="14403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155956</xdr:rowOff>
    </xdr:from>
    <xdr:to>
      <xdr:col>67</xdr:col>
      <xdr:colOff>101600</xdr:colOff>
      <xdr:row>39</xdr:row>
      <xdr:rowOff>86106</xdr:rowOff>
    </xdr:to>
    <xdr:sp macro="" textlink="">
      <xdr:nvSpPr>
        <xdr:cNvPr id="547" name="楕円 546"/>
        <xdr:cNvSpPr/>
      </xdr:nvSpPr>
      <xdr:spPr>
        <a:xfrm>
          <a:off x="12763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77233</xdr:rowOff>
    </xdr:from>
    <xdr:ext cx="378565" cy="259045"/>
    <xdr:sp macro="" textlink="">
      <xdr:nvSpPr>
        <xdr:cNvPr id="548" name="テキスト ボックス 547"/>
        <xdr:cNvSpPr txBox="1"/>
      </xdr:nvSpPr>
      <xdr:spPr>
        <a:xfrm>
          <a:off x="12625017" y="676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1" name="直線コネクタ 620"/>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2"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3" name="直線コネクタ 622"/>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4"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5" name="直線コネクタ 624"/>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80759</xdr:rowOff>
    </xdr:from>
    <xdr:to>
      <xdr:col>85</xdr:col>
      <xdr:colOff>127000</xdr:colOff>
      <xdr:row>74</xdr:row>
      <xdr:rowOff>98844</xdr:rowOff>
    </xdr:to>
    <xdr:cxnSp macro="">
      <xdr:nvCxnSpPr>
        <xdr:cNvPr id="626" name="直線コネクタ 625"/>
        <xdr:cNvCxnSpPr/>
      </xdr:nvCxnSpPr>
      <xdr:spPr>
        <a:xfrm flipV="1">
          <a:off x="15481300" y="12768059"/>
          <a:ext cx="8382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7" name="公債費平均値テキスト"/>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8" name="フローチャート: 判断 627"/>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12802</xdr:rowOff>
    </xdr:from>
    <xdr:to>
      <xdr:col>81</xdr:col>
      <xdr:colOff>50800</xdr:colOff>
      <xdr:row>74</xdr:row>
      <xdr:rowOff>98844</xdr:rowOff>
    </xdr:to>
    <xdr:cxnSp macro="">
      <xdr:nvCxnSpPr>
        <xdr:cNvPr id="629" name="直線コネクタ 628"/>
        <xdr:cNvCxnSpPr/>
      </xdr:nvCxnSpPr>
      <xdr:spPr>
        <a:xfrm>
          <a:off x="14592300" y="12357202"/>
          <a:ext cx="889000" cy="42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0" name="フローチャート: 判断 629"/>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31" name="テキスト ボックス 630"/>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12802</xdr:rowOff>
    </xdr:from>
    <xdr:to>
      <xdr:col>76</xdr:col>
      <xdr:colOff>114300</xdr:colOff>
      <xdr:row>75</xdr:row>
      <xdr:rowOff>68008</xdr:rowOff>
    </xdr:to>
    <xdr:cxnSp macro="">
      <xdr:nvCxnSpPr>
        <xdr:cNvPr id="632" name="直線コネクタ 631"/>
        <xdr:cNvCxnSpPr/>
      </xdr:nvCxnSpPr>
      <xdr:spPr>
        <a:xfrm flipV="1">
          <a:off x="13703300" y="12357202"/>
          <a:ext cx="889000" cy="56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3" name="フローチャート: 判断 632"/>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4" name="テキスト ボックス 633"/>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61379</xdr:rowOff>
    </xdr:from>
    <xdr:to>
      <xdr:col>71</xdr:col>
      <xdr:colOff>177800</xdr:colOff>
      <xdr:row>75</xdr:row>
      <xdr:rowOff>68008</xdr:rowOff>
    </xdr:to>
    <xdr:cxnSp macro="">
      <xdr:nvCxnSpPr>
        <xdr:cNvPr id="635" name="直線コネクタ 634"/>
        <xdr:cNvCxnSpPr/>
      </xdr:nvCxnSpPr>
      <xdr:spPr>
        <a:xfrm>
          <a:off x="12814300" y="12405779"/>
          <a:ext cx="889000" cy="5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6" name="フローチャート: 判断 635"/>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7" name="テキスト ボックス 636"/>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8" name="フローチャート: 判断 637"/>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9" name="テキスト ボックス 638"/>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29959</xdr:rowOff>
    </xdr:from>
    <xdr:to>
      <xdr:col>85</xdr:col>
      <xdr:colOff>177800</xdr:colOff>
      <xdr:row>74</xdr:row>
      <xdr:rowOff>131559</xdr:rowOff>
    </xdr:to>
    <xdr:sp macro="" textlink="">
      <xdr:nvSpPr>
        <xdr:cNvPr id="645" name="楕円 644"/>
        <xdr:cNvSpPr/>
      </xdr:nvSpPr>
      <xdr:spPr>
        <a:xfrm>
          <a:off x="16268700" y="127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52836</xdr:rowOff>
    </xdr:from>
    <xdr:ext cx="534377" cy="259045"/>
    <xdr:sp macro="" textlink="">
      <xdr:nvSpPr>
        <xdr:cNvPr id="646" name="公債費該当値テキスト"/>
        <xdr:cNvSpPr txBox="1"/>
      </xdr:nvSpPr>
      <xdr:spPr>
        <a:xfrm>
          <a:off x="16370300" y="125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48044</xdr:rowOff>
    </xdr:from>
    <xdr:to>
      <xdr:col>81</xdr:col>
      <xdr:colOff>101600</xdr:colOff>
      <xdr:row>74</xdr:row>
      <xdr:rowOff>149644</xdr:rowOff>
    </xdr:to>
    <xdr:sp macro="" textlink="">
      <xdr:nvSpPr>
        <xdr:cNvPr id="647" name="楕円 646"/>
        <xdr:cNvSpPr/>
      </xdr:nvSpPr>
      <xdr:spPr>
        <a:xfrm>
          <a:off x="15430500" y="127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166171</xdr:rowOff>
    </xdr:from>
    <xdr:ext cx="534377" cy="259045"/>
    <xdr:sp macro="" textlink="">
      <xdr:nvSpPr>
        <xdr:cNvPr id="648" name="テキスト ボックス 647"/>
        <xdr:cNvSpPr txBox="1"/>
      </xdr:nvSpPr>
      <xdr:spPr>
        <a:xfrm>
          <a:off x="15214111" y="125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133452</xdr:rowOff>
    </xdr:from>
    <xdr:to>
      <xdr:col>76</xdr:col>
      <xdr:colOff>165100</xdr:colOff>
      <xdr:row>72</xdr:row>
      <xdr:rowOff>63602</xdr:rowOff>
    </xdr:to>
    <xdr:sp macro="" textlink="">
      <xdr:nvSpPr>
        <xdr:cNvPr id="649" name="楕円 648"/>
        <xdr:cNvSpPr/>
      </xdr:nvSpPr>
      <xdr:spPr>
        <a:xfrm>
          <a:off x="14541500" y="123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80129</xdr:rowOff>
    </xdr:from>
    <xdr:ext cx="534377" cy="259045"/>
    <xdr:sp macro="" textlink="">
      <xdr:nvSpPr>
        <xdr:cNvPr id="650" name="テキスト ボックス 649"/>
        <xdr:cNvSpPr txBox="1"/>
      </xdr:nvSpPr>
      <xdr:spPr>
        <a:xfrm>
          <a:off x="14325111" y="120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17208</xdr:rowOff>
    </xdr:from>
    <xdr:to>
      <xdr:col>72</xdr:col>
      <xdr:colOff>38100</xdr:colOff>
      <xdr:row>75</xdr:row>
      <xdr:rowOff>118808</xdr:rowOff>
    </xdr:to>
    <xdr:sp macro="" textlink="">
      <xdr:nvSpPr>
        <xdr:cNvPr id="651" name="楕円 650"/>
        <xdr:cNvSpPr/>
      </xdr:nvSpPr>
      <xdr:spPr>
        <a:xfrm>
          <a:off x="13652500" y="128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109935</xdr:rowOff>
    </xdr:from>
    <xdr:ext cx="534377" cy="259045"/>
    <xdr:sp macro="" textlink="">
      <xdr:nvSpPr>
        <xdr:cNvPr id="652" name="テキスト ボックス 651"/>
        <xdr:cNvSpPr txBox="1"/>
      </xdr:nvSpPr>
      <xdr:spPr>
        <a:xfrm>
          <a:off x="13436111" y="129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10579</xdr:rowOff>
    </xdr:from>
    <xdr:to>
      <xdr:col>67</xdr:col>
      <xdr:colOff>101600</xdr:colOff>
      <xdr:row>72</xdr:row>
      <xdr:rowOff>112179</xdr:rowOff>
    </xdr:to>
    <xdr:sp macro="" textlink="">
      <xdr:nvSpPr>
        <xdr:cNvPr id="653" name="楕円 652"/>
        <xdr:cNvSpPr/>
      </xdr:nvSpPr>
      <xdr:spPr>
        <a:xfrm>
          <a:off x="12763500" y="123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128706</xdr:rowOff>
    </xdr:from>
    <xdr:ext cx="534377" cy="259045"/>
    <xdr:sp macro="" textlink="">
      <xdr:nvSpPr>
        <xdr:cNvPr id="654" name="テキスト ボックス 653"/>
        <xdr:cNvSpPr txBox="1"/>
      </xdr:nvSpPr>
      <xdr:spPr>
        <a:xfrm>
          <a:off x="12547111" y="121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6" name="直線コネクタ 675"/>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7"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8" name="直線コネクタ 677"/>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9"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0" name="直線コネクタ 679"/>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89974</xdr:rowOff>
    </xdr:from>
    <xdr:to>
      <xdr:col>85</xdr:col>
      <xdr:colOff>127000</xdr:colOff>
      <xdr:row>98</xdr:row>
      <xdr:rowOff>91776</xdr:rowOff>
    </xdr:to>
    <xdr:cxnSp macro="">
      <xdr:nvCxnSpPr>
        <xdr:cNvPr id="681" name="直線コネクタ 680"/>
        <xdr:cNvCxnSpPr/>
      </xdr:nvCxnSpPr>
      <xdr:spPr>
        <a:xfrm>
          <a:off x="15481300" y="16720624"/>
          <a:ext cx="838200" cy="17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2" name="積立金平均値テキスト"/>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3" name="フローチャート: 判断 682"/>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89974</xdr:rowOff>
    </xdr:from>
    <xdr:to>
      <xdr:col>81</xdr:col>
      <xdr:colOff>50800</xdr:colOff>
      <xdr:row>98</xdr:row>
      <xdr:rowOff>85595</xdr:rowOff>
    </xdr:to>
    <xdr:cxnSp macro="">
      <xdr:nvCxnSpPr>
        <xdr:cNvPr id="684" name="直線コネクタ 683"/>
        <xdr:cNvCxnSpPr/>
      </xdr:nvCxnSpPr>
      <xdr:spPr>
        <a:xfrm flipV="1">
          <a:off x="14592300" y="16720624"/>
          <a:ext cx="889000" cy="1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5" name="フローチャート: 判断 684"/>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6" name="テキスト ボックス 685"/>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85595</xdr:rowOff>
    </xdr:from>
    <xdr:to>
      <xdr:col>76</xdr:col>
      <xdr:colOff>114300</xdr:colOff>
      <xdr:row>98</xdr:row>
      <xdr:rowOff>114728</xdr:rowOff>
    </xdr:to>
    <xdr:cxnSp macro="">
      <xdr:nvCxnSpPr>
        <xdr:cNvPr id="687" name="直線コネクタ 686"/>
        <xdr:cNvCxnSpPr/>
      </xdr:nvCxnSpPr>
      <xdr:spPr>
        <a:xfrm flipV="1">
          <a:off x="13703300" y="16887695"/>
          <a:ext cx="889000" cy="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8" name="フローチャート: 判断 687"/>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89" name="テキスト ボックス 688"/>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114728</xdr:rowOff>
    </xdr:from>
    <xdr:to>
      <xdr:col>71</xdr:col>
      <xdr:colOff>177800</xdr:colOff>
      <xdr:row>98</xdr:row>
      <xdr:rowOff>123757</xdr:rowOff>
    </xdr:to>
    <xdr:cxnSp macro="">
      <xdr:nvCxnSpPr>
        <xdr:cNvPr id="690" name="直線コネクタ 689"/>
        <xdr:cNvCxnSpPr/>
      </xdr:nvCxnSpPr>
      <xdr:spPr>
        <a:xfrm flipV="1">
          <a:off x="12814300" y="16916828"/>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1" name="フローチャート: 判断 690"/>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2" name="テキスト ボックス 691"/>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3" name="フローチャート: 判断 692"/>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4" name="テキスト ボックス 693"/>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40976</xdr:rowOff>
    </xdr:from>
    <xdr:to>
      <xdr:col>85</xdr:col>
      <xdr:colOff>177800</xdr:colOff>
      <xdr:row>98</xdr:row>
      <xdr:rowOff>142576</xdr:rowOff>
    </xdr:to>
    <xdr:sp macro="" textlink="">
      <xdr:nvSpPr>
        <xdr:cNvPr id="700" name="楕円 699"/>
        <xdr:cNvSpPr/>
      </xdr:nvSpPr>
      <xdr:spPr>
        <a:xfrm>
          <a:off x="16268700" y="168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127353</xdr:rowOff>
    </xdr:from>
    <xdr:ext cx="534377" cy="259045"/>
    <xdr:sp macro="" textlink="">
      <xdr:nvSpPr>
        <xdr:cNvPr id="701" name="積立金該当値テキスト"/>
        <xdr:cNvSpPr txBox="1"/>
      </xdr:nvSpPr>
      <xdr:spPr>
        <a:xfrm>
          <a:off x="16370300" y="1675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39174</xdr:rowOff>
    </xdr:from>
    <xdr:to>
      <xdr:col>81</xdr:col>
      <xdr:colOff>101600</xdr:colOff>
      <xdr:row>97</xdr:row>
      <xdr:rowOff>140774</xdr:rowOff>
    </xdr:to>
    <xdr:sp macro="" textlink="">
      <xdr:nvSpPr>
        <xdr:cNvPr id="702" name="楕円 701"/>
        <xdr:cNvSpPr/>
      </xdr:nvSpPr>
      <xdr:spPr>
        <a:xfrm>
          <a:off x="15430500" y="166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157301</xdr:rowOff>
    </xdr:from>
    <xdr:ext cx="534377" cy="259045"/>
    <xdr:sp macro="" textlink="">
      <xdr:nvSpPr>
        <xdr:cNvPr id="703" name="テキスト ボックス 702"/>
        <xdr:cNvSpPr txBox="1"/>
      </xdr:nvSpPr>
      <xdr:spPr>
        <a:xfrm>
          <a:off x="15214111" y="164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34795</xdr:rowOff>
    </xdr:from>
    <xdr:to>
      <xdr:col>76</xdr:col>
      <xdr:colOff>165100</xdr:colOff>
      <xdr:row>98</xdr:row>
      <xdr:rowOff>136395</xdr:rowOff>
    </xdr:to>
    <xdr:sp macro="" textlink="">
      <xdr:nvSpPr>
        <xdr:cNvPr id="704" name="楕円 703"/>
        <xdr:cNvSpPr/>
      </xdr:nvSpPr>
      <xdr:spPr>
        <a:xfrm>
          <a:off x="14541500" y="168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127522</xdr:rowOff>
    </xdr:from>
    <xdr:ext cx="534377" cy="259045"/>
    <xdr:sp macro="" textlink="">
      <xdr:nvSpPr>
        <xdr:cNvPr id="705" name="テキスト ボックス 704"/>
        <xdr:cNvSpPr txBox="1"/>
      </xdr:nvSpPr>
      <xdr:spPr>
        <a:xfrm>
          <a:off x="14325111" y="1692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63928</xdr:rowOff>
    </xdr:from>
    <xdr:to>
      <xdr:col>72</xdr:col>
      <xdr:colOff>38100</xdr:colOff>
      <xdr:row>98</xdr:row>
      <xdr:rowOff>165528</xdr:rowOff>
    </xdr:to>
    <xdr:sp macro="" textlink="">
      <xdr:nvSpPr>
        <xdr:cNvPr id="706" name="楕円 705"/>
        <xdr:cNvSpPr/>
      </xdr:nvSpPr>
      <xdr:spPr>
        <a:xfrm>
          <a:off x="13652500" y="168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156655</xdr:rowOff>
    </xdr:from>
    <xdr:ext cx="469744" cy="259045"/>
    <xdr:sp macro="" textlink="">
      <xdr:nvSpPr>
        <xdr:cNvPr id="707" name="テキスト ボックス 706"/>
        <xdr:cNvSpPr txBox="1"/>
      </xdr:nvSpPr>
      <xdr:spPr>
        <a:xfrm>
          <a:off x="13468428" y="1695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72957</xdr:rowOff>
    </xdr:from>
    <xdr:to>
      <xdr:col>67</xdr:col>
      <xdr:colOff>101600</xdr:colOff>
      <xdr:row>99</xdr:row>
      <xdr:rowOff>3107</xdr:rowOff>
    </xdr:to>
    <xdr:sp macro="" textlink="">
      <xdr:nvSpPr>
        <xdr:cNvPr id="708" name="楕円 707"/>
        <xdr:cNvSpPr/>
      </xdr:nvSpPr>
      <xdr:spPr>
        <a:xfrm>
          <a:off x="12763500" y="168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165684</xdr:rowOff>
    </xdr:from>
    <xdr:ext cx="469744" cy="259045"/>
    <xdr:sp macro="" textlink="">
      <xdr:nvSpPr>
        <xdr:cNvPr id="709" name="テキスト ボックス 708"/>
        <xdr:cNvSpPr txBox="1"/>
      </xdr:nvSpPr>
      <xdr:spPr>
        <a:xfrm>
          <a:off x="12579428" y="1696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5" name="直線コネクタ 734"/>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8"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9" name="直線コネクタ 738"/>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155245</xdr:rowOff>
    </xdr:from>
    <xdr:to>
      <xdr:col>116</xdr:col>
      <xdr:colOff>63500</xdr:colOff>
      <xdr:row>37</xdr:row>
      <xdr:rowOff>13545</xdr:rowOff>
    </xdr:to>
    <xdr:cxnSp macro="">
      <xdr:nvCxnSpPr>
        <xdr:cNvPr id="740" name="直線コネクタ 739"/>
        <xdr:cNvCxnSpPr/>
      </xdr:nvCxnSpPr>
      <xdr:spPr>
        <a:xfrm>
          <a:off x="21323300" y="5984545"/>
          <a:ext cx="838200" cy="37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41" name="投資及び出資金平均値テキスト"/>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2" name="フローチャート: 判断 741"/>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155245</xdr:rowOff>
    </xdr:from>
    <xdr:to>
      <xdr:col>111</xdr:col>
      <xdr:colOff>177800</xdr:colOff>
      <xdr:row>36</xdr:row>
      <xdr:rowOff>50154</xdr:rowOff>
    </xdr:to>
    <xdr:cxnSp macro="">
      <xdr:nvCxnSpPr>
        <xdr:cNvPr id="743" name="直線コネクタ 742"/>
        <xdr:cNvCxnSpPr/>
      </xdr:nvCxnSpPr>
      <xdr:spPr>
        <a:xfrm flipV="1">
          <a:off x="20434300" y="5984545"/>
          <a:ext cx="889000" cy="23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4" name="フローチャート: 判断 743"/>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5" name="テキスト ボックス 744"/>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50154</xdr:rowOff>
    </xdr:from>
    <xdr:to>
      <xdr:col>107</xdr:col>
      <xdr:colOff>50800</xdr:colOff>
      <xdr:row>36</xdr:row>
      <xdr:rowOff>79937</xdr:rowOff>
    </xdr:to>
    <xdr:cxnSp macro="">
      <xdr:nvCxnSpPr>
        <xdr:cNvPr id="746" name="直線コネクタ 745"/>
        <xdr:cNvCxnSpPr/>
      </xdr:nvCxnSpPr>
      <xdr:spPr>
        <a:xfrm flipV="1">
          <a:off x="19545300" y="6222354"/>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7" name="フローチャート: 判断 746"/>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8" name="テキスト ボックス 747"/>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67495</xdr:rowOff>
    </xdr:from>
    <xdr:to>
      <xdr:col>102</xdr:col>
      <xdr:colOff>114300</xdr:colOff>
      <xdr:row>36</xdr:row>
      <xdr:rowOff>79937</xdr:rowOff>
    </xdr:to>
    <xdr:cxnSp macro="">
      <xdr:nvCxnSpPr>
        <xdr:cNvPr id="749" name="直線コネクタ 748"/>
        <xdr:cNvCxnSpPr/>
      </xdr:nvCxnSpPr>
      <xdr:spPr>
        <a:xfrm>
          <a:off x="18656300" y="6239695"/>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0" name="フローチャート: 判断 749"/>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51" name="テキスト ボックス 750"/>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2" name="フローチャート: 判断 751"/>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169674</xdr:rowOff>
    </xdr:from>
    <xdr:ext cx="469744" cy="259045"/>
    <xdr:sp macro="" textlink="">
      <xdr:nvSpPr>
        <xdr:cNvPr id="753" name="テキスト ボックス 752"/>
        <xdr:cNvSpPr txBox="1"/>
      </xdr:nvSpPr>
      <xdr:spPr>
        <a:xfrm>
          <a:off x="18421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134195</xdr:rowOff>
    </xdr:from>
    <xdr:to>
      <xdr:col>116</xdr:col>
      <xdr:colOff>114300</xdr:colOff>
      <xdr:row>37</xdr:row>
      <xdr:rowOff>64345</xdr:rowOff>
    </xdr:to>
    <xdr:sp macro="" textlink="">
      <xdr:nvSpPr>
        <xdr:cNvPr id="759" name="楕円 758"/>
        <xdr:cNvSpPr/>
      </xdr:nvSpPr>
      <xdr:spPr>
        <a:xfrm>
          <a:off x="22110700" y="63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157072</xdr:rowOff>
    </xdr:from>
    <xdr:ext cx="534377" cy="259045"/>
    <xdr:sp macro="" textlink="">
      <xdr:nvSpPr>
        <xdr:cNvPr id="760" name="投資及び出資金該当値テキスト"/>
        <xdr:cNvSpPr txBox="1"/>
      </xdr:nvSpPr>
      <xdr:spPr>
        <a:xfrm>
          <a:off x="22212300" y="61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104445</xdr:rowOff>
    </xdr:from>
    <xdr:to>
      <xdr:col>112</xdr:col>
      <xdr:colOff>38100</xdr:colOff>
      <xdr:row>35</xdr:row>
      <xdr:rowOff>34595</xdr:rowOff>
    </xdr:to>
    <xdr:sp macro="" textlink="">
      <xdr:nvSpPr>
        <xdr:cNvPr id="761" name="楕円 760"/>
        <xdr:cNvSpPr/>
      </xdr:nvSpPr>
      <xdr:spPr>
        <a:xfrm>
          <a:off x="21272500" y="59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51122</xdr:rowOff>
    </xdr:from>
    <xdr:ext cx="534377" cy="259045"/>
    <xdr:sp macro="" textlink="">
      <xdr:nvSpPr>
        <xdr:cNvPr id="762" name="テキスト ボックス 761"/>
        <xdr:cNvSpPr txBox="1"/>
      </xdr:nvSpPr>
      <xdr:spPr>
        <a:xfrm>
          <a:off x="21056111" y="570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170804</xdr:rowOff>
    </xdr:from>
    <xdr:to>
      <xdr:col>107</xdr:col>
      <xdr:colOff>101600</xdr:colOff>
      <xdr:row>36</xdr:row>
      <xdr:rowOff>100954</xdr:rowOff>
    </xdr:to>
    <xdr:sp macro="" textlink="">
      <xdr:nvSpPr>
        <xdr:cNvPr id="763" name="楕円 762"/>
        <xdr:cNvSpPr/>
      </xdr:nvSpPr>
      <xdr:spPr>
        <a:xfrm>
          <a:off x="20383500" y="617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117481</xdr:rowOff>
    </xdr:from>
    <xdr:ext cx="534377" cy="259045"/>
    <xdr:sp macro="" textlink="">
      <xdr:nvSpPr>
        <xdr:cNvPr id="764" name="テキスト ボックス 763"/>
        <xdr:cNvSpPr txBox="1"/>
      </xdr:nvSpPr>
      <xdr:spPr>
        <a:xfrm>
          <a:off x="20167111" y="594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29137</xdr:rowOff>
    </xdr:from>
    <xdr:to>
      <xdr:col>102</xdr:col>
      <xdr:colOff>165100</xdr:colOff>
      <xdr:row>36</xdr:row>
      <xdr:rowOff>130737</xdr:rowOff>
    </xdr:to>
    <xdr:sp macro="" textlink="">
      <xdr:nvSpPr>
        <xdr:cNvPr id="765" name="楕円 764"/>
        <xdr:cNvSpPr/>
      </xdr:nvSpPr>
      <xdr:spPr>
        <a:xfrm>
          <a:off x="19494500" y="62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147264</xdr:rowOff>
    </xdr:from>
    <xdr:ext cx="534377" cy="259045"/>
    <xdr:sp macro="" textlink="">
      <xdr:nvSpPr>
        <xdr:cNvPr id="766" name="テキスト ボックス 765"/>
        <xdr:cNvSpPr txBox="1"/>
      </xdr:nvSpPr>
      <xdr:spPr>
        <a:xfrm>
          <a:off x="19278111" y="59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16695</xdr:rowOff>
    </xdr:from>
    <xdr:to>
      <xdr:col>98</xdr:col>
      <xdr:colOff>38100</xdr:colOff>
      <xdr:row>36</xdr:row>
      <xdr:rowOff>118295</xdr:rowOff>
    </xdr:to>
    <xdr:sp macro="" textlink="">
      <xdr:nvSpPr>
        <xdr:cNvPr id="767" name="楕円 766"/>
        <xdr:cNvSpPr/>
      </xdr:nvSpPr>
      <xdr:spPr>
        <a:xfrm>
          <a:off x="18605500" y="61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134822</xdr:rowOff>
    </xdr:from>
    <xdr:ext cx="534377" cy="259045"/>
    <xdr:sp macro="" textlink="">
      <xdr:nvSpPr>
        <xdr:cNvPr id="768" name="テキスト ボックス 767"/>
        <xdr:cNvSpPr txBox="1"/>
      </xdr:nvSpPr>
      <xdr:spPr>
        <a:xfrm>
          <a:off x="18389111" y="59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2" name="直線コネクタ 791"/>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5"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6" name="直線コネクタ 795"/>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136042</xdr:rowOff>
    </xdr:from>
    <xdr:to>
      <xdr:col>116</xdr:col>
      <xdr:colOff>63500</xdr:colOff>
      <xdr:row>58</xdr:row>
      <xdr:rowOff>136766</xdr:rowOff>
    </xdr:to>
    <xdr:cxnSp macro="">
      <xdr:nvCxnSpPr>
        <xdr:cNvPr id="797" name="直線コネクタ 796"/>
        <xdr:cNvCxnSpPr/>
      </xdr:nvCxnSpPr>
      <xdr:spPr>
        <a:xfrm flipV="1">
          <a:off x="21323300" y="10080142"/>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8" name="貸付金平均値テキスト"/>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9" name="フローチャート: 判断 798"/>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136766</xdr:rowOff>
    </xdr:from>
    <xdr:to>
      <xdr:col>111</xdr:col>
      <xdr:colOff>177800</xdr:colOff>
      <xdr:row>58</xdr:row>
      <xdr:rowOff>137261</xdr:rowOff>
    </xdr:to>
    <xdr:cxnSp macro="">
      <xdr:nvCxnSpPr>
        <xdr:cNvPr id="800" name="直線コネクタ 799"/>
        <xdr:cNvCxnSpPr/>
      </xdr:nvCxnSpPr>
      <xdr:spPr>
        <a:xfrm flipV="1">
          <a:off x="20434300" y="10080866"/>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1" name="フローチャート: 判断 800"/>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2" name="テキスト ボックス 801"/>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137261</xdr:rowOff>
    </xdr:from>
    <xdr:to>
      <xdr:col>107</xdr:col>
      <xdr:colOff>50800</xdr:colOff>
      <xdr:row>58</xdr:row>
      <xdr:rowOff>143396</xdr:rowOff>
    </xdr:to>
    <xdr:cxnSp macro="">
      <xdr:nvCxnSpPr>
        <xdr:cNvPr id="803" name="直線コネクタ 802"/>
        <xdr:cNvCxnSpPr/>
      </xdr:nvCxnSpPr>
      <xdr:spPr>
        <a:xfrm flipV="1">
          <a:off x="19545300" y="10081361"/>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4" name="フローチャート: 判断 803"/>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5" name="テキスト ボックス 804"/>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143396</xdr:rowOff>
    </xdr:from>
    <xdr:to>
      <xdr:col>102</xdr:col>
      <xdr:colOff>114300</xdr:colOff>
      <xdr:row>58</xdr:row>
      <xdr:rowOff>154674</xdr:rowOff>
    </xdr:to>
    <xdr:cxnSp macro="">
      <xdr:nvCxnSpPr>
        <xdr:cNvPr id="806" name="直線コネクタ 805"/>
        <xdr:cNvCxnSpPr/>
      </xdr:nvCxnSpPr>
      <xdr:spPr>
        <a:xfrm flipV="1">
          <a:off x="18656300" y="10087496"/>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7" name="フローチャート: 判断 806"/>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8" name="テキスト ボックス 807"/>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9" name="フローチャート: 判断 808"/>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10" name="テキスト ボックス 809"/>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85242</xdr:rowOff>
    </xdr:from>
    <xdr:to>
      <xdr:col>116</xdr:col>
      <xdr:colOff>114300</xdr:colOff>
      <xdr:row>59</xdr:row>
      <xdr:rowOff>15392</xdr:rowOff>
    </xdr:to>
    <xdr:sp macro="" textlink="">
      <xdr:nvSpPr>
        <xdr:cNvPr id="816" name="楕円 815"/>
        <xdr:cNvSpPr/>
      </xdr:nvSpPr>
      <xdr:spPr>
        <a:xfrm>
          <a:off x="221107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169</xdr:rowOff>
    </xdr:from>
    <xdr:ext cx="469744" cy="259045"/>
    <xdr:sp macro="" textlink="">
      <xdr:nvSpPr>
        <xdr:cNvPr id="817" name="貸付金該当値テキスト"/>
        <xdr:cNvSpPr txBox="1"/>
      </xdr:nvSpPr>
      <xdr:spPr>
        <a:xfrm>
          <a:off x="22212300" y="994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85966</xdr:rowOff>
    </xdr:from>
    <xdr:to>
      <xdr:col>112</xdr:col>
      <xdr:colOff>38100</xdr:colOff>
      <xdr:row>59</xdr:row>
      <xdr:rowOff>16116</xdr:rowOff>
    </xdr:to>
    <xdr:sp macro="" textlink="">
      <xdr:nvSpPr>
        <xdr:cNvPr id="818" name="楕円 817"/>
        <xdr:cNvSpPr/>
      </xdr:nvSpPr>
      <xdr:spPr>
        <a:xfrm>
          <a:off x="21272500" y="100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7243</xdr:rowOff>
    </xdr:from>
    <xdr:ext cx="469744" cy="259045"/>
    <xdr:sp macro="" textlink="">
      <xdr:nvSpPr>
        <xdr:cNvPr id="819" name="テキスト ボックス 818"/>
        <xdr:cNvSpPr txBox="1"/>
      </xdr:nvSpPr>
      <xdr:spPr>
        <a:xfrm>
          <a:off x="21088428" y="1012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86461</xdr:rowOff>
    </xdr:from>
    <xdr:to>
      <xdr:col>107</xdr:col>
      <xdr:colOff>101600</xdr:colOff>
      <xdr:row>59</xdr:row>
      <xdr:rowOff>16611</xdr:rowOff>
    </xdr:to>
    <xdr:sp macro="" textlink="">
      <xdr:nvSpPr>
        <xdr:cNvPr id="820" name="楕円 819"/>
        <xdr:cNvSpPr/>
      </xdr:nvSpPr>
      <xdr:spPr>
        <a:xfrm>
          <a:off x="20383500" y="100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7738</xdr:rowOff>
    </xdr:from>
    <xdr:ext cx="469744" cy="259045"/>
    <xdr:sp macro="" textlink="">
      <xdr:nvSpPr>
        <xdr:cNvPr id="821" name="テキスト ボックス 820"/>
        <xdr:cNvSpPr txBox="1"/>
      </xdr:nvSpPr>
      <xdr:spPr>
        <a:xfrm>
          <a:off x="20199428" y="1012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92596</xdr:rowOff>
    </xdr:from>
    <xdr:to>
      <xdr:col>102</xdr:col>
      <xdr:colOff>165100</xdr:colOff>
      <xdr:row>59</xdr:row>
      <xdr:rowOff>22746</xdr:rowOff>
    </xdr:to>
    <xdr:sp macro="" textlink="">
      <xdr:nvSpPr>
        <xdr:cNvPr id="822" name="楕円 821"/>
        <xdr:cNvSpPr/>
      </xdr:nvSpPr>
      <xdr:spPr>
        <a:xfrm>
          <a:off x="19494500" y="10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13873</xdr:rowOff>
    </xdr:from>
    <xdr:ext cx="469744" cy="259045"/>
    <xdr:sp macro="" textlink="">
      <xdr:nvSpPr>
        <xdr:cNvPr id="823" name="テキスト ボックス 822"/>
        <xdr:cNvSpPr txBox="1"/>
      </xdr:nvSpPr>
      <xdr:spPr>
        <a:xfrm>
          <a:off x="19310428" y="10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103874</xdr:rowOff>
    </xdr:from>
    <xdr:to>
      <xdr:col>98</xdr:col>
      <xdr:colOff>38100</xdr:colOff>
      <xdr:row>59</xdr:row>
      <xdr:rowOff>34024</xdr:rowOff>
    </xdr:to>
    <xdr:sp macro="" textlink="">
      <xdr:nvSpPr>
        <xdr:cNvPr id="824" name="楕円 823"/>
        <xdr:cNvSpPr/>
      </xdr:nvSpPr>
      <xdr:spPr>
        <a:xfrm>
          <a:off x="18605500" y="100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25151</xdr:rowOff>
    </xdr:from>
    <xdr:ext cx="469744" cy="259045"/>
    <xdr:sp macro="" textlink="">
      <xdr:nvSpPr>
        <xdr:cNvPr id="825" name="テキスト ボックス 824"/>
        <xdr:cNvSpPr txBox="1"/>
      </xdr:nvSpPr>
      <xdr:spPr>
        <a:xfrm>
          <a:off x="18421428" y="1014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0" name="直線コネクタ 849"/>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1"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2" name="直線コネクタ 851"/>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3"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4" name="直線コネクタ 853"/>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88856</xdr:rowOff>
    </xdr:from>
    <xdr:to>
      <xdr:col>116</xdr:col>
      <xdr:colOff>63500</xdr:colOff>
      <xdr:row>74</xdr:row>
      <xdr:rowOff>161703</xdr:rowOff>
    </xdr:to>
    <xdr:cxnSp macro="">
      <xdr:nvCxnSpPr>
        <xdr:cNvPr id="855" name="直線コネクタ 854"/>
        <xdr:cNvCxnSpPr/>
      </xdr:nvCxnSpPr>
      <xdr:spPr>
        <a:xfrm flipV="1">
          <a:off x="21323300" y="12433256"/>
          <a:ext cx="838200" cy="41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6" name="繰出金平均値テキスト"/>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7" name="フローチャート: 判断 856"/>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161703</xdr:rowOff>
    </xdr:from>
    <xdr:to>
      <xdr:col>111</xdr:col>
      <xdr:colOff>177800</xdr:colOff>
      <xdr:row>75</xdr:row>
      <xdr:rowOff>60147</xdr:rowOff>
    </xdr:to>
    <xdr:cxnSp macro="">
      <xdr:nvCxnSpPr>
        <xdr:cNvPr id="858" name="直線コネクタ 857"/>
        <xdr:cNvCxnSpPr/>
      </xdr:nvCxnSpPr>
      <xdr:spPr>
        <a:xfrm flipV="1">
          <a:off x="20434300" y="12849003"/>
          <a:ext cx="889000" cy="6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9" name="フローチャート: 判断 858"/>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60" name="テキスト ボックス 859"/>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113830</xdr:rowOff>
    </xdr:from>
    <xdr:to>
      <xdr:col>107</xdr:col>
      <xdr:colOff>50800</xdr:colOff>
      <xdr:row>75</xdr:row>
      <xdr:rowOff>60147</xdr:rowOff>
    </xdr:to>
    <xdr:cxnSp macro="">
      <xdr:nvCxnSpPr>
        <xdr:cNvPr id="861" name="直線コネクタ 860"/>
        <xdr:cNvCxnSpPr/>
      </xdr:nvCxnSpPr>
      <xdr:spPr>
        <a:xfrm>
          <a:off x="19545300" y="12801130"/>
          <a:ext cx="889000" cy="1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2" name="フローチャート: 判断 861"/>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3" name="テキスト ボックス 862"/>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113830</xdr:rowOff>
    </xdr:from>
    <xdr:to>
      <xdr:col>102</xdr:col>
      <xdr:colOff>114300</xdr:colOff>
      <xdr:row>75</xdr:row>
      <xdr:rowOff>7817</xdr:rowOff>
    </xdr:to>
    <xdr:cxnSp macro="">
      <xdr:nvCxnSpPr>
        <xdr:cNvPr id="864" name="直線コネクタ 863"/>
        <xdr:cNvCxnSpPr/>
      </xdr:nvCxnSpPr>
      <xdr:spPr>
        <a:xfrm flipV="1">
          <a:off x="18656300" y="12801130"/>
          <a:ext cx="889000" cy="6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5" name="フローチャート: 判断 864"/>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6" name="テキスト ボックス 865"/>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7" name="フローチャート: 判断 866"/>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8" name="テキスト ボックス 867"/>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38056</xdr:rowOff>
    </xdr:from>
    <xdr:to>
      <xdr:col>116</xdr:col>
      <xdr:colOff>114300</xdr:colOff>
      <xdr:row>72</xdr:row>
      <xdr:rowOff>139656</xdr:rowOff>
    </xdr:to>
    <xdr:sp macro="" textlink="">
      <xdr:nvSpPr>
        <xdr:cNvPr id="874" name="楕円 873"/>
        <xdr:cNvSpPr/>
      </xdr:nvSpPr>
      <xdr:spPr>
        <a:xfrm>
          <a:off x="22110700" y="1238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60933</xdr:rowOff>
    </xdr:from>
    <xdr:ext cx="534377" cy="259045"/>
    <xdr:sp macro="" textlink="">
      <xdr:nvSpPr>
        <xdr:cNvPr id="875" name="繰出金該当値テキスト"/>
        <xdr:cNvSpPr txBox="1"/>
      </xdr:nvSpPr>
      <xdr:spPr>
        <a:xfrm>
          <a:off x="22212300" y="122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110903</xdr:rowOff>
    </xdr:from>
    <xdr:to>
      <xdr:col>112</xdr:col>
      <xdr:colOff>38100</xdr:colOff>
      <xdr:row>75</xdr:row>
      <xdr:rowOff>41053</xdr:rowOff>
    </xdr:to>
    <xdr:sp macro="" textlink="">
      <xdr:nvSpPr>
        <xdr:cNvPr id="876" name="楕円 875"/>
        <xdr:cNvSpPr/>
      </xdr:nvSpPr>
      <xdr:spPr>
        <a:xfrm>
          <a:off x="21272500" y="127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57580</xdr:rowOff>
    </xdr:from>
    <xdr:ext cx="534377" cy="259045"/>
    <xdr:sp macro="" textlink="">
      <xdr:nvSpPr>
        <xdr:cNvPr id="877" name="テキスト ボックス 876"/>
        <xdr:cNvSpPr txBox="1"/>
      </xdr:nvSpPr>
      <xdr:spPr>
        <a:xfrm>
          <a:off x="21056111" y="1257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9347</xdr:rowOff>
    </xdr:from>
    <xdr:to>
      <xdr:col>107</xdr:col>
      <xdr:colOff>101600</xdr:colOff>
      <xdr:row>75</xdr:row>
      <xdr:rowOff>110947</xdr:rowOff>
    </xdr:to>
    <xdr:sp macro="" textlink="">
      <xdr:nvSpPr>
        <xdr:cNvPr id="878" name="楕円 877"/>
        <xdr:cNvSpPr/>
      </xdr:nvSpPr>
      <xdr:spPr>
        <a:xfrm>
          <a:off x="20383500" y="128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127474</xdr:rowOff>
    </xdr:from>
    <xdr:ext cx="534377" cy="259045"/>
    <xdr:sp macro="" textlink="">
      <xdr:nvSpPr>
        <xdr:cNvPr id="879" name="テキスト ボックス 878"/>
        <xdr:cNvSpPr txBox="1"/>
      </xdr:nvSpPr>
      <xdr:spPr>
        <a:xfrm>
          <a:off x="20167111" y="126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63030</xdr:rowOff>
    </xdr:from>
    <xdr:to>
      <xdr:col>102</xdr:col>
      <xdr:colOff>165100</xdr:colOff>
      <xdr:row>74</xdr:row>
      <xdr:rowOff>164630</xdr:rowOff>
    </xdr:to>
    <xdr:sp macro="" textlink="">
      <xdr:nvSpPr>
        <xdr:cNvPr id="880" name="楕円 879"/>
        <xdr:cNvSpPr/>
      </xdr:nvSpPr>
      <xdr:spPr>
        <a:xfrm>
          <a:off x="19494500" y="127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9707</xdr:rowOff>
    </xdr:from>
    <xdr:ext cx="534377" cy="259045"/>
    <xdr:sp macro="" textlink="">
      <xdr:nvSpPr>
        <xdr:cNvPr id="881" name="テキスト ボックス 880"/>
        <xdr:cNvSpPr txBox="1"/>
      </xdr:nvSpPr>
      <xdr:spPr>
        <a:xfrm>
          <a:off x="19278111" y="125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128467</xdr:rowOff>
    </xdr:from>
    <xdr:to>
      <xdr:col>98</xdr:col>
      <xdr:colOff>38100</xdr:colOff>
      <xdr:row>75</xdr:row>
      <xdr:rowOff>58617</xdr:rowOff>
    </xdr:to>
    <xdr:sp macro="" textlink="">
      <xdr:nvSpPr>
        <xdr:cNvPr id="882" name="楕円 881"/>
        <xdr:cNvSpPr/>
      </xdr:nvSpPr>
      <xdr:spPr>
        <a:xfrm>
          <a:off x="18605500" y="128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75144</xdr:rowOff>
    </xdr:from>
    <xdr:ext cx="534377" cy="259045"/>
    <xdr:sp macro="" textlink="">
      <xdr:nvSpPr>
        <xdr:cNvPr id="883" name="テキスト ボックス 882"/>
        <xdr:cNvSpPr txBox="1"/>
      </xdr:nvSpPr>
      <xdr:spPr>
        <a:xfrm>
          <a:off x="18389111" y="1259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万円となっている。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・人件費は、前年度より増加している。これは、昇給・昇格による常勤職員の職員給与費が増加したためである。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年度に設立した備前市文化芸術振興財団に係る補助金や小・中学生昼食代サポート事業に伴う電子地域ポイントに係る支出により増額となっている。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・普通建設事業費（新規整備）は、新図書館建設に係る費用及び残土処分場調整池整備工事による増額である。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・投資及び出資金は、下水道事業の企業債償還金が減少したことに伴い、繰出金が減少したことによる減額である。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・繰出金は、企業用地造成事業への繰出金の増により増額となっている。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31,411
30,621
258.13
22,965,678
21,153,582
1,086,484
12,263,444
18,193,336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125984</xdr:rowOff>
    </xdr:from>
    <xdr:to>
      <xdr:col>24</xdr:col>
      <xdr:colOff>63500</xdr:colOff>
      <xdr:row>34</xdr:row>
      <xdr:rowOff>100457</xdr:rowOff>
    </xdr:to>
    <xdr:cxnSp macro="">
      <xdr:nvCxnSpPr>
        <xdr:cNvPr id="61" name="直線コネクタ 60"/>
        <xdr:cNvCxnSpPr/>
      </xdr:nvCxnSpPr>
      <xdr:spPr>
        <a:xfrm flipV="1">
          <a:off x="3797300" y="5783834"/>
          <a:ext cx="8382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100457</xdr:rowOff>
    </xdr:from>
    <xdr:to>
      <xdr:col>19</xdr:col>
      <xdr:colOff>177800</xdr:colOff>
      <xdr:row>34</xdr:row>
      <xdr:rowOff>114173</xdr:rowOff>
    </xdr:to>
    <xdr:cxnSp macro="">
      <xdr:nvCxnSpPr>
        <xdr:cNvPr id="64" name="直線コネクタ 63"/>
        <xdr:cNvCxnSpPr/>
      </xdr:nvCxnSpPr>
      <xdr:spPr>
        <a:xfrm flipV="1">
          <a:off x="2908300" y="592975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114173</xdr:rowOff>
    </xdr:from>
    <xdr:to>
      <xdr:col>15</xdr:col>
      <xdr:colOff>50800</xdr:colOff>
      <xdr:row>35</xdr:row>
      <xdr:rowOff>32639</xdr:rowOff>
    </xdr:to>
    <xdr:cxnSp macro="">
      <xdr:nvCxnSpPr>
        <xdr:cNvPr id="67" name="直線コネクタ 66"/>
        <xdr:cNvCxnSpPr/>
      </xdr:nvCxnSpPr>
      <xdr:spPr>
        <a:xfrm flipV="1">
          <a:off x="2019300" y="5943473"/>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31115</xdr:rowOff>
    </xdr:from>
    <xdr:to>
      <xdr:col>10</xdr:col>
      <xdr:colOff>114300</xdr:colOff>
      <xdr:row>35</xdr:row>
      <xdr:rowOff>32639</xdr:rowOff>
    </xdr:to>
    <xdr:cxnSp macro="">
      <xdr:nvCxnSpPr>
        <xdr:cNvPr id="70" name="直線コネクタ 69"/>
        <xdr:cNvCxnSpPr/>
      </xdr:nvCxnSpPr>
      <xdr:spPr>
        <a:xfrm>
          <a:off x="1130300" y="60318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75184</xdr:rowOff>
    </xdr:from>
    <xdr:to>
      <xdr:col>24</xdr:col>
      <xdr:colOff>114300</xdr:colOff>
      <xdr:row>34</xdr:row>
      <xdr:rowOff>5334</xdr:rowOff>
    </xdr:to>
    <xdr:sp macro="" textlink="">
      <xdr:nvSpPr>
        <xdr:cNvPr id="80" name="楕円 79"/>
        <xdr:cNvSpPr/>
      </xdr:nvSpPr>
      <xdr:spPr>
        <a:xfrm>
          <a:off x="4584700" y="57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98061</xdr:rowOff>
    </xdr:from>
    <xdr:ext cx="469744" cy="259045"/>
    <xdr:sp macro="" textlink="">
      <xdr:nvSpPr>
        <xdr:cNvPr id="81" name="議会費該当値テキスト"/>
        <xdr:cNvSpPr txBox="1"/>
      </xdr:nvSpPr>
      <xdr:spPr>
        <a:xfrm>
          <a:off x="4686300"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49657</xdr:rowOff>
    </xdr:from>
    <xdr:to>
      <xdr:col>20</xdr:col>
      <xdr:colOff>38100</xdr:colOff>
      <xdr:row>34</xdr:row>
      <xdr:rowOff>151257</xdr:rowOff>
    </xdr:to>
    <xdr:sp macro="" textlink="">
      <xdr:nvSpPr>
        <xdr:cNvPr id="82" name="楕円 81"/>
        <xdr:cNvSpPr/>
      </xdr:nvSpPr>
      <xdr:spPr>
        <a:xfrm>
          <a:off x="3746500" y="5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167784</xdr:rowOff>
    </xdr:from>
    <xdr:ext cx="469744" cy="259045"/>
    <xdr:sp macro="" textlink="">
      <xdr:nvSpPr>
        <xdr:cNvPr id="83" name="テキスト ボックス 82"/>
        <xdr:cNvSpPr txBox="1"/>
      </xdr:nvSpPr>
      <xdr:spPr>
        <a:xfrm>
          <a:off x="3562428" y="565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63373</xdr:rowOff>
    </xdr:from>
    <xdr:to>
      <xdr:col>15</xdr:col>
      <xdr:colOff>101600</xdr:colOff>
      <xdr:row>34</xdr:row>
      <xdr:rowOff>164973</xdr:rowOff>
    </xdr:to>
    <xdr:sp macro="" textlink="">
      <xdr:nvSpPr>
        <xdr:cNvPr id="84" name="楕円 83"/>
        <xdr:cNvSpPr/>
      </xdr:nvSpPr>
      <xdr:spPr>
        <a:xfrm>
          <a:off x="28575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10050</xdr:rowOff>
    </xdr:from>
    <xdr:ext cx="469744" cy="259045"/>
    <xdr:sp macro="" textlink="">
      <xdr:nvSpPr>
        <xdr:cNvPr id="85" name="テキスト ボックス 84"/>
        <xdr:cNvSpPr txBox="1"/>
      </xdr:nvSpPr>
      <xdr:spPr>
        <a:xfrm>
          <a:off x="2673428" y="56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153289</xdr:rowOff>
    </xdr:from>
    <xdr:to>
      <xdr:col>10</xdr:col>
      <xdr:colOff>165100</xdr:colOff>
      <xdr:row>35</xdr:row>
      <xdr:rowOff>83439</xdr:rowOff>
    </xdr:to>
    <xdr:sp macro="" textlink="">
      <xdr:nvSpPr>
        <xdr:cNvPr id="86" name="楕円 85"/>
        <xdr:cNvSpPr/>
      </xdr:nvSpPr>
      <xdr:spPr>
        <a:xfrm>
          <a:off x="19685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99966</xdr:rowOff>
    </xdr:from>
    <xdr:ext cx="469744" cy="259045"/>
    <xdr:sp macro="" textlink="">
      <xdr:nvSpPr>
        <xdr:cNvPr id="87" name="テキスト ボックス 86"/>
        <xdr:cNvSpPr txBox="1"/>
      </xdr:nvSpPr>
      <xdr:spPr>
        <a:xfrm>
          <a:off x="1784428" y="57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151765</xdr:rowOff>
    </xdr:from>
    <xdr:to>
      <xdr:col>6</xdr:col>
      <xdr:colOff>38100</xdr:colOff>
      <xdr:row>35</xdr:row>
      <xdr:rowOff>81915</xdr:rowOff>
    </xdr:to>
    <xdr:sp macro="" textlink="">
      <xdr:nvSpPr>
        <xdr:cNvPr id="88" name="楕円 87"/>
        <xdr:cNvSpPr/>
      </xdr:nvSpPr>
      <xdr:spPr>
        <a:xfrm>
          <a:off x="1079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98442</xdr:rowOff>
    </xdr:from>
    <xdr:ext cx="469744" cy="259045"/>
    <xdr:sp macro="" textlink="">
      <xdr:nvSpPr>
        <xdr:cNvPr id="89" name="テキスト ボックス 88"/>
        <xdr:cNvSpPr txBox="1"/>
      </xdr:nvSpPr>
      <xdr:spPr>
        <a:xfrm>
          <a:off x="895428" y="575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115895</xdr:rowOff>
    </xdr:from>
    <xdr:to>
      <xdr:col>24</xdr:col>
      <xdr:colOff>63500</xdr:colOff>
      <xdr:row>57</xdr:row>
      <xdr:rowOff>17849</xdr:rowOff>
    </xdr:to>
    <xdr:cxnSp macro="">
      <xdr:nvCxnSpPr>
        <xdr:cNvPr id="118" name="直線コネクタ 117"/>
        <xdr:cNvCxnSpPr/>
      </xdr:nvCxnSpPr>
      <xdr:spPr>
        <a:xfrm>
          <a:off x="3797300" y="9717095"/>
          <a:ext cx="838200" cy="7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115895</xdr:rowOff>
    </xdr:from>
    <xdr:to>
      <xdr:col>19</xdr:col>
      <xdr:colOff>177800</xdr:colOff>
      <xdr:row>57</xdr:row>
      <xdr:rowOff>106770</xdr:rowOff>
    </xdr:to>
    <xdr:cxnSp macro="">
      <xdr:nvCxnSpPr>
        <xdr:cNvPr id="121" name="直線コネクタ 120"/>
        <xdr:cNvCxnSpPr/>
      </xdr:nvCxnSpPr>
      <xdr:spPr>
        <a:xfrm flipV="1">
          <a:off x="2908300" y="9717095"/>
          <a:ext cx="889000" cy="16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68049</xdr:rowOff>
    </xdr:from>
    <xdr:to>
      <xdr:col>15</xdr:col>
      <xdr:colOff>50800</xdr:colOff>
      <xdr:row>57</xdr:row>
      <xdr:rowOff>106770</xdr:rowOff>
    </xdr:to>
    <xdr:cxnSp macro="">
      <xdr:nvCxnSpPr>
        <xdr:cNvPr id="124" name="直線コネクタ 123"/>
        <xdr:cNvCxnSpPr/>
      </xdr:nvCxnSpPr>
      <xdr:spPr>
        <a:xfrm>
          <a:off x="2019300" y="9497799"/>
          <a:ext cx="889000" cy="38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68049</xdr:rowOff>
    </xdr:from>
    <xdr:to>
      <xdr:col>10</xdr:col>
      <xdr:colOff>114300</xdr:colOff>
      <xdr:row>55</xdr:row>
      <xdr:rowOff>148798</xdr:rowOff>
    </xdr:to>
    <xdr:cxnSp macro="">
      <xdr:nvCxnSpPr>
        <xdr:cNvPr id="127" name="直線コネクタ 126"/>
        <xdr:cNvCxnSpPr/>
      </xdr:nvCxnSpPr>
      <xdr:spPr>
        <a:xfrm flipV="1">
          <a:off x="1130300" y="9497799"/>
          <a:ext cx="889000" cy="8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1" name="テキスト ボックス 130"/>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138499</xdr:rowOff>
    </xdr:from>
    <xdr:to>
      <xdr:col>24</xdr:col>
      <xdr:colOff>114300</xdr:colOff>
      <xdr:row>57</xdr:row>
      <xdr:rowOff>68649</xdr:rowOff>
    </xdr:to>
    <xdr:sp macro="" textlink="">
      <xdr:nvSpPr>
        <xdr:cNvPr id="137" name="楕円 136"/>
        <xdr:cNvSpPr/>
      </xdr:nvSpPr>
      <xdr:spPr>
        <a:xfrm>
          <a:off x="4584700" y="97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161376</xdr:rowOff>
    </xdr:from>
    <xdr:ext cx="534377" cy="259045"/>
    <xdr:sp macro="" textlink="">
      <xdr:nvSpPr>
        <xdr:cNvPr id="138" name="総務費該当値テキスト"/>
        <xdr:cNvSpPr txBox="1"/>
      </xdr:nvSpPr>
      <xdr:spPr>
        <a:xfrm>
          <a:off x="4686300" y="95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65095</xdr:rowOff>
    </xdr:from>
    <xdr:to>
      <xdr:col>20</xdr:col>
      <xdr:colOff>38100</xdr:colOff>
      <xdr:row>56</xdr:row>
      <xdr:rowOff>166695</xdr:rowOff>
    </xdr:to>
    <xdr:sp macro="" textlink="">
      <xdr:nvSpPr>
        <xdr:cNvPr id="139" name="楕円 138"/>
        <xdr:cNvSpPr/>
      </xdr:nvSpPr>
      <xdr:spPr>
        <a:xfrm>
          <a:off x="3746500" y="96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11772</xdr:rowOff>
    </xdr:from>
    <xdr:ext cx="599010" cy="259045"/>
    <xdr:sp macro="" textlink="">
      <xdr:nvSpPr>
        <xdr:cNvPr id="140" name="テキスト ボックス 139"/>
        <xdr:cNvSpPr txBox="1"/>
      </xdr:nvSpPr>
      <xdr:spPr>
        <a:xfrm>
          <a:off x="3497795" y="944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55970</xdr:rowOff>
    </xdr:from>
    <xdr:to>
      <xdr:col>15</xdr:col>
      <xdr:colOff>101600</xdr:colOff>
      <xdr:row>57</xdr:row>
      <xdr:rowOff>157570</xdr:rowOff>
    </xdr:to>
    <xdr:sp macro="" textlink="">
      <xdr:nvSpPr>
        <xdr:cNvPr id="141" name="楕円 140"/>
        <xdr:cNvSpPr/>
      </xdr:nvSpPr>
      <xdr:spPr>
        <a:xfrm>
          <a:off x="2857500" y="98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148697</xdr:rowOff>
    </xdr:from>
    <xdr:ext cx="534377" cy="259045"/>
    <xdr:sp macro="" textlink="">
      <xdr:nvSpPr>
        <xdr:cNvPr id="142" name="テキスト ボックス 141"/>
        <xdr:cNvSpPr txBox="1"/>
      </xdr:nvSpPr>
      <xdr:spPr>
        <a:xfrm>
          <a:off x="2641111" y="9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17249</xdr:rowOff>
    </xdr:from>
    <xdr:to>
      <xdr:col>10</xdr:col>
      <xdr:colOff>165100</xdr:colOff>
      <xdr:row>55</xdr:row>
      <xdr:rowOff>118849</xdr:rowOff>
    </xdr:to>
    <xdr:sp macro="" textlink="">
      <xdr:nvSpPr>
        <xdr:cNvPr id="143" name="楕円 142"/>
        <xdr:cNvSpPr/>
      </xdr:nvSpPr>
      <xdr:spPr>
        <a:xfrm>
          <a:off x="1968500" y="94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109976</xdr:rowOff>
    </xdr:from>
    <xdr:ext cx="599010" cy="259045"/>
    <xdr:sp macro="" textlink="">
      <xdr:nvSpPr>
        <xdr:cNvPr id="144" name="テキスト ボックス 143"/>
        <xdr:cNvSpPr txBox="1"/>
      </xdr:nvSpPr>
      <xdr:spPr>
        <a:xfrm>
          <a:off x="1719795" y="953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97998</xdr:rowOff>
    </xdr:from>
    <xdr:to>
      <xdr:col>6</xdr:col>
      <xdr:colOff>38100</xdr:colOff>
      <xdr:row>56</xdr:row>
      <xdr:rowOff>28148</xdr:rowOff>
    </xdr:to>
    <xdr:sp macro="" textlink="">
      <xdr:nvSpPr>
        <xdr:cNvPr id="145" name="楕円 144"/>
        <xdr:cNvSpPr/>
      </xdr:nvSpPr>
      <xdr:spPr>
        <a:xfrm>
          <a:off x="1079500" y="95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44675</xdr:rowOff>
    </xdr:from>
    <xdr:ext cx="599010" cy="259045"/>
    <xdr:sp macro="" textlink="">
      <xdr:nvSpPr>
        <xdr:cNvPr id="146" name="テキスト ボックス 145"/>
        <xdr:cNvSpPr txBox="1"/>
      </xdr:nvSpPr>
      <xdr:spPr>
        <a:xfrm>
          <a:off x="830795" y="930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71425</xdr:rowOff>
    </xdr:from>
    <xdr:to>
      <xdr:col>24</xdr:col>
      <xdr:colOff>63500</xdr:colOff>
      <xdr:row>76</xdr:row>
      <xdr:rowOff>38092</xdr:rowOff>
    </xdr:to>
    <xdr:cxnSp macro="">
      <xdr:nvCxnSpPr>
        <xdr:cNvPr id="178" name="直線コネクタ 177"/>
        <xdr:cNvCxnSpPr/>
      </xdr:nvCxnSpPr>
      <xdr:spPr>
        <a:xfrm flipV="1">
          <a:off x="3797300" y="12930175"/>
          <a:ext cx="838200" cy="13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133419</xdr:rowOff>
    </xdr:from>
    <xdr:to>
      <xdr:col>19</xdr:col>
      <xdr:colOff>177800</xdr:colOff>
      <xdr:row>76</xdr:row>
      <xdr:rowOff>38092</xdr:rowOff>
    </xdr:to>
    <xdr:cxnSp macro="">
      <xdr:nvCxnSpPr>
        <xdr:cNvPr id="181" name="直線コネクタ 180"/>
        <xdr:cNvCxnSpPr/>
      </xdr:nvCxnSpPr>
      <xdr:spPr>
        <a:xfrm>
          <a:off x="2908300" y="12992169"/>
          <a:ext cx="8890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133419</xdr:rowOff>
    </xdr:from>
    <xdr:to>
      <xdr:col>15</xdr:col>
      <xdr:colOff>50800</xdr:colOff>
      <xdr:row>77</xdr:row>
      <xdr:rowOff>65286</xdr:rowOff>
    </xdr:to>
    <xdr:cxnSp macro="">
      <xdr:nvCxnSpPr>
        <xdr:cNvPr id="184" name="直線コネクタ 183"/>
        <xdr:cNvCxnSpPr/>
      </xdr:nvCxnSpPr>
      <xdr:spPr>
        <a:xfrm flipV="1">
          <a:off x="2019300" y="12992169"/>
          <a:ext cx="889000" cy="27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65286</xdr:rowOff>
    </xdr:from>
    <xdr:to>
      <xdr:col>10</xdr:col>
      <xdr:colOff>114300</xdr:colOff>
      <xdr:row>77</xdr:row>
      <xdr:rowOff>74451</xdr:rowOff>
    </xdr:to>
    <xdr:cxnSp macro="">
      <xdr:nvCxnSpPr>
        <xdr:cNvPr id="187" name="直線コネクタ 186"/>
        <xdr:cNvCxnSpPr/>
      </xdr:nvCxnSpPr>
      <xdr:spPr>
        <a:xfrm flipV="1">
          <a:off x="1130300" y="13266936"/>
          <a:ext cx="8890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20625</xdr:rowOff>
    </xdr:from>
    <xdr:to>
      <xdr:col>24</xdr:col>
      <xdr:colOff>114300</xdr:colOff>
      <xdr:row>75</xdr:row>
      <xdr:rowOff>122225</xdr:rowOff>
    </xdr:to>
    <xdr:sp macro="" textlink="">
      <xdr:nvSpPr>
        <xdr:cNvPr id="197" name="楕円 196"/>
        <xdr:cNvSpPr/>
      </xdr:nvSpPr>
      <xdr:spPr>
        <a:xfrm>
          <a:off x="4584700" y="128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43502</xdr:rowOff>
    </xdr:from>
    <xdr:ext cx="599010" cy="259045"/>
    <xdr:sp macro="" textlink="">
      <xdr:nvSpPr>
        <xdr:cNvPr id="198" name="民生費該当値テキスト"/>
        <xdr:cNvSpPr txBox="1"/>
      </xdr:nvSpPr>
      <xdr:spPr>
        <a:xfrm>
          <a:off x="4686300" y="1273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158742</xdr:rowOff>
    </xdr:from>
    <xdr:to>
      <xdr:col>20</xdr:col>
      <xdr:colOff>38100</xdr:colOff>
      <xdr:row>76</xdr:row>
      <xdr:rowOff>88892</xdr:rowOff>
    </xdr:to>
    <xdr:sp macro="" textlink="">
      <xdr:nvSpPr>
        <xdr:cNvPr id="199" name="楕円 198"/>
        <xdr:cNvSpPr/>
      </xdr:nvSpPr>
      <xdr:spPr>
        <a:xfrm>
          <a:off x="3746500" y="130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105420</xdr:rowOff>
    </xdr:from>
    <xdr:ext cx="599010" cy="259045"/>
    <xdr:sp macro="" textlink="">
      <xdr:nvSpPr>
        <xdr:cNvPr id="200" name="テキスト ボックス 199"/>
        <xdr:cNvSpPr txBox="1"/>
      </xdr:nvSpPr>
      <xdr:spPr>
        <a:xfrm>
          <a:off x="3497795" y="1279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82619</xdr:rowOff>
    </xdr:from>
    <xdr:to>
      <xdr:col>15</xdr:col>
      <xdr:colOff>101600</xdr:colOff>
      <xdr:row>76</xdr:row>
      <xdr:rowOff>12768</xdr:rowOff>
    </xdr:to>
    <xdr:sp macro="" textlink="">
      <xdr:nvSpPr>
        <xdr:cNvPr id="201" name="楕円 200"/>
        <xdr:cNvSpPr/>
      </xdr:nvSpPr>
      <xdr:spPr>
        <a:xfrm>
          <a:off x="2857500" y="129413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3895</xdr:rowOff>
    </xdr:from>
    <xdr:ext cx="599010" cy="259045"/>
    <xdr:sp macro="" textlink="">
      <xdr:nvSpPr>
        <xdr:cNvPr id="202" name="テキスト ボックス 201"/>
        <xdr:cNvSpPr txBox="1"/>
      </xdr:nvSpPr>
      <xdr:spPr>
        <a:xfrm>
          <a:off x="2608795" y="1303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14486</xdr:rowOff>
    </xdr:from>
    <xdr:to>
      <xdr:col>10</xdr:col>
      <xdr:colOff>165100</xdr:colOff>
      <xdr:row>77</xdr:row>
      <xdr:rowOff>116086</xdr:rowOff>
    </xdr:to>
    <xdr:sp macro="" textlink="">
      <xdr:nvSpPr>
        <xdr:cNvPr id="203" name="楕円 202"/>
        <xdr:cNvSpPr/>
      </xdr:nvSpPr>
      <xdr:spPr>
        <a:xfrm>
          <a:off x="1968500" y="132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107213</xdr:rowOff>
    </xdr:from>
    <xdr:ext cx="599010" cy="259045"/>
    <xdr:sp macro="" textlink="">
      <xdr:nvSpPr>
        <xdr:cNvPr id="204" name="テキスト ボックス 203"/>
        <xdr:cNvSpPr txBox="1"/>
      </xdr:nvSpPr>
      <xdr:spPr>
        <a:xfrm>
          <a:off x="1719795" y="1330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23651</xdr:rowOff>
    </xdr:from>
    <xdr:to>
      <xdr:col>6</xdr:col>
      <xdr:colOff>38100</xdr:colOff>
      <xdr:row>77</xdr:row>
      <xdr:rowOff>125251</xdr:rowOff>
    </xdr:to>
    <xdr:sp macro="" textlink="">
      <xdr:nvSpPr>
        <xdr:cNvPr id="205" name="楕円 204"/>
        <xdr:cNvSpPr/>
      </xdr:nvSpPr>
      <xdr:spPr>
        <a:xfrm>
          <a:off x="1079500" y="132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141778</xdr:rowOff>
    </xdr:from>
    <xdr:ext cx="599010" cy="259045"/>
    <xdr:sp macro="" textlink="">
      <xdr:nvSpPr>
        <xdr:cNvPr id="206" name="テキスト ボックス 205"/>
        <xdr:cNvSpPr txBox="1"/>
      </xdr:nvSpPr>
      <xdr:spPr>
        <a:xfrm>
          <a:off x="830795" y="130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95599</xdr:rowOff>
    </xdr:from>
    <xdr:to>
      <xdr:col>24</xdr:col>
      <xdr:colOff>63500</xdr:colOff>
      <xdr:row>94</xdr:row>
      <xdr:rowOff>152178</xdr:rowOff>
    </xdr:to>
    <xdr:cxnSp macro="">
      <xdr:nvCxnSpPr>
        <xdr:cNvPr id="236" name="直線コネクタ 235"/>
        <xdr:cNvCxnSpPr/>
      </xdr:nvCxnSpPr>
      <xdr:spPr>
        <a:xfrm>
          <a:off x="3797300" y="16211899"/>
          <a:ext cx="8382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95599</xdr:rowOff>
    </xdr:from>
    <xdr:to>
      <xdr:col>19</xdr:col>
      <xdr:colOff>177800</xdr:colOff>
      <xdr:row>94</xdr:row>
      <xdr:rowOff>141529</xdr:rowOff>
    </xdr:to>
    <xdr:cxnSp macro="">
      <xdr:nvCxnSpPr>
        <xdr:cNvPr id="239" name="直線コネクタ 238"/>
        <xdr:cNvCxnSpPr/>
      </xdr:nvCxnSpPr>
      <xdr:spPr>
        <a:xfrm flipV="1">
          <a:off x="2908300" y="16211899"/>
          <a:ext cx="889000" cy="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141529</xdr:rowOff>
    </xdr:from>
    <xdr:to>
      <xdr:col>15</xdr:col>
      <xdr:colOff>50800</xdr:colOff>
      <xdr:row>95</xdr:row>
      <xdr:rowOff>120289</xdr:rowOff>
    </xdr:to>
    <xdr:cxnSp macro="">
      <xdr:nvCxnSpPr>
        <xdr:cNvPr id="242" name="直線コネクタ 241"/>
        <xdr:cNvCxnSpPr/>
      </xdr:nvCxnSpPr>
      <xdr:spPr>
        <a:xfrm flipV="1">
          <a:off x="2019300" y="16257829"/>
          <a:ext cx="889000" cy="15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120289</xdr:rowOff>
    </xdr:from>
    <xdr:to>
      <xdr:col>10</xdr:col>
      <xdr:colOff>114300</xdr:colOff>
      <xdr:row>96</xdr:row>
      <xdr:rowOff>64509</xdr:rowOff>
    </xdr:to>
    <xdr:cxnSp macro="">
      <xdr:nvCxnSpPr>
        <xdr:cNvPr id="245" name="直線コネクタ 244"/>
        <xdr:cNvCxnSpPr/>
      </xdr:nvCxnSpPr>
      <xdr:spPr>
        <a:xfrm flipV="1">
          <a:off x="1130300" y="16408039"/>
          <a:ext cx="889000" cy="11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101378</xdr:rowOff>
    </xdr:from>
    <xdr:to>
      <xdr:col>24</xdr:col>
      <xdr:colOff>114300</xdr:colOff>
      <xdr:row>95</xdr:row>
      <xdr:rowOff>31528</xdr:rowOff>
    </xdr:to>
    <xdr:sp macro="" textlink="">
      <xdr:nvSpPr>
        <xdr:cNvPr id="255" name="楕円 254"/>
        <xdr:cNvSpPr/>
      </xdr:nvSpPr>
      <xdr:spPr>
        <a:xfrm>
          <a:off x="4584700" y="162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124255</xdr:rowOff>
    </xdr:from>
    <xdr:ext cx="534377" cy="259045"/>
    <xdr:sp macro="" textlink="">
      <xdr:nvSpPr>
        <xdr:cNvPr id="256" name="衛生費該当値テキスト"/>
        <xdr:cNvSpPr txBox="1"/>
      </xdr:nvSpPr>
      <xdr:spPr>
        <a:xfrm>
          <a:off x="4686300" y="160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44799</xdr:rowOff>
    </xdr:from>
    <xdr:to>
      <xdr:col>20</xdr:col>
      <xdr:colOff>38100</xdr:colOff>
      <xdr:row>94</xdr:row>
      <xdr:rowOff>146399</xdr:rowOff>
    </xdr:to>
    <xdr:sp macro="" textlink="">
      <xdr:nvSpPr>
        <xdr:cNvPr id="257" name="楕円 256"/>
        <xdr:cNvSpPr/>
      </xdr:nvSpPr>
      <xdr:spPr>
        <a:xfrm>
          <a:off x="3746500" y="161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162926</xdr:rowOff>
    </xdr:from>
    <xdr:ext cx="534377" cy="259045"/>
    <xdr:sp macro="" textlink="">
      <xdr:nvSpPr>
        <xdr:cNvPr id="258" name="テキスト ボックス 257"/>
        <xdr:cNvSpPr txBox="1"/>
      </xdr:nvSpPr>
      <xdr:spPr>
        <a:xfrm>
          <a:off x="3530111" y="159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90729</xdr:rowOff>
    </xdr:from>
    <xdr:to>
      <xdr:col>15</xdr:col>
      <xdr:colOff>101600</xdr:colOff>
      <xdr:row>95</xdr:row>
      <xdr:rowOff>20879</xdr:rowOff>
    </xdr:to>
    <xdr:sp macro="" textlink="">
      <xdr:nvSpPr>
        <xdr:cNvPr id="259" name="楕円 258"/>
        <xdr:cNvSpPr/>
      </xdr:nvSpPr>
      <xdr:spPr>
        <a:xfrm>
          <a:off x="2857500" y="162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37406</xdr:rowOff>
    </xdr:from>
    <xdr:ext cx="534377" cy="259045"/>
    <xdr:sp macro="" textlink="">
      <xdr:nvSpPr>
        <xdr:cNvPr id="260" name="テキスト ボックス 259"/>
        <xdr:cNvSpPr txBox="1"/>
      </xdr:nvSpPr>
      <xdr:spPr>
        <a:xfrm>
          <a:off x="2641111" y="1598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69489</xdr:rowOff>
    </xdr:from>
    <xdr:to>
      <xdr:col>10</xdr:col>
      <xdr:colOff>165100</xdr:colOff>
      <xdr:row>95</xdr:row>
      <xdr:rowOff>171089</xdr:rowOff>
    </xdr:to>
    <xdr:sp macro="" textlink="">
      <xdr:nvSpPr>
        <xdr:cNvPr id="261" name="楕円 260"/>
        <xdr:cNvSpPr/>
      </xdr:nvSpPr>
      <xdr:spPr>
        <a:xfrm>
          <a:off x="1968500" y="163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16166</xdr:rowOff>
    </xdr:from>
    <xdr:ext cx="534377" cy="259045"/>
    <xdr:sp macro="" textlink="">
      <xdr:nvSpPr>
        <xdr:cNvPr id="262" name="テキスト ボックス 261"/>
        <xdr:cNvSpPr txBox="1"/>
      </xdr:nvSpPr>
      <xdr:spPr>
        <a:xfrm>
          <a:off x="1752111" y="161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13709</xdr:rowOff>
    </xdr:from>
    <xdr:to>
      <xdr:col>6</xdr:col>
      <xdr:colOff>38100</xdr:colOff>
      <xdr:row>96</xdr:row>
      <xdr:rowOff>115309</xdr:rowOff>
    </xdr:to>
    <xdr:sp macro="" textlink="">
      <xdr:nvSpPr>
        <xdr:cNvPr id="263" name="楕円 262"/>
        <xdr:cNvSpPr/>
      </xdr:nvSpPr>
      <xdr:spPr>
        <a:xfrm>
          <a:off x="1079500" y="164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106436</xdr:rowOff>
    </xdr:from>
    <xdr:ext cx="534377" cy="259045"/>
    <xdr:sp macro="" textlink="">
      <xdr:nvSpPr>
        <xdr:cNvPr id="264" name="テキスト ボックス 263"/>
        <xdr:cNvSpPr txBox="1"/>
      </xdr:nvSpPr>
      <xdr:spPr>
        <a:xfrm>
          <a:off x="863111" y="165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6459</xdr:rowOff>
    </xdr:from>
    <xdr:to>
      <xdr:col>55</xdr:col>
      <xdr:colOff>0</xdr:colOff>
      <xdr:row>35</xdr:row>
      <xdr:rowOff>88102</xdr:rowOff>
    </xdr:to>
    <xdr:cxnSp macro="">
      <xdr:nvCxnSpPr>
        <xdr:cNvPr id="295" name="直線コネクタ 294"/>
        <xdr:cNvCxnSpPr/>
      </xdr:nvCxnSpPr>
      <xdr:spPr>
        <a:xfrm flipV="1">
          <a:off x="9639300" y="6007209"/>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46954</xdr:rowOff>
    </xdr:from>
    <xdr:to>
      <xdr:col>50</xdr:col>
      <xdr:colOff>114300</xdr:colOff>
      <xdr:row>35</xdr:row>
      <xdr:rowOff>88102</xdr:rowOff>
    </xdr:to>
    <xdr:cxnSp macro="">
      <xdr:nvCxnSpPr>
        <xdr:cNvPr id="298" name="直線コネクタ 297"/>
        <xdr:cNvCxnSpPr/>
      </xdr:nvCxnSpPr>
      <xdr:spPr>
        <a:xfrm>
          <a:off x="8750300" y="60477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46954</xdr:rowOff>
    </xdr:from>
    <xdr:to>
      <xdr:col>45</xdr:col>
      <xdr:colOff>177800</xdr:colOff>
      <xdr:row>35</xdr:row>
      <xdr:rowOff>62302</xdr:rowOff>
    </xdr:to>
    <xdr:cxnSp macro="">
      <xdr:nvCxnSpPr>
        <xdr:cNvPr id="301" name="直線コネクタ 300"/>
        <xdr:cNvCxnSpPr/>
      </xdr:nvCxnSpPr>
      <xdr:spPr>
        <a:xfrm flipV="1">
          <a:off x="7861300" y="6047704"/>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62302</xdr:rowOff>
    </xdr:from>
    <xdr:to>
      <xdr:col>41</xdr:col>
      <xdr:colOff>50800</xdr:colOff>
      <xdr:row>35</xdr:row>
      <xdr:rowOff>78631</xdr:rowOff>
    </xdr:to>
    <xdr:cxnSp macro="">
      <xdr:nvCxnSpPr>
        <xdr:cNvPr id="304" name="直線コネクタ 303"/>
        <xdr:cNvCxnSpPr/>
      </xdr:nvCxnSpPr>
      <xdr:spPr>
        <a:xfrm flipV="1">
          <a:off x="6972300" y="606305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127109</xdr:rowOff>
    </xdr:from>
    <xdr:to>
      <xdr:col>55</xdr:col>
      <xdr:colOff>50800</xdr:colOff>
      <xdr:row>35</xdr:row>
      <xdr:rowOff>57259</xdr:rowOff>
    </xdr:to>
    <xdr:sp macro="" textlink="">
      <xdr:nvSpPr>
        <xdr:cNvPr id="314" name="楕円 313"/>
        <xdr:cNvSpPr/>
      </xdr:nvSpPr>
      <xdr:spPr>
        <a:xfrm>
          <a:off x="10426700" y="595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149986</xdr:rowOff>
    </xdr:from>
    <xdr:ext cx="469744" cy="259045"/>
    <xdr:sp macro="" textlink="">
      <xdr:nvSpPr>
        <xdr:cNvPr id="315" name="労働費該当値テキスト"/>
        <xdr:cNvSpPr txBox="1"/>
      </xdr:nvSpPr>
      <xdr:spPr>
        <a:xfrm>
          <a:off x="10528300" y="580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37302</xdr:rowOff>
    </xdr:from>
    <xdr:to>
      <xdr:col>50</xdr:col>
      <xdr:colOff>165100</xdr:colOff>
      <xdr:row>35</xdr:row>
      <xdr:rowOff>138902</xdr:rowOff>
    </xdr:to>
    <xdr:sp macro="" textlink="">
      <xdr:nvSpPr>
        <xdr:cNvPr id="316" name="楕円 315"/>
        <xdr:cNvSpPr/>
      </xdr:nvSpPr>
      <xdr:spPr>
        <a:xfrm>
          <a:off x="9588500" y="60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155429</xdr:rowOff>
    </xdr:from>
    <xdr:ext cx="469744" cy="259045"/>
    <xdr:sp macro="" textlink="">
      <xdr:nvSpPr>
        <xdr:cNvPr id="317" name="テキスト ボックス 316"/>
        <xdr:cNvSpPr txBox="1"/>
      </xdr:nvSpPr>
      <xdr:spPr>
        <a:xfrm>
          <a:off x="9404428" y="581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167604</xdr:rowOff>
    </xdr:from>
    <xdr:to>
      <xdr:col>46</xdr:col>
      <xdr:colOff>38100</xdr:colOff>
      <xdr:row>35</xdr:row>
      <xdr:rowOff>97754</xdr:rowOff>
    </xdr:to>
    <xdr:sp macro="" textlink="">
      <xdr:nvSpPr>
        <xdr:cNvPr id="318" name="楕円 317"/>
        <xdr:cNvSpPr/>
      </xdr:nvSpPr>
      <xdr:spPr>
        <a:xfrm>
          <a:off x="8699500" y="5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114281</xdr:rowOff>
    </xdr:from>
    <xdr:ext cx="469744" cy="259045"/>
    <xdr:sp macro="" textlink="">
      <xdr:nvSpPr>
        <xdr:cNvPr id="319" name="テキスト ボックス 318"/>
        <xdr:cNvSpPr txBox="1"/>
      </xdr:nvSpPr>
      <xdr:spPr>
        <a:xfrm>
          <a:off x="8515428" y="57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11502</xdr:rowOff>
    </xdr:from>
    <xdr:to>
      <xdr:col>41</xdr:col>
      <xdr:colOff>101600</xdr:colOff>
      <xdr:row>35</xdr:row>
      <xdr:rowOff>113102</xdr:rowOff>
    </xdr:to>
    <xdr:sp macro="" textlink="">
      <xdr:nvSpPr>
        <xdr:cNvPr id="320" name="楕円 319"/>
        <xdr:cNvSpPr/>
      </xdr:nvSpPr>
      <xdr:spPr>
        <a:xfrm>
          <a:off x="7810500" y="60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129629</xdr:rowOff>
    </xdr:from>
    <xdr:ext cx="469744" cy="259045"/>
    <xdr:sp macro="" textlink="">
      <xdr:nvSpPr>
        <xdr:cNvPr id="321" name="テキスト ボックス 320"/>
        <xdr:cNvSpPr txBox="1"/>
      </xdr:nvSpPr>
      <xdr:spPr>
        <a:xfrm>
          <a:off x="7626428" y="578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27831</xdr:rowOff>
    </xdr:from>
    <xdr:to>
      <xdr:col>36</xdr:col>
      <xdr:colOff>165100</xdr:colOff>
      <xdr:row>35</xdr:row>
      <xdr:rowOff>129431</xdr:rowOff>
    </xdr:to>
    <xdr:sp macro="" textlink="">
      <xdr:nvSpPr>
        <xdr:cNvPr id="322" name="楕円 321"/>
        <xdr:cNvSpPr/>
      </xdr:nvSpPr>
      <xdr:spPr>
        <a:xfrm>
          <a:off x="6921500" y="6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145958</xdr:rowOff>
    </xdr:from>
    <xdr:ext cx="469744" cy="259045"/>
    <xdr:sp macro="" textlink="">
      <xdr:nvSpPr>
        <xdr:cNvPr id="323" name="テキスト ボックス 322"/>
        <xdr:cNvSpPr txBox="1"/>
      </xdr:nvSpPr>
      <xdr:spPr>
        <a:xfrm>
          <a:off x="6737428" y="580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93656</xdr:rowOff>
    </xdr:from>
    <xdr:to>
      <xdr:col>55</xdr:col>
      <xdr:colOff>0</xdr:colOff>
      <xdr:row>58</xdr:row>
      <xdr:rowOff>9284</xdr:rowOff>
    </xdr:to>
    <xdr:cxnSp macro="">
      <xdr:nvCxnSpPr>
        <xdr:cNvPr id="352" name="直線コネクタ 351"/>
        <xdr:cNvCxnSpPr/>
      </xdr:nvCxnSpPr>
      <xdr:spPr>
        <a:xfrm flipV="1">
          <a:off x="9639300" y="9866306"/>
          <a:ext cx="838200" cy="8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9284</xdr:rowOff>
    </xdr:from>
    <xdr:to>
      <xdr:col>50</xdr:col>
      <xdr:colOff>114300</xdr:colOff>
      <xdr:row>58</xdr:row>
      <xdr:rowOff>11894</xdr:rowOff>
    </xdr:to>
    <xdr:cxnSp macro="">
      <xdr:nvCxnSpPr>
        <xdr:cNvPr id="355" name="直線コネクタ 354"/>
        <xdr:cNvCxnSpPr/>
      </xdr:nvCxnSpPr>
      <xdr:spPr>
        <a:xfrm flipV="1">
          <a:off x="8750300" y="9953384"/>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164846</xdr:rowOff>
    </xdr:from>
    <xdr:to>
      <xdr:col>45</xdr:col>
      <xdr:colOff>177800</xdr:colOff>
      <xdr:row>58</xdr:row>
      <xdr:rowOff>11894</xdr:rowOff>
    </xdr:to>
    <xdr:cxnSp macro="">
      <xdr:nvCxnSpPr>
        <xdr:cNvPr id="358" name="直線コネクタ 357"/>
        <xdr:cNvCxnSpPr/>
      </xdr:nvCxnSpPr>
      <xdr:spPr>
        <a:xfrm>
          <a:off x="7861300" y="9937496"/>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154407</xdr:rowOff>
    </xdr:from>
    <xdr:to>
      <xdr:col>41</xdr:col>
      <xdr:colOff>50800</xdr:colOff>
      <xdr:row>57</xdr:row>
      <xdr:rowOff>164846</xdr:rowOff>
    </xdr:to>
    <xdr:cxnSp macro="">
      <xdr:nvCxnSpPr>
        <xdr:cNvPr id="361" name="直線コネクタ 360"/>
        <xdr:cNvCxnSpPr/>
      </xdr:nvCxnSpPr>
      <xdr:spPr>
        <a:xfrm>
          <a:off x="6972300" y="9927057"/>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42856</xdr:rowOff>
    </xdr:from>
    <xdr:to>
      <xdr:col>55</xdr:col>
      <xdr:colOff>50800</xdr:colOff>
      <xdr:row>57</xdr:row>
      <xdr:rowOff>144456</xdr:rowOff>
    </xdr:to>
    <xdr:sp macro="" textlink="">
      <xdr:nvSpPr>
        <xdr:cNvPr id="371" name="楕円 370"/>
        <xdr:cNvSpPr/>
      </xdr:nvSpPr>
      <xdr:spPr>
        <a:xfrm>
          <a:off x="10426700" y="98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21283</xdr:rowOff>
    </xdr:from>
    <xdr:ext cx="534377" cy="259045"/>
    <xdr:sp macro="" textlink="">
      <xdr:nvSpPr>
        <xdr:cNvPr id="372" name="農林水産業費該当値テキスト"/>
        <xdr:cNvSpPr txBox="1"/>
      </xdr:nvSpPr>
      <xdr:spPr>
        <a:xfrm>
          <a:off x="10528300" y="97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129934</xdr:rowOff>
    </xdr:from>
    <xdr:to>
      <xdr:col>50</xdr:col>
      <xdr:colOff>165100</xdr:colOff>
      <xdr:row>58</xdr:row>
      <xdr:rowOff>60084</xdr:rowOff>
    </xdr:to>
    <xdr:sp macro="" textlink="">
      <xdr:nvSpPr>
        <xdr:cNvPr id="373" name="楕円 372"/>
        <xdr:cNvSpPr/>
      </xdr:nvSpPr>
      <xdr:spPr>
        <a:xfrm>
          <a:off x="9588500" y="99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51211</xdr:rowOff>
    </xdr:from>
    <xdr:ext cx="534377" cy="259045"/>
    <xdr:sp macro="" textlink="">
      <xdr:nvSpPr>
        <xdr:cNvPr id="374" name="テキスト ボックス 373"/>
        <xdr:cNvSpPr txBox="1"/>
      </xdr:nvSpPr>
      <xdr:spPr>
        <a:xfrm>
          <a:off x="9372111" y="99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132544</xdr:rowOff>
    </xdr:from>
    <xdr:to>
      <xdr:col>46</xdr:col>
      <xdr:colOff>38100</xdr:colOff>
      <xdr:row>58</xdr:row>
      <xdr:rowOff>62694</xdr:rowOff>
    </xdr:to>
    <xdr:sp macro="" textlink="">
      <xdr:nvSpPr>
        <xdr:cNvPr id="375" name="楕円 374"/>
        <xdr:cNvSpPr/>
      </xdr:nvSpPr>
      <xdr:spPr>
        <a:xfrm>
          <a:off x="8699500" y="99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53821</xdr:rowOff>
    </xdr:from>
    <xdr:ext cx="534377" cy="259045"/>
    <xdr:sp macro="" textlink="">
      <xdr:nvSpPr>
        <xdr:cNvPr id="376" name="テキスト ボックス 375"/>
        <xdr:cNvSpPr txBox="1"/>
      </xdr:nvSpPr>
      <xdr:spPr>
        <a:xfrm>
          <a:off x="8483111" y="99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114046</xdr:rowOff>
    </xdr:from>
    <xdr:to>
      <xdr:col>41</xdr:col>
      <xdr:colOff>101600</xdr:colOff>
      <xdr:row>58</xdr:row>
      <xdr:rowOff>44196</xdr:rowOff>
    </xdr:to>
    <xdr:sp macro="" textlink="">
      <xdr:nvSpPr>
        <xdr:cNvPr id="377" name="楕円 376"/>
        <xdr:cNvSpPr/>
      </xdr:nvSpPr>
      <xdr:spPr>
        <a:xfrm>
          <a:off x="7810500" y="98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35323</xdr:rowOff>
    </xdr:from>
    <xdr:ext cx="534377" cy="259045"/>
    <xdr:sp macro="" textlink="">
      <xdr:nvSpPr>
        <xdr:cNvPr id="378" name="テキスト ボックス 377"/>
        <xdr:cNvSpPr txBox="1"/>
      </xdr:nvSpPr>
      <xdr:spPr>
        <a:xfrm>
          <a:off x="7594111" y="99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103607</xdr:rowOff>
    </xdr:from>
    <xdr:to>
      <xdr:col>36</xdr:col>
      <xdr:colOff>165100</xdr:colOff>
      <xdr:row>58</xdr:row>
      <xdr:rowOff>33757</xdr:rowOff>
    </xdr:to>
    <xdr:sp macro="" textlink="">
      <xdr:nvSpPr>
        <xdr:cNvPr id="379" name="楕円 378"/>
        <xdr:cNvSpPr/>
      </xdr:nvSpPr>
      <xdr:spPr>
        <a:xfrm>
          <a:off x="6921500" y="98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24884</xdr:rowOff>
    </xdr:from>
    <xdr:ext cx="534377" cy="259045"/>
    <xdr:sp macro="" textlink="">
      <xdr:nvSpPr>
        <xdr:cNvPr id="380" name="テキスト ボックス 379"/>
        <xdr:cNvSpPr txBox="1"/>
      </xdr:nvSpPr>
      <xdr:spPr>
        <a:xfrm>
          <a:off x="6705111" y="9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70244</xdr:rowOff>
    </xdr:from>
    <xdr:to>
      <xdr:col>55</xdr:col>
      <xdr:colOff>0</xdr:colOff>
      <xdr:row>76</xdr:row>
      <xdr:rowOff>76854</xdr:rowOff>
    </xdr:to>
    <xdr:cxnSp macro="">
      <xdr:nvCxnSpPr>
        <xdr:cNvPr id="409" name="直線コネクタ 408"/>
        <xdr:cNvCxnSpPr/>
      </xdr:nvCxnSpPr>
      <xdr:spPr>
        <a:xfrm flipV="1">
          <a:off x="9639300" y="12757544"/>
          <a:ext cx="838200" cy="3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76854</xdr:rowOff>
    </xdr:from>
    <xdr:to>
      <xdr:col>50</xdr:col>
      <xdr:colOff>114300</xdr:colOff>
      <xdr:row>77</xdr:row>
      <xdr:rowOff>107792</xdr:rowOff>
    </xdr:to>
    <xdr:cxnSp macro="">
      <xdr:nvCxnSpPr>
        <xdr:cNvPr id="412" name="直線コネクタ 411"/>
        <xdr:cNvCxnSpPr/>
      </xdr:nvCxnSpPr>
      <xdr:spPr>
        <a:xfrm flipV="1">
          <a:off x="8750300" y="13107054"/>
          <a:ext cx="889000" cy="20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53823</xdr:rowOff>
    </xdr:from>
    <xdr:to>
      <xdr:col>45</xdr:col>
      <xdr:colOff>177800</xdr:colOff>
      <xdr:row>77</xdr:row>
      <xdr:rowOff>107792</xdr:rowOff>
    </xdr:to>
    <xdr:cxnSp macro="">
      <xdr:nvCxnSpPr>
        <xdr:cNvPr id="415" name="直線コネクタ 414"/>
        <xdr:cNvCxnSpPr/>
      </xdr:nvCxnSpPr>
      <xdr:spPr>
        <a:xfrm>
          <a:off x="7861300" y="13084023"/>
          <a:ext cx="889000" cy="22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53823</xdr:rowOff>
    </xdr:from>
    <xdr:to>
      <xdr:col>41</xdr:col>
      <xdr:colOff>50800</xdr:colOff>
      <xdr:row>77</xdr:row>
      <xdr:rowOff>48583</xdr:rowOff>
    </xdr:to>
    <xdr:cxnSp macro="">
      <xdr:nvCxnSpPr>
        <xdr:cNvPr id="418" name="直線コネクタ 417"/>
        <xdr:cNvCxnSpPr/>
      </xdr:nvCxnSpPr>
      <xdr:spPr>
        <a:xfrm flipV="1">
          <a:off x="6972300" y="13084023"/>
          <a:ext cx="889000" cy="1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19444</xdr:rowOff>
    </xdr:from>
    <xdr:to>
      <xdr:col>55</xdr:col>
      <xdr:colOff>50800</xdr:colOff>
      <xdr:row>74</xdr:row>
      <xdr:rowOff>121044</xdr:rowOff>
    </xdr:to>
    <xdr:sp macro="" textlink="">
      <xdr:nvSpPr>
        <xdr:cNvPr id="428" name="楕円 427"/>
        <xdr:cNvSpPr/>
      </xdr:nvSpPr>
      <xdr:spPr>
        <a:xfrm>
          <a:off x="10426700" y="127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42321</xdr:rowOff>
    </xdr:from>
    <xdr:ext cx="534377" cy="259045"/>
    <xdr:sp macro="" textlink="">
      <xdr:nvSpPr>
        <xdr:cNvPr id="429" name="商工費該当値テキスト"/>
        <xdr:cNvSpPr txBox="1"/>
      </xdr:nvSpPr>
      <xdr:spPr>
        <a:xfrm>
          <a:off x="10528300" y="125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26054</xdr:rowOff>
    </xdr:from>
    <xdr:to>
      <xdr:col>50</xdr:col>
      <xdr:colOff>165100</xdr:colOff>
      <xdr:row>76</xdr:row>
      <xdr:rowOff>127654</xdr:rowOff>
    </xdr:to>
    <xdr:sp macro="" textlink="">
      <xdr:nvSpPr>
        <xdr:cNvPr id="430" name="楕円 429"/>
        <xdr:cNvSpPr/>
      </xdr:nvSpPr>
      <xdr:spPr>
        <a:xfrm>
          <a:off x="9588500" y="1305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144181</xdr:rowOff>
    </xdr:from>
    <xdr:ext cx="534377" cy="259045"/>
    <xdr:sp macro="" textlink="">
      <xdr:nvSpPr>
        <xdr:cNvPr id="431" name="テキスト ボックス 430"/>
        <xdr:cNvSpPr txBox="1"/>
      </xdr:nvSpPr>
      <xdr:spPr>
        <a:xfrm>
          <a:off x="9372111" y="1283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56992</xdr:rowOff>
    </xdr:from>
    <xdr:to>
      <xdr:col>46</xdr:col>
      <xdr:colOff>38100</xdr:colOff>
      <xdr:row>77</xdr:row>
      <xdr:rowOff>158592</xdr:rowOff>
    </xdr:to>
    <xdr:sp macro="" textlink="">
      <xdr:nvSpPr>
        <xdr:cNvPr id="432" name="楕円 431"/>
        <xdr:cNvSpPr/>
      </xdr:nvSpPr>
      <xdr:spPr>
        <a:xfrm>
          <a:off x="8699500" y="132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149719</xdr:rowOff>
    </xdr:from>
    <xdr:ext cx="534377" cy="259045"/>
    <xdr:sp macro="" textlink="">
      <xdr:nvSpPr>
        <xdr:cNvPr id="433" name="テキスト ボックス 432"/>
        <xdr:cNvSpPr txBox="1"/>
      </xdr:nvSpPr>
      <xdr:spPr>
        <a:xfrm>
          <a:off x="8483111" y="133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3023</xdr:rowOff>
    </xdr:from>
    <xdr:to>
      <xdr:col>41</xdr:col>
      <xdr:colOff>101600</xdr:colOff>
      <xdr:row>76</xdr:row>
      <xdr:rowOff>104623</xdr:rowOff>
    </xdr:to>
    <xdr:sp macro="" textlink="">
      <xdr:nvSpPr>
        <xdr:cNvPr id="434" name="楕円 433"/>
        <xdr:cNvSpPr/>
      </xdr:nvSpPr>
      <xdr:spPr>
        <a:xfrm>
          <a:off x="7810500" y="130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121149</xdr:rowOff>
    </xdr:from>
    <xdr:ext cx="534377" cy="259045"/>
    <xdr:sp macro="" textlink="">
      <xdr:nvSpPr>
        <xdr:cNvPr id="435" name="テキスト ボックス 434"/>
        <xdr:cNvSpPr txBox="1"/>
      </xdr:nvSpPr>
      <xdr:spPr>
        <a:xfrm>
          <a:off x="7594111" y="128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169233</xdr:rowOff>
    </xdr:from>
    <xdr:to>
      <xdr:col>36</xdr:col>
      <xdr:colOff>165100</xdr:colOff>
      <xdr:row>77</xdr:row>
      <xdr:rowOff>99383</xdr:rowOff>
    </xdr:to>
    <xdr:sp macro="" textlink="">
      <xdr:nvSpPr>
        <xdr:cNvPr id="436" name="楕円 435"/>
        <xdr:cNvSpPr/>
      </xdr:nvSpPr>
      <xdr:spPr>
        <a:xfrm>
          <a:off x="6921500" y="131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115910</xdr:rowOff>
    </xdr:from>
    <xdr:ext cx="534377" cy="259045"/>
    <xdr:sp macro="" textlink="">
      <xdr:nvSpPr>
        <xdr:cNvPr id="437" name="テキスト ボックス 436"/>
        <xdr:cNvSpPr txBox="1"/>
      </xdr:nvSpPr>
      <xdr:spPr>
        <a:xfrm>
          <a:off x="6705111" y="1297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124270</xdr:rowOff>
    </xdr:from>
    <xdr:to>
      <xdr:col>55</xdr:col>
      <xdr:colOff>0</xdr:colOff>
      <xdr:row>95</xdr:row>
      <xdr:rowOff>3124</xdr:rowOff>
    </xdr:to>
    <xdr:cxnSp macro="">
      <xdr:nvCxnSpPr>
        <xdr:cNvPr id="467" name="直線コネクタ 466"/>
        <xdr:cNvCxnSpPr/>
      </xdr:nvCxnSpPr>
      <xdr:spPr>
        <a:xfrm>
          <a:off x="9639300" y="16240570"/>
          <a:ext cx="838200" cy="5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124270</xdr:rowOff>
    </xdr:from>
    <xdr:to>
      <xdr:col>50</xdr:col>
      <xdr:colOff>114300</xdr:colOff>
      <xdr:row>95</xdr:row>
      <xdr:rowOff>115088</xdr:rowOff>
    </xdr:to>
    <xdr:cxnSp macro="">
      <xdr:nvCxnSpPr>
        <xdr:cNvPr id="470" name="直線コネクタ 469"/>
        <xdr:cNvCxnSpPr/>
      </xdr:nvCxnSpPr>
      <xdr:spPr>
        <a:xfrm flipV="1">
          <a:off x="8750300" y="16240570"/>
          <a:ext cx="889000" cy="16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115088</xdr:rowOff>
    </xdr:from>
    <xdr:to>
      <xdr:col>45</xdr:col>
      <xdr:colOff>177800</xdr:colOff>
      <xdr:row>95</xdr:row>
      <xdr:rowOff>169901</xdr:rowOff>
    </xdr:to>
    <xdr:cxnSp macro="">
      <xdr:nvCxnSpPr>
        <xdr:cNvPr id="473" name="直線コネクタ 472"/>
        <xdr:cNvCxnSpPr/>
      </xdr:nvCxnSpPr>
      <xdr:spPr>
        <a:xfrm flipV="1">
          <a:off x="7861300" y="16402838"/>
          <a:ext cx="889000" cy="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143993</xdr:rowOff>
    </xdr:from>
    <xdr:to>
      <xdr:col>41</xdr:col>
      <xdr:colOff>50800</xdr:colOff>
      <xdr:row>95</xdr:row>
      <xdr:rowOff>169901</xdr:rowOff>
    </xdr:to>
    <xdr:cxnSp macro="">
      <xdr:nvCxnSpPr>
        <xdr:cNvPr id="476" name="直線コネクタ 475"/>
        <xdr:cNvCxnSpPr/>
      </xdr:nvCxnSpPr>
      <xdr:spPr>
        <a:xfrm>
          <a:off x="6972300" y="16431743"/>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123774</xdr:rowOff>
    </xdr:from>
    <xdr:to>
      <xdr:col>55</xdr:col>
      <xdr:colOff>50800</xdr:colOff>
      <xdr:row>95</xdr:row>
      <xdr:rowOff>53924</xdr:rowOff>
    </xdr:to>
    <xdr:sp macro="" textlink="">
      <xdr:nvSpPr>
        <xdr:cNvPr id="486" name="楕円 485"/>
        <xdr:cNvSpPr/>
      </xdr:nvSpPr>
      <xdr:spPr>
        <a:xfrm>
          <a:off x="10426700" y="162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146651</xdr:rowOff>
    </xdr:from>
    <xdr:ext cx="534377" cy="259045"/>
    <xdr:sp macro="" textlink="">
      <xdr:nvSpPr>
        <xdr:cNvPr id="487" name="土木費該当値テキスト"/>
        <xdr:cNvSpPr txBox="1"/>
      </xdr:nvSpPr>
      <xdr:spPr>
        <a:xfrm>
          <a:off x="10528300" y="16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73470</xdr:rowOff>
    </xdr:from>
    <xdr:to>
      <xdr:col>50</xdr:col>
      <xdr:colOff>165100</xdr:colOff>
      <xdr:row>95</xdr:row>
      <xdr:rowOff>3620</xdr:rowOff>
    </xdr:to>
    <xdr:sp macro="" textlink="">
      <xdr:nvSpPr>
        <xdr:cNvPr id="488" name="楕円 487"/>
        <xdr:cNvSpPr/>
      </xdr:nvSpPr>
      <xdr:spPr>
        <a:xfrm>
          <a:off x="9588500" y="161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20147</xdr:rowOff>
    </xdr:from>
    <xdr:ext cx="534377" cy="259045"/>
    <xdr:sp macro="" textlink="">
      <xdr:nvSpPr>
        <xdr:cNvPr id="489" name="テキスト ボックス 488"/>
        <xdr:cNvSpPr txBox="1"/>
      </xdr:nvSpPr>
      <xdr:spPr>
        <a:xfrm>
          <a:off x="9372111" y="1596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64288</xdr:rowOff>
    </xdr:from>
    <xdr:to>
      <xdr:col>46</xdr:col>
      <xdr:colOff>38100</xdr:colOff>
      <xdr:row>95</xdr:row>
      <xdr:rowOff>165888</xdr:rowOff>
    </xdr:to>
    <xdr:sp macro="" textlink="">
      <xdr:nvSpPr>
        <xdr:cNvPr id="490" name="楕円 489"/>
        <xdr:cNvSpPr/>
      </xdr:nvSpPr>
      <xdr:spPr>
        <a:xfrm>
          <a:off x="8699500" y="163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10965</xdr:rowOff>
    </xdr:from>
    <xdr:ext cx="534377" cy="259045"/>
    <xdr:sp macro="" textlink="">
      <xdr:nvSpPr>
        <xdr:cNvPr id="491" name="テキスト ボックス 490"/>
        <xdr:cNvSpPr txBox="1"/>
      </xdr:nvSpPr>
      <xdr:spPr>
        <a:xfrm>
          <a:off x="8483111" y="161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119101</xdr:rowOff>
    </xdr:from>
    <xdr:to>
      <xdr:col>41</xdr:col>
      <xdr:colOff>101600</xdr:colOff>
      <xdr:row>96</xdr:row>
      <xdr:rowOff>49251</xdr:rowOff>
    </xdr:to>
    <xdr:sp macro="" textlink="">
      <xdr:nvSpPr>
        <xdr:cNvPr id="492" name="楕円 491"/>
        <xdr:cNvSpPr/>
      </xdr:nvSpPr>
      <xdr:spPr>
        <a:xfrm>
          <a:off x="7810500" y="164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65778</xdr:rowOff>
    </xdr:from>
    <xdr:ext cx="534377" cy="259045"/>
    <xdr:sp macro="" textlink="">
      <xdr:nvSpPr>
        <xdr:cNvPr id="493" name="テキスト ボックス 492"/>
        <xdr:cNvSpPr txBox="1"/>
      </xdr:nvSpPr>
      <xdr:spPr>
        <a:xfrm>
          <a:off x="7594111" y="161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93193</xdr:rowOff>
    </xdr:from>
    <xdr:to>
      <xdr:col>36</xdr:col>
      <xdr:colOff>165100</xdr:colOff>
      <xdr:row>96</xdr:row>
      <xdr:rowOff>23343</xdr:rowOff>
    </xdr:to>
    <xdr:sp macro="" textlink="">
      <xdr:nvSpPr>
        <xdr:cNvPr id="494" name="楕円 493"/>
        <xdr:cNvSpPr/>
      </xdr:nvSpPr>
      <xdr:spPr>
        <a:xfrm>
          <a:off x="6921500" y="163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39870</xdr:rowOff>
    </xdr:from>
    <xdr:ext cx="534377" cy="259045"/>
    <xdr:sp macro="" textlink="">
      <xdr:nvSpPr>
        <xdr:cNvPr id="495" name="テキスト ボックス 494"/>
        <xdr:cNvSpPr txBox="1"/>
      </xdr:nvSpPr>
      <xdr:spPr>
        <a:xfrm>
          <a:off x="6705111" y="161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146602</xdr:rowOff>
    </xdr:from>
    <xdr:to>
      <xdr:col>85</xdr:col>
      <xdr:colOff>127000</xdr:colOff>
      <xdr:row>38</xdr:row>
      <xdr:rowOff>21895</xdr:rowOff>
    </xdr:to>
    <xdr:cxnSp macro="">
      <xdr:nvCxnSpPr>
        <xdr:cNvPr id="526" name="直線コネクタ 525"/>
        <xdr:cNvCxnSpPr/>
      </xdr:nvCxnSpPr>
      <xdr:spPr>
        <a:xfrm>
          <a:off x="15481300" y="6318802"/>
          <a:ext cx="838200" cy="2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146602</xdr:rowOff>
    </xdr:from>
    <xdr:to>
      <xdr:col>81</xdr:col>
      <xdr:colOff>50800</xdr:colOff>
      <xdr:row>37</xdr:row>
      <xdr:rowOff>33825</xdr:rowOff>
    </xdr:to>
    <xdr:cxnSp macro="">
      <xdr:nvCxnSpPr>
        <xdr:cNvPr id="529" name="直線コネクタ 528"/>
        <xdr:cNvCxnSpPr/>
      </xdr:nvCxnSpPr>
      <xdr:spPr>
        <a:xfrm flipV="1">
          <a:off x="14592300" y="6318802"/>
          <a:ext cx="889000" cy="5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33825</xdr:rowOff>
    </xdr:from>
    <xdr:to>
      <xdr:col>76</xdr:col>
      <xdr:colOff>114300</xdr:colOff>
      <xdr:row>37</xdr:row>
      <xdr:rowOff>98530</xdr:rowOff>
    </xdr:to>
    <xdr:cxnSp macro="">
      <xdr:nvCxnSpPr>
        <xdr:cNvPr id="532" name="直線コネクタ 531"/>
        <xdr:cNvCxnSpPr/>
      </xdr:nvCxnSpPr>
      <xdr:spPr>
        <a:xfrm flipV="1">
          <a:off x="13703300" y="6377475"/>
          <a:ext cx="889000" cy="6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98530</xdr:rowOff>
    </xdr:from>
    <xdr:to>
      <xdr:col>71</xdr:col>
      <xdr:colOff>177800</xdr:colOff>
      <xdr:row>38</xdr:row>
      <xdr:rowOff>27000</xdr:rowOff>
    </xdr:to>
    <xdr:cxnSp macro="">
      <xdr:nvCxnSpPr>
        <xdr:cNvPr id="535" name="直線コネクタ 534"/>
        <xdr:cNvCxnSpPr/>
      </xdr:nvCxnSpPr>
      <xdr:spPr>
        <a:xfrm flipV="1">
          <a:off x="12814300" y="6442180"/>
          <a:ext cx="889000" cy="9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142545</xdr:rowOff>
    </xdr:from>
    <xdr:to>
      <xdr:col>85</xdr:col>
      <xdr:colOff>177800</xdr:colOff>
      <xdr:row>38</xdr:row>
      <xdr:rowOff>72695</xdr:rowOff>
    </xdr:to>
    <xdr:sp macro="" textlink="">
      <xdr:nvSpPr>
        <xdr:cNvPr id="545" name="楕円 544"/>
        <xdr:cNvSpPr/>
      </xdr:nvSpPr>
      <xdr:spPr>
        <a:xfrm>
          <a:off x="16268700" y="64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165422</xdr:rowOff>
    </xdr:from>
    <xdr:ext cx="534377" cy="259045"/>
    <xdr:sp macro="" textlink="">
      <xdr:nvSpPr>
        <xdr:cNvPr id="546" name="消防費該当値テキスト"/>
        <xdr:cNvSpPr txBox="1"/>
      </xdr:nvSpPr>
      <xdr:spPr>
        <a:xfrm>
          <a:off x="16370300" y="63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95802</xdr:rowOff>
    </xdr:from>
    <xdr:to>
      <xdr:col>81</xdr:col>
      <xdr:colOff>101600</xdr:colOff>
      <xdr:row>37</xdr:row>
      <xdr:rowOff>25952</xdr:rowOff>
    </xdr:to>
    <xdr:sp macro="" textlink="">
      <xdr:nvSpPr>
        <xdr:cNvPr id="547" name="楕円 546"/>
        <xdr:cNvSpPr/>
      </xdr:nvSpPr>
      <xdr:spPr>
        <a:xfrm>
          <a:off x="15430500" y="62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42479</xdr:rowOff>
    </xdr:from>
    <xdr:ext cx="534377" cy="259045"/>
    <xdr:sp macro="" textlink="">
      <xdr:nvSpPr>
        <xdr:cNvPr id="548" name="テキスト ボックス 547"/>
        <xdr:cNvSpPr txBox="1"/>
      </xdr:nvSpPr>
      <xdr:spPr>
        <a:xfrm>
          <a:off x="15214111" y="60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154475</xdr:rowOff>
    </xdr:from>
    <xdr:to>
      <xdr:col>76</xdr:col>
      <xdr:colOff>165100</xdr:colOff>
      <xdr:row>37</xdr:row>
      <xdr:rowOff>84625</xdr:rowOff>
    </xdr:to>
    <xdr:sp macro="" textlink="">
      <xdr:nvSpPr>
        <xdr:cNvPr id="549" name="楕円 548"/>
        <xdr:cNvSpPr/>
      </xdr:nvSpPr>
      <xdr:spPr>
        <a:xfrm>
          <a:off x="14541500" y="63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101152</xdr:rowOff>
    </xdr:from>
    <xdr:ext cx="534377" cy="259045"/>
    <xdr:sp macro="" textlink="">
      <xdr:nvSpPr>
        <xdr:cNvPr id="550" name="テキスト ボックス 549"/>
        <xdr:cNvSpPr txBox="1"/>
      </xdr:nvSpPr>
      <xdr:spPr>
        <a:xfrm>
          <a:off x="14325111" y="610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47730</xdr:rowOff>
    </xdr:from>
    <xdr:to>
      <xdr:col>72</xdr:col>
      <xdr:colOff>38100</xdr:colOff>
      <xdr:row>37</xdr:row>
      <xdr:rowOff>149330</xdr:rowOff>
    </xdr:to>
    <xdr:sp macro="" textlink="">
      <xdr:nvSpPr>
        <xdr:cNvPr id="551" name="楕円 550"/>
        <xdr:cNvSpPr/>
      </xdr:nvSpPr>
      <xdr:spPr>
        <a:xfrm>
          <a:off x="13652500" y="6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165857</xdr:rowOff>
    </xdr:from>
    <xdr:ext cx="534377" cy="259045"/>
    <xdr:sp macro="" textlink="">
      <xdr:nvSpPr>
        <xdr:cNvPr id="552" name="テキスト ボックス 551"/>
        <xdr:cNvSpPr txBox="1"/>
      </xdr:nvSpPr>
      <xdr:spPr>
        <a:xfrm>
          <a:off x="13436111" y="616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147650</xdr:rowOff>
    </xdr:from>
    <xdr:to>
      <xdr:col>67</xdr:col>
      <xdr:colOff>101600</xdr:colOff>
      <xdr:row>38</xdr:row>
      <xdr:rowOff>77800</xdr:rowOff>
    </xdr:to>
    <xdr:sp macro="" textlink="">
      <xdr:nvSpPr>
        <xdr:cNvPr id="553" name="楕円 552"/>
        <xdr:cNvSpPr/>
      </xdr:nvSpPr>
      <xdr:spPr>
        <a:xfrm>
          <a:off x="12763500" y="64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94327</xdr:rowOff>
    </xdr:from>
    <xdr:ext cx="534377" cy="259045"/>
    <xdr:sp macro="" textlink="">
      <xdr:nvSpPr>
        <xdr:cNvPr id="554" name="テキスト ボックス 553"/>
        <xdr:cNvSpPr txBox="1"/>
      </xdr:nvSpPr>
      <xdr:spPr>
        <a:xfrm>
          <a:off x="12547111" y="62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132102</xdr:rowOff>
    </xdr:from>
    <xdr:to>
      <xdr:col>85</xdr:col>
      <xdr:colOff>127000</xdr:colOff>
      <xdr:row>57</xdr:row>
      <xdr:rowOff>18161</xdr:rowOff>
    </xdr:to>
    <xdr:cxnSp macro="">
      <xdr:nvCxnSpPr>
        <xdr:cNvPr id="586" name="直線コネクタ 585"/>
        <xdr:cNvCxnSpPr/>
      </xdr:nvCxnSpPr>
      <xdr:spPr>
        <a:xfrm flipV="1">
          <a:off x="15481300" y="9561852"/>
          <a:ext cx="838200" cy="22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18161</xdr:rowOff>
    </xdr:from>
    <xdr:to>
      <xdr:col>81</xdr:col>
      <xdr:colOff>50800</xdr:colOff>
      <xdr:row>57</xdr:row>
      <xdr:rowOff>90769</xdr:rowOff>
    </xdr:to>
    <xdr:cxnSp macro="">
      <xdr:nvCxnSpPr>
        <xdr:cNvPr id="589" name="直線コネクタ 588"/>
        <xdr:cNvCxnSpPr/>
      </xdr:nvCxnSpPr>
      <xdr:spPr>
        <a:xfrm flipV="1">
          <a:off x="14592300" y="9790811"/>
          <a:ext cx="889000" cy="7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6503</xdr:rowOff>
    </xdr:from>
    <xdr:to>
      <xdr:col>76</xdr:col>
      <xdr:colOff>114300</xdr:colOff>
      <xdr:row>57</xdr:row>
      <xdr:rowOff>90769</xdr:rowOff>
    </xdr:to>
    <xdr:cxnSp macro="">
      <xdr:nvCxnSpPr>
        <xdr:cNvPr id="592" name="直線コネクタ 591"/>
        <xdr:cNvCxnSpPr/>
      </xdr:nvCxnSpPr>
      <xdr:spPr>
        <a:xfrm>
          <a:off x="13703300" y="9607703"/>
          <a:ext cx="889000" cy="25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6503</xdr:rowOff>
    </xdr:from>
    <xdr:to>
      <xdr:col>71</xdr:col>
      <xdr:colOff>177800</xdr:colOff>
      <xdr:row>57</xdr:row>
      <xdr:rowOff>7058</xdr:rowOff>
    </xdr:to>
    <xdr:cxnSp macro="">
      <xdr:nvCxnSpPr>
        <xdr:cNvPr id="595" name="直線コネクタ 594"/>
        <xdr:cNvCxnSpPr/>
      </xdr:nvCxnSpPr>
      <xdr:spPr>
        <a:xfrm flipV="1">
          <a:off x="12814300" y="9607703"/>
          <a:ext cx="889000" cy="17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599" name="テキスト ボックス 598"/>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81302</xdr:rowOff>
    </xdr:from>
    <xdr:to>
      <xdr:col>85</xdr:col>
      <xdr:colOff>177800</xdr:colOff>
      <xdr:row>56</xdr:row>
      <xdr:rowOff>11452</xdr:rowOff>
    </xdr:to>
    <xdr:sp macro="" textlink="">
      <xdr:nvSpPr>
        <xdr:cNvPr id="605" name="楕円 604"/>
        <xdr:cNvSpPr/>
      </xdr:nvSpPr>
      <xdr:spPr>
        <a:xfrm>
          <a:off x="16268700" y="95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104179</xdr:rowOff>
    </xdr:from>
    <xdr:ext cx="534377" cy="259045"/>
    <xdr:sp macro="" textlink="">
      <xdr:nvSpPr>
        <xdr:cNvPr id="606" name="教育費該当値テキスト"/>
        <xdr:cNvSpPr txBox="1"/>
      </xdr:nvSpPr>
      <xdr:spPr>
        <a:xfrm>
          <a:off x="16370300" y="936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138811</xdr:rowOff>
    </xdr:from>
    <xdr:to>
      <xdr:col>81</xdr:col>
      <xdr:colOff>101600</xdr:colOff>
      <xdr:row>57</xdr:row>
      <xdr:rowOff>68961</xdr:rowOff>
    </xdr:to>
    <xdr:sp macro="" textlink="">
      <xdr:nvSpPr>
        <xdr:cNvPr id="607" name="楕円 606"/>
        <xdr:cNvSpPr/>
      </xdr:nvSpPr>
      <xdr:spPr>
        <a:xfrm>
          <a:off x="15430500" y="97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85488</xdr:rowOff>
    </xdr:from>
    <xdr:ext cx="534377" cy="259045"/>
    <xdr:sp macro="" textlink="">
      <xdr:nvSpPr>
        <xdr:cNvPr id="608" name="テキスト ボックス 607"/>
        <xdr:cNvSpPr txBox="1"/>
      </xdr:nvSpPr>
      <xdr:spPr>
        <a:xfrm>
          <a:off x="15214111" y="951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39969</xdr:rowOff>
    </xdr:from>
    <xdr:to>
      <xdr:col>76</xdr:col>
      <xdr:colOff>165100</xdr:colOff>
      <xdr:row>57</xdr:row>
      <xdr:rowOff>141569</xdr:rowOff>
    </xdr:to>
    <xdr:sp macro="" textlink="">
      <xdr:nvSpPr>
        <xdr:cNvPr id="609" name="楕円 608"/>
        <xdr:cNvSpPr/>
      </xdr:nvSpPr>
      <xdr:spPr>
        <a:xfrm>
          <a:off x="14541500" y="981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158096</xdr:rowOff>
    </xdr:from>
    <xdr:ext cx="534377" cy="259045"/>
    <xdr:sp macro="" textlink="">
      <xdr:nvSpPr>
        <xdr:cNvPr id="610" name="テキスト ボックス 609"/>
        <xdr:cNvSpPr txBox="1"/>
      </xdr:nvSpPr>
      <xdr:spPr>
        <a:xfrm>
          <a:off x="14325111" y="95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127153</xdr:rowOff>
    </xdr:from>
    <xdr:to>
      <xdr:col>72</xdr:col>
      <xdr:colOff>38100</xdr:colOff>
      <xdr:row>56</xdr:row>
      <xdr:rowOff>57303</xdr:rowOff>
    </xdr:to>
    <xdr:sp macro="" textlink="">
      <xdr:nvSpPr>
        <xdr:cNvPr id="611" name="楕円 610"/>
        <xdr:cNvSpPr/>
      </xdr:nvSpPr>
      <xdr:spPr>
        <a:xfrm>
          <a:off x="13652500" y="95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73830</xdr:rowOff>
    </xdr:from>
    <xdr:ext cx="534377" cy="259045"/>
    <xdr:sp macro="" textlink="">
      <xdr:nvSpPr>
        <xdr:cNvPr id="612" name="テキスト ボックス 611"/>
        <xdr:cNvSpPr txBox="1"/>
      </xdr:nvSpPr>
      <xdr:spPr>
        <a:xfrm>
          <a:off x="13436111" y="933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127708</xdr:rowOff>
    </xdr:from>
    <xdr:to>
      <xdr:col>67</xdr:col>
      <xdr:colOff>101600</xdr:colOff>
      <xdr:row>57</xdr:row>
      <xdr:rowOff>57858</xdr:rowOff>
    </xdr:to>
    <xdr:sp macro="" textlink="">
      <xdr:nvSpPr>
        <xdr:cNvPr id="613" name="楕円 612"/>
        <xdr:cNvSpPr/>
      </xdr:nvSpPr>
      <xdr:spPr>
        <a:xfrm>
          <a:off x="12763500" y="97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74385</xdr:rowOff>
    </xdr:from>
    <xdr:ext cx="534377" cy="259045"/>
    <xdr:sp macro="" textlink="">
      <xdr:nvSpPr>
        <xdr:cNvPr id="614" name="テキスト ボックス 613"/>
        <xdr:cNvSpPr txBox="1"/>
      </xdr:nvSpPr>
      <xdr:spPr>
        <a:xfrm>
          <a:off x="12547111" y="950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20219</xdr:rowOff>
    </xdr:from>
    <xdr:to>
      <xdr:col>85</xdr:col>
      <xdr:colOff>127000</xdr:colOff>
      <xdr:row>79</xdr:row>
      <xdr:rowOff>44450</xdr:rowOff>
    </xdr:to>
    <xdr:cxnSp macro="">
      <xdr:nvCxnSpPr>
        <xdr:cNvPr id="643" name="直線コネクタ 642"/>
        <xdr:cNvCxnSpPr/>
      </xdr:nvCxnSpPr>
      <xdr:spPr>
        <a:xfrm>
          <a:off x="15481300" y="13564769"/>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20219</xdr:rowOff>
    </xdr:from>
    <xdr:to>
      <xdr:col>81</xdr:col>
      <xdr:colOff>50800</xdr:colOff>
      <xdr:row>79</xdr:row>
      <xdr:rowOff>30353</xdr:rowOff>
    </xdr:to>
    <xdr:cxnSp macro="">
      <xdr:nvCxnSpPr>
        <xdr:cNvPr id="646" name="直線コネクタ 645"/>
        <xdr:cNvCxnSpPr/>
      </xdr:nvCxnSpPr>
      <xdr:spPr>
        <a:xfrm flipV="1">
          <a:off x="14592300" y="13564769"/>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30353</xdr:rowOff>
    </xdr:from>
    <xdr:to>
      <xdr:col>76</xdr:col>
      <xdr:colOff>114300</xdr:colOff>
      <xdr:row>79</xdr:row>
      <xdr:rowOff>44450</xdr:rowOff>
    </xdr:to>
    <xdr:cxnSp macro="">
      <xdr:nvCxnSpPr>
        <xdr:cNvPr id="649" name="直線コネクタ 648"/>
        <xdr:cNvCxnSpPr/>
      </xdr:nvCxnSpPr>
      <xdr:spPr>
        <a:xfrm flipV="1">
          <a:off x="13703300" y="1357490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35306</xdr:rowOff>
    </xdr:from>
    <xdr:to>
      <xdr:col>71</xdr:col>
      <xdr:colOff>177800</xdr:colOff>
      <xdr:row>79</xdr:row>
      <xdr:rowOff>44450</xdr:rowOff>
    </xdr:to>
    <xdr:cxnSp macro="">
      <xdr:nvCxnSpPr>
        <xdr:cNvPr id="652" name="直線コネクタ 651"/>
        <xdr:cNvCxnSpPr/>
      </xdr:nvCxnSpPr>
      <xdr:spPr>
        <a:xfrm>
          <a:off x="12814300" y="13579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140869</xdr:rowOff>
    </xdr:from>
    <xdr:to>
      <xdr:col>81</xdr:col>
      <xdr:colOff>101600</xdr:colOff>
      <xdr:row>79</xdr:row>
      <xdr:rowOff>71019</xdr:rowOff>
    </xdr:to>
    <xdr:sp macro="" textlink="">
      <xdr:nvSpPr>
        <xdr:cNvPr id="664" name="楕円 663"/>
        <xdr:cNvSpPr/>
      </xdr:nvSpPr>
      <xdr:spPr>
        <a:xfrm>
          <a:off x="15430500" y="135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62146</xdr:rowOff>
    </xdr:from>
    <xdr:ext cx="378565" cy="259045"/>
    <xdr:sp macro="" textlink="">
      <xdr:nvSpPr>
        <xdr:cNvPr id="665" name="テキスト ボックス 664"/>
        <xdr:cNvSpPr txBox="1"/>
      </xdr:nvSpPr>
      <xdr:spPr>
        <a:xfrm>
          <a:off x="15292017" y="13606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151003</xdr:rowOff>
    </xdr:from>
    <xdr:to>
      <xdr:col>76</xdr:col>
      <xdr:colOff>165100</xdr:colOff>
      <xdr:row>79</xdr:row>
      <xdr:rowOff>81153</xdr:rowOff>
    </xdr:to>
    <xdr:sp macro="" textlink="">
      <xdr:nvSpPr>
        <xdr:cNvPr id="666" name="楕円 665"/>
        <xdr:cNvSpPr/>
      </xdr:nvSpPr>
      <xdr:spPr>
        <a:xfrm>
          <a:off x="14541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72280</xdr:rowOff>
    </xdr:from>
    <xdr:ext cx="378565" cy="259045"/>
    <xdr:sp macro="" textlink="">
      <xdr:nvSpPr>
        <xdr:cNvPr id="667" name="テキスト ボックス 666"/>
        <xdr:cNvSpPr txBox="1"/>
      </xdr:nvSpPr>
      <xdr:spPr>
        <a:xfrm>
          <a:off x="14403017" y="1361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155956</xdr:rowOff>
    </xdr:from>
    <xdr:to>
      <xdr:col>67</xdr:col>
      <xdr:colOff>101600</xdr:colOff>
      <xdr:row>79</xdr:row>
      <xdr:rowOff>86106</xdr:rowOff>
    </xdr:to>
    <xdr:sp macro="" textlink="">
      <xdr:nvSpPr>
        <xdr:cNvPr id="670" name="楕円 669"/>
        <xdr:cNvSpPr/>
      </xdr:nvSpPr>
      <xdr:spPr>
        <a:xfrm>
          <a:off x="12763500" y="135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77233</xdr:rowOff>
    </xdr:from>
    <xdr:ext cx="378565" cy="259045"/>
    <xdr:sp macro="" textlink="">
      <xdr:nvSpPr>
        <xdr:cNvPr id="671" name="テキスト ボックス 670"/>
        <xdr:cNvSpPr txBox="1"/>
      </xdr:nvSpPr>
      <xdr:spPr>
        <a:xfrm>
          <a:off x="12625017" y="13621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80759</xdr:rowOff>
    </xdr:from>
    <xdr:to>
      <xdr:col>85</xdr:col>
      <xdr:colOff>127000</xdr:colOff>
      <xdr:row>94</xdr:row>
      <xdr:rowOff>98844</xdr:rowOff>
    </xdr:to>
    <xdr:cxnSp macro="">
      <xdr:nvCxnSpPr>
        <xdr:cNvPr id="700" name="直線コネクタ 699"/>
        <xdr:cNvCxnSpPr/>
      </xdr:nvCxnSpPr>
      <xdr:spPr>
        <a:xfrm flipV="1">
          <a:off x="15481300" y="16197059"/>
          <a:ext cx="8382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1" name="公債費平均値テキスト"/>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12776</xdr:rowOff>
    </xdr:from>
    <xdr:to>
      <xdr:col>81</xdr:col>
      <xdr:colOff>50800</xdr:colOff>
      <xdr:row>94</xdr:row>
      <xdr:rowOff>98844</xdr:rowOff>
    </xdr:to>
    <xdr:cxnSp macro="">
      <xdr:nvCxnSpPr>
        <xdr:cNvPr id="703" name="直線コネクタ 702"/>
        <xdr:cNvCxnSpPr/>
      </xdr:nvCxnSpPr>
      <xdr:spPr>
        <a:xfrm>
          <a:off x="14592300" y="15786176"/>
          <a:ext cx="889000" cy="4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12776</xdr:rowOff>
    </xdr:from>
    <xdr:to>
      <xdr:col>76</xdr:col>
      <xdr:colOff>114300</xdr:colOff>
      <xdr:row>95</xdr:row>
      <xdr:rowOff>68008</xdr:rowOff>
    </xdr:to>
    <xdr:cxnSp macro="">
      <xdr:nvCxnSpPr>
        <xdr:cNvPr id="706" name="直線コネクタ 705"/>
        <xdr:cNvCxnSpPr/>
      </xdr:nvCxnSpPr>
      <xdr:spPr>
        <a:xfrm flipV="1">
          <a:off x="13703300" y="15786176"/>
          <a:ext cx="889000" cy="5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8" name="テキスト ボックス 707"/>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61379</xdr:rowOff>
    </xdr:from>
    <xdr:to>
      <xdr:col>71</xdr:col>
      <xdr:colOff>177800</xdr:colOff>
      <xdr:row>95</xdr:row>
      <xdr:rowOff>68008</xdr:rowOff>
    </xdr:to>
    <xdr:cxnSp macro="">
      <xdr:nvCxnSpPr>
        <xdr:cNvPr id="709" name="直線コネクタ 708"/>
        <xdr:cNvCxnSpPr/>
      </xdr:nvCxnSpPr>
      <xdr:spPr>
        <a:xfrm>
          <a:off x="12814300" y="15834779"/>
          <a:ext cx="889000" cy="5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29959</xdr:rowOff>
    </xdr:from>
    <xdr:to>
      <xdr:col>85</xdr:col>
      <xdr:colOff>177800</xdr:colOff>
      <xdr:row>94</xdr:row>
      <xdr:rowOff>131559</xdr:rowOff>
    </xdr:to>
    <xdr:sp macro="" textlink="">
      <xdr:nvSpPr>
        <xdr:cNvPr id="719" name="楕円 718"/>
        <xdr:cNvSpPr/>
      </xdr:nvSpPr>
      <xdr:spPr>
        <a:xfrm>
          <a:off x="16268700" y="161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52836</xdr:rowOff>
    </xdr:from>
    <xdr:ext cx="534377" cy="259045"/>
    <xdr:sp macro="" textlink="">
      <xdr:nvSpPr>
        <xdr:cNvPr id="720" name="公債費該当値テキスト"/>
        <xdr:cNvSpPr txBox="1"/>
      </xdr:nvSpPr>
      <xdr:spPr>
        <a:xfrm>
          <a:off x="16370300" y="1599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48044</xdr:rowOff>
    </xdr:from>
    <xdr:to>
      <xdr:col>81</xdr:col>
      <xdr:colOff>101600</xdr:colOff>
      <xdr:row>94</xdr:row>
      <xdr:rowOff>149644</xdr:rowOff>
    </xdr:to>
    <xdr:sp macro="" textlink="">
      <xdr:nvSpPr>
        <xdr:cNvPr id="721" name="楕円 720"/>
        <xdr:cNvSpPr/>
      </xdr:nvSpPr>
      <xdr:spPr>
        <a:xfrm>
          <a:off x="15430500" y="161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166171</xdr:rowOff>
    </xdr:from>
    <xdr:ext cx="534377" cy="259045"/>
    <xdr:sp macro="" textlink="">
      <xdr:nvSpPr>
        <xdr:cNvPr id="722" name="テキスト ボックス 721"/>
        <xdr:cNvSpPr txBox="1"/>
      </xdr:nvSpPr>
      <xdr:spPr>
        <a:xfrm>
          <a:off x="15214111" y="159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133426</xdr:rowOff>
    </xdr:from>
    <xdr:to>
      <xdr:col>76</xdr:col>
      <xdr:colOff>165100</xdr:colOff>
      <xdr:row>92</xdr:row>
      <xdr:rowOff>63576</xdr:rowOff>
    </xdr:to>
    <xdr:sp macro="" textlink="">
      <xdr:nvSpPr>
        <xdr:cNvPr id="723" name="楕円 722"/>
        <xdr:cNvSpPr/>
      </xdr:nvSpPr>
      <xdr:spPr>
        <a:xfrm>
          <a:off x="14541500" y="157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80103</xdr:rowOff>
    </xdr:from>
    <xdr:ext cx="534377" cy="259045"/>
    <xdr:sp macro="" textlink="">
      <xdr:nvSpPr>
        <xdr:cNvPr id="724" name="テキスト ボックス 723"/>
        <xdr:cNvSpPr txBox="1"/>
      </xdr:nvSpPr>
      <xdr:spPr>
        <a:xfrm>
          <a:off x="14325111" y="1551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17208</xdr:rowOff>
    </xdr:from>
    <xdr:to>
      <xdr:col>72</xdr:col>
      <xdr:colOff>38100</xdr:colOff>
      <xdr:row>95</xdr:row>
      <xdr:rowOff>118808</xdr:rowOff>
    </xdr:to>
    <xdr:sp macro="" textlink="">
      <xdr:nvSpPr>
        <xdr:cNvPr id="725" name="楕円 724"/>
        <xdr:cNvSpPr/>
      </xdr:nvSpPr>
      <xdr:spPr>
        <a:xfrm>
          <a:off x="13652500" y="163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109935</xdr:rowOff>
    </xdr:from>
    <xdr:ext cx="534377" cy="259045"/>
    <xdr:sp macro="" textlink="">
      <xdr:nvSpPr>
        <xdr:cNvPr id="726" name="テキスト ボックス 725"/>
        <xdr:cNvSpPr txBox="1"/>
      </xdr:nvSpPr>
      <xdr:spPr>
        <a:xfrm>
          <a:off x="13436111" y="1639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10579</xdr:rowOff>
    </xdr:from>
    <xdr:to>
      <xdr:col>67</xdr:col>
      <xdr:colOff>101600</xdr:colOff>
      <xdr:row>92</xdr:row>
      <xdr:rowOff>112179</xdr:rowOff>
    </xdr:to>
    <xdr:sp macro="" textlink="">
      <xdr:nvSpPr>
        <xdr:cNvPr id="727" name="楕円 726"/>
        <xdr:cNvSpPr/>
      </xdr:nvSpPr>
      <xdr:spPr>
        <a:xfrm>
          <a:off x="12763500" y="15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128706</xdr:rowOff>
    </xdr:from>
    <xdr:ext cx="534377" cy="259045"/>
    <xdr:sp macro="" textlink="">
      <xdr:nvSpPr>
        <xdr:cNvPr id="728" name="テキスト ボックス 727"/>
        <xdr:cNvSpPr txBox="1"/>
      </xdr:nvSpPr>
      <xdr:spPr>
        <a:xfrm>
          <a:off x="12547111" y="155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・議会費は、視察に係る経費である委員会調査旅費の増により増額となっている。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・民生費は、物価高騰対策等の支援給付金の支出により増額となっている。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・農林水産業費は、農業水路等長寿命化・防災減災事業に係る支出により増額となっている。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・商工費は、国際見本市コンサルティング委託料による物件費、企業用地造成事業への繰出金の増により大幅に増額となっている。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・消防費は、防災行政無線整備事業が令和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年度で終了したことにより、減少している。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・教育費は、小・中学生昼食代サポート事業に伴う電子地域ポイントに係る支出及び、備前焼ミュージアム解体工事に係る支出により増額となっている。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財政調整基金は、中期的な見通しのもとに決算剰余金を積み立て、債券等による効率的な基金運用を行っている。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年度末の基金残高は、約</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億円（標準財政規模比</a:t>
          </a:r>
          <a:r>
            <a:rPr kumimoji="1" lang="en-US" altLang="ja-JP" sz="1400">
              <a:latin typeface="ＭＳ ゴシック" pitchFamily="49" charset="-128"/>
              <a:ea typeface="ＭＳ ゴシック" pitchFamily="49" charset="-128"/>
            </a:rPr>
            <a:t>49.25</a:t>
          </a:r>
          <a:r>
            <a:rPr kumimoji="1" lang="ja-JP" altLang="en-US" sz="1400">
              <a:latin typeface="ＭＳ ゴシック" pitchFamily="49" charset="-128"/>
              <a:ea typeface="ＭＳ ゴシック" pitchFamily="49" charset="-128"/>
            </a:rPr>
            <a:t>％）となっている。実質単年度収支は基金積立を行ったことでプラスとなった。災害対応や公共施設の維持管理・更新等の将来発生する歳出の増加に備える。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おける実質収支は、一般会計その他すべての会計において黒字となっている。しかし、水道、下水道、病院の会計では、損益計算書をみると純損失が生じており、経営戦略等に従いその解消に努める。水道事業会計では、人口減少等による需要の減少、老朽化した施設の更新等で多額の投資が必要と見込まれており、料金の見直し等を含め、健全経営に努めていく。下水道事業では、国の繰出基準に基づく一般会計からの繰入金に加え、企業債償還に係る経費の一部を補塡することにより赤字を回避している状況であるため、中長期的な経営戦略に基づき、基準外繰入の縮減に努めていく。病院事業会計においては、患者数の減少に伴い収益が減少している一方で、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から始まった電子カルテシステムの減価償却により減価償却費が増加している。また、施設の老朽化により修繕や更新にかかる経費の増大が見込まれることから、長期的な目線での更新計画・経営戦略が求められている。これらの課題に対処し、地域に必要な医療を安定かつ継続的に提供できるよう健全経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元利償還金は、防災行政無線の整備や浚渫土砂処分場の整備事業などの市債の元金償還が開始となったことにより増加した。</a:t>
          </a:r>
        </a:p>
        <a:p>
          <a:r>
            <a:rPr kumimoji="1" lang="ja-JP" altLang="en-US" sz="1400">
              <a:latin typeface="ＭＳ ゴシック" pitchFamily="49" charset="-128"/>
              <a:ea typeface="ＭＳ ゴシック" pitchFamily="49" charset="-128"/>
            </a:rPr>
            <a:t>　公営企業債の元利償還金に対する繰出金の減少は、下水道事業会計への企業債償還のための繰出金等が減少したことによる。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６年度以後、旧アルファビゼン跡地活用事業や備前焼ミュージアムの建替えなど大規模事業が相次ぐことから、指標の悪化への懸念があるため、事業実施にあたっては国庫補助金等の財源確保を行うとともに、市債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将来負担額は、主に一般会計の地方債残高が償還額以内の借り入れとなったこと、また、下水道事業会計における企業債残高の減少に伴い、公営企業債等繰入見込額が減少したことから、前年度より</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億円以上の減少となっている。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充当可能財源等が負担額を上回っていることから、将来負担比率はない。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今後大規模事業が相次ぐことから、国庫補助金等の財源を確保し、市債発行の抑制に努めていく必要がある。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岡山県備前市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主なものとしては、減債基金に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その一方で、各々の目的に応じ、まちづくり振興基金から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万円、まちづくり応援基金から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万円を繰入れて基金の活用を図り、基金全体としては、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今後の公共施設等の老朽化や再編統合に伴う施設整備の財源として市債及び基金を活用する見込みの投資効果を検討する。併せて、充当する事業についても厳選していくとともに事業費の圧縮を図っていく。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・振興基金：社会福祉事業の促進及び生活環境の整備、その他公共施設の整備等、市の振興事業の財源に充てる。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・まちづくり応援基金：地域の活性化、快適な生活環境の形成など本市のまちづくりに資する事業の財源に充てる。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・米百俵基金：市民の主体的な学びを支援する事業の財源に充てる。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・地域福祉基金：高齢者の保健福祉増進のほか、地域福祉の充実を図るための事業の財源に充てる。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　積立：利子分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　　取崩：事業充当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万円（旧アルファビゼン減築改修工事ほか）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　積立：利子分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　　取崩：事業充当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万円（企業用地造成事業ほか）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　積立：利子分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万円、ふるさと納税寄附分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　　取崩：事業充当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万円（備前焼振興事業ほか）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・米百俵基金　積立：利子分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　　取崩：事業充当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万円（特色ある学校づくり補助金ほか）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・まちづくり応援基金：ふるさと納税寄附金を原資としたまちづくり応援基金の残高は減少傾向のため、投資効果を検証し、充当事業を厳選していく。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当該基金の利子分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市税や地方交付税のほか一般財源について、今後人口減とともに減少が予想されることから、将来的な財源不足に備え、極力取崩しをしないことを基本とした健全な財政運営を行う。</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億円を積み立てたほか、臨時財政対策債償還措置分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万円、利子分として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旧アルファビゼン跡地活用事業、備前焼ミュージアムの建替えなどの大規模事業が予定されていることから、今後の市債返済のピークに備え、計画的に積立を行うとともに、市財政の健全な運営に努める。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22965678</v>
      </c>
      <c r="BO4" s="449"/>
      <c r="BP4" s="449"/>
      <c r="BQ4" s="449"/>
      <c r="BR4" s="449"/>
      <c r="BS4" s="449"/>
      <c r="BT4" s="449"/>
      <c r="BU4" s="450"/>
      <c r="BV4" s="448">
        <v>22594262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8.9</v>
      </c>
      <c r="CU4" s="589"/>
      <c r="CV4" s="589"/>
      <c r="CW4" s="589"/>
      <c r="CX4" s="589"/>
      <c r="CY4" s="589"/>
      <c r="CZ4" s="589"/>
      <c r="DA4" s="590"/>
      <c r="DB4" s="588">
        <v>6.4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21153582</v>
      </c>
      <c r="BO5" s="420"/>
      <c r="BP5" s="420"/>
      <c r="BQ5" s="420"/>
      <c r="BR5" s="420"/>
      <c r="BS5" s="420"/>
      <c r="BT5" s="420"/>
      <c r="BU5" s="421"/>
      <c r="BV5" s="419">
        <v>21217098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88.9</v>
      </c>
      <c r="CU5" s="417"/>
      <c r="CV5" s="417"/>
      <c r="CW5" s="417"/>
      <c r="CX5" s="417"/>
      <c r="CY5" s="417"/>
      <c r="CZ5" s="417"/>
      <c r="DA5" s="418"/>
      <c r="DB5" s="416">
        <v>89.1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1812096</v>
      </c>
      <c r="BO6" s="420"/>
      <c r="BP6" s="420"/>
      <c r="BQ6" s="420"/>
      <c r="BR6" s="420"/>
      <c r="BS6" s="420"/>
      <c r="BT6" s="420"/>
      <c r="BU6" s="421"/>
      <c r="BV6" s="419">
        <v>1377164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89.4</v>
      </c>
      <c r="CU6" s="563"/>
      <c r="CV6" s="563"/>
      <c r="CW6" s="563"/>
      <c r="CX6" s="563"/>
      <c r="CY6" s="563"/>
      <c r="CZ6" s="563"/>
      <c r="DA6" s="564"/>
      <c r="DB6" s="562">
        <v>90.4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725612</v>
      </c>
      <c r="BO7" s="420"/>
      <c r="BP7" s="420"/>
      <c r="BQ7" s="420"/>
      <c r="BR7" s="420"/>
      <c r="BS7" s="420"/>
      <c r="BT7" s="420"/>
      <c r="BU7" s="421"/>
      <c r="BV7" s="419">
        <v>587357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12263444</v>
      </c>
      <c r="CU7" s="420"/>
      <c r="CV7" s="420"/>
      <c r="CW7" s="420"/>
      <c r="CX7" s="420"/>
      <c r="CY7" s="420"/>
      <c r="CZ7" s="420"/>
      <c r="DA7" s="421"/>
      <c r="DB7" s="419">
        <v>12358591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1086484</v>
      </c>
      <c r="BO8" s="420"/>
      <c r="BP8" s="420"/>
      <c r="BQ8" s="420"/>
      <c r="BR8" s="420"/>
      <c r="BS8" s="420"/>
      <c r="BT8" s="420"/>
      <c r="BU8" s="421"/>
      <c r="BV8" s="419">
        <v>789807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0.41</v>
      </c>
      <c r="CU8" s="523"/>
      <c r="CV8" s="523"/>
      <c r="CW8" s="523"/>
      <c r="CX8" s="523"/>
      <c r="CY8" s="523"/>
      <c r="CZ8" s="523"/>
      <c r="DA8" s="524"/>
      <c r="DB8" s="522">
        <v>0.42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32320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296677</v>
      </c>
      <c r="BO9" s="420"/>
      <c r="BP9" s="420"/>
      <c r="BQ9" s="420"/>
      <c r="BR9" s="420"/>
      <c r="BS9" s="420"/>
      <c r="BT9" s="420"/>
      <c r="BU9" s="421"/>
      <c r="BV9" s="419">
        <v>-88631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12.7</v>
      </c>
      <c r="CU9" s="417"/>
      <c r="CV9" s="417"/>
      <c r="CW9" s="417"/>
      <c r="CX9" s="417"/>
      <c r="CY9" s="417"/>
      <c r="CZ9" s="417"/>
      <c r="DA9" s="418"/>
      <c r="DB9" s="416">
        <v>12.8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35179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12102</v>
      </c>
      <c r="BO10" s="420"/>
      <c r="BP10" s="420"/>
      <c r="BQ10" s="420"/>
      <c r="BR10" s="420"/>
      <c r="BS10" s="420"/>
      <c r="BT10" s="420"/>
      <c r="BU10" s="421"/>
      <c r="BV10" s="419">
        <v>371825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34478</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31411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30621</v>
      </c>
      <c r="S13" s="507"/>
      <c r="T13" s="507"/>
      <c r="U13" s="507"/>
      <c r="V13" s="508"/>
      <c r="W13" s="509" t="s">
        <v>131</v>
      </c>
      <c r="X13" s="405"/>
      <c r="Y13" s="405"/>
      <c r="Z13" s="405"/>
      <c r="AA13" s="405"/>
      <c r="AB13" s="406"/>
      <c r="AC13" s="372">
        <v>623</v>
      </c>
      <c r="AD13" s="373"/>
      <c r="AE13" s="373"/>
      <c r="AF13" s="373"/>
      <c r="AG13" s="374"/>
      <c r="AH13" s="372">
        <v>581</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308779</v>
      </c>
      <c r="BO13" s="420"/>
      <c r="BP13" s="420"/>
      <c r="BQ13" s="420"/>
      <c r="BR13" s="420"/>
      <c r="BS13" s="420"/>
      <c r="BT13" s="420"/>
      <c r="BU13" s="421"/>
      <c r="BV13" s="419">
        <v>317672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9.1</v>
      </c>
      <c r="CU13" s="417"/>
      <c r="CV13" s="417"/>
      <c r="CW13" s="417"/>
      <c r="CX13" s="417"/>
      <c r="CY13" s="417"/>
      <c r="CZ13" s="417"/>
      <c r="DA13" s="418"/>
      <c r="DB13" s="416">
        <v>9.6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32068</v>
      </c>
      <c r="S14" s="507"/>
      <c r="T14" s="507"/>
      <c r="U14" s="507"/>
      <c r="V14" s="508"/>
      <c r="W14" s="510"/>
      <c r="X14" s="408"/>
      <c r="Y14" s="408"/>
      <c r="Z14" s="408"/>
      <c r="AA14" s="408"/>
      <c r="AB14" s="409"/>
      <c r="AC14" s="499">
        <v>4.3</v>
      </c>
      <c r="AD14" s="500"/>
      <c r="AE14" s="500"/>
      <c r="AF14" s="500"/>
      <c r="AG14" s="501"/>
      <c r="AH14" s="499">
        <v>3.8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31420</v>
      </c>
      <c r="S15" s="507"/>
      <c r="T15" s="507"/>
      <c r="U15" s="507"/>
      <c r="V15" s="508"/>
      <c r="W15" s="509" t="s">
        <v>137</v>
      </c>
      <c r="X15" s="405"/>
      <c r="Y15" s="405"/>
      <c r="Z15" s="405"/>
      <c r="AA15" s="405"/>
      <c r="AB15" s="406"/>
      <c r="AC15" s="372">
        <v>4954</v>
      </c>
      <c r="AD15" s="373"/>
      <c r="AE15" s="373"/>
      <c r="AF15" s="373"/>
      <c r="AG15" s="374"/>
      <c r="AH15" s="372">
        <v>5462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4566537</v>
      </c>
      <c r="BO15" s="449"/>
      <c r="BP15" s="449"/>
      <c r="BQ15" s="449"/>
      <c r="BR15" s="449"/>
      <c r="BS15" s="449"/>
      <c r="BT15" s="449"/>
      <c r="BU15" s="450"/>
      <c r="BV15" s="448">
        <v>4611542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34.4</v>
      </c>
      <c r="AD16" s="500"/>
      <c r="AE16" s="500"/>
      <c r="AF16" s="500"/>
      <c r="AG16" s="501"/>
      <c r="AH16" s="499">
        <v>35.799999999999997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10971276</v>
      </c>
      <c r="BO16" s="420"/>
      <c r="BP16" s="420"/>
      <c r="BQ16" s="420"/>
      <c r="BR16" s="420"/>
      <c r="BS16" s="420"/>
      <c r="BT16" s="420"/>
      <c r="BU16" s="421"/>
      <c r="BV16" s="419">
        <v>10945407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8805</v>
      </c>
      <c r="AD17" s="373"/>
      <c r="AE17" s="373"/>
      <c r="AF17" s="373"/>
      <c r="AG17" s="374"/>
      <c r="AH17" s="372">
        <v>9205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5791729</v>
      </c>
      <c r="BO17" s="420"/>
      <c r="BP17" s="420"/>
      <c r="BQ17" s="420"/>
      <c r="BR17" s="420"/>
      <c r="BS17" s="420"/>
      <c r="BT17" s="420"/>
      <c r="BU17" s="421"/>
      <c r="BV17" s="419">
        <v>5856319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258.13</v>
      </c>
      <c r="M18" s="472"/>
      <c r="N18" s="472"/>
      <c r="O18" s="472"/>
      <c r="P18" s="472"/>
      <c r="Q18" s="472"/>
      <c r="R18" s="473"/>
      <c r="S18" s="473"/>
      <c r="T18" s="473"/>
      <c r="U18" s="473"/>
      <c r="V18" s="474"/>
      <c r="W18" s="490"/>
      <c r="X18" s="491"/>
      <c r="Y18" s="491"/>
      <c r="Z18" s="491"/>
      <c r="AA18" s="491"/>
      <c r="AB18" s="515"/>
      <c r="AC18" s="389">
        <v>61.2</v>
      </c>
      <c r="AD18" s="390"/>
      <c r="AE18" s="390"/>
      <c r="AF18" s="390"/>
      <c r="AG18" s="475"/>
      <c r="AH18" s="389">
        <v>60.4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11188838</v>
      </c>
      <c r="BO18" s="420"/>
      <c r="BP18" s="420"/>
      <c r="BQ18" s="420"/>
      <c r="BR18" s="420"/>
      <c r="BS18" s="420"/>
      <c r="BT18" s="420"/>
      <c r="BU18" s="421"/>
      <c r="BV18" s="419">
        <v>11200608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125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15904269</v>
      </c>
      <c r="BO19" s="420"/>
      <c r="BP19" s="420"/>
      <c r="BQ19" s="420"/>
      <c r="BR19" s="420"/>
      <c r="BS19" s="420"/>
      <c r="BT19" s="420"/>
      <c r="BU19" s="421"/>
      <c r="BV19" s="419">
        <v>15765471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13486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18193336</v>
      </c>
      <c r="BO22" s="449"/>
      <c r="BP22" s="449"/>
      <c r="BQ22" s="449"/>
      <c r="BR22" s="449"/>
      <c r="BS22" s="449"/>
      <c r="BT22" s="449"/>
      <c r="BU22" s="450"/>
      <c r="BV22" s="448">
        <v>19436853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13970068</v>
      </c>
      <c r="BO23" s="420"/>
      <c r="BP23" s="420"/>
      <c r="BQ23" s="420"/>
      <c r="BR23" s="420"/>
      <c r="BS23" s="420"/>
      <c r="BT23" s="420"/>
      <c r="BU23" s="421"/>
      <c r="BV23" s="419">
        <v>15397857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8750</v>
      </c>
      <c r="R24" s="373"/>
      <c r="S24" s="373"/>
      <c r="T24" s="373"/>
      <c r="U24" s="373"/>
      <c r="V24" s="374"/>
      <c r="W24" s="462"/>
      <c r="X24" s="399"/>
      <c r="Y24" s="400"/>
      <c r="Z24" s="375" t="s">
        <v>162</v>
      </c>
      <c r="AA24" s="376"/>
      <c r="AB24" s="376"/>
      <c r="AC24" s="376"/>
      <c r="AD24" s="376"/>
      <c r="AE24" s="376"/>
      <c r="AF24" s="376"/>
      <c r="AG24" s="377"/>
      <c r="AH24" s="372">
        <v>306</v>
      </c>
      <c r="AI24" s="373"/>
      <c r="AJ24" s="373"/>
      <c r="AK24" s="373"/>
      <c r="AL24" s="374"/>
      <c r="AM24" s="372">
        <v>985932</v>
      </c>
      <c r="AN24" s="373"/>
      <c r="AO24" s="373"/>
      <c r="AP24" s="373"/>
      <c r="AQ24" s="373"/>
      <c r="AR24" s="374"/>
      <c r="AS24" s="372">
        <v>3222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11296962</v>
      </c>
      <c r="BO24" s="420"/>
      <c r="BP24" s="420"/>
      <c r="BQ24" s="420"/>
      <c r="BR24" s="420"/>
      <c r="BS24" s="420"/>
      <c r="BT24" s="420"/>
      <c r="BU24" s="421"/>
      <c r="BV24" s="419">
        <v>11889894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7200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1026899</v>
      </c>
      <c r="BO25" s="449"/>
      <c r="BP25" s="449"/>
      <c r="BQ25" s="449"/>
      <c r="BR25" s="449"/>
      <c r="BS25" s="449"/>
      <c r="BT25" s="449"/>
      <c r="BU25" s="450"/>
      <c r="BV25" s="448">
        <v>1410026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6400</v>
      </c>
      <c r="R26" s="373"/>
      <c r="S26" s="373"/>
      <c r="T26" s="373"/>
      <c r="U26" s="373"/>
      <c r="V26" s="374"/>
      <c r="W26" s="462"/>
      <c r="X26" s="399"/>
      <c r="Y26" s="400"/>
      <c r="Z26" s="375" t="s">
        <v>168</v>
      </c>
      <c r="AA26" s="430"/>
      <c r="AB26" s="430"/>
      <c r="AC26" s="430"/>
      <c r="AD26" s="430"/>
      <c r="AE26" s="430"/>
      <c r="AF26" s="430"/>
      <c r="AG26" s="431"/>
      <c r="AH26" s="372">
        <v>30</v>
      </c>
      <c r="AI26" s="373"/>
      <c r="AJ26" s="373"/>
      <c r="AK26" s="373"/>
      <c r="AL26" s="374"/>
      <c r="AM26" s="372">
        <v>85770</v>
      </c>
      <c r="AN26" s="373"/>
      <c r="AO26" s="373"/>
      <c r="AP26" s="373"/>
      <c r="AQ26" s="373"/>
      <c r="AR26" s="374"/>
      <c r="AS26" s="372">
        <v>2859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4550</v>
      </c>
      <c r="R27" s="373"/>
      <c r="S27" s="373"/>
      <c r="T27" s="373"/>
      <c r="U27" s="373"/>
      <c r="V27" s="374"/>
      <c r="W27" s="462"/>
      <c r="X27" s="399"/>
      <c r="Y27" s="400"/>
      <c r="Z27" s="375" t="s">
        <v>171</v>
      </c>
      <c r="AA27" s="376"/>
      <c r="AB27" s="376"/>
      <c r="AC27" s="376"/>
      <c r="AD27" s="376"/>
      <c r="AE27" s="376"/>
      <c r="AF27" s="376"/>
      <c r="AG27" s="377"/>
      <c r="AH27" s="372">
        <v>77</v>
      </c>
      <c r="AI27" s="373"/>
      <c r="AJ27" s="373"/>
      <c r="AK27" s="373"/>
      <c r="AL27" s="374"/>
      <c r="AM27" s="372">
        <v>207900</v>
      </c>
      <c r="AN27" s="373"/>
      <c r="AO27" s="373"/>
      <c r="AP27" s="373"/>
      <c r="AQ27" s="373"/>
      <c r="AR27" s="374"/>
      <c r="AS27" s="372">
        <v>2700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930762</v>
      </c>
      <c r="BO27" s="454"/>
      <c r="BP27" s="454"/>
      <c r="BQ27" s="454"/>
      <c r="BR27" s="454"/>
      <c r="BS27" s="454"/>
      <c r="BT27" s="454"/>
      <c r="BU27" s="455"/>
      <c r="BV27" s="453">
        <v>630653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3850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6039956</v>
      </c>
      <c r="BO28" s="449"/>
      <c r="BP28" s="449"/>
      <c r="BQ28" s="449"/>
      <c r="BR28" s="449"/>
      <c r="BS28" s="449"/>
      <c r="BT28" s="449"/>
      <c r="BU28" s="450"/>
      <c r="BV28" s="448">
        <v>6027854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3550</v>
      </c>
      <c r="R29" s="373"/>
      <c r="S29" s="373"/>
      <c r="T29" s="373"/>
      <c r="U29" s="373"/>
      <c r="V29" s="374"/>
      <c r="W29" s="463"/>
      <c r="X29" s="464"/>
      <c r="Y29" s="465"/>
      <c r="Z29" s="375" t="s">
        <v>177</v>
      </c>
      <c r="AA29" s="376"/>
      <c r="AB29" s="376"/>
      <c r="AC29" s="376"/>
      <c r="AD29" s="376"/>
      <c r="AE29" s="376"/>
      <c r="AF29" s="376"/>
      <c r="AG29" s="377"/>
      <c r="AH29" s="372">
        <v>383</v>
      </c>
      <c r="AI29" s="373"/>
      <c r="AJ29" s="373"/>
      <c r="AK29" s="373"/>
      <c r="AL29" s="374"/>
      <c r="AM29" s="372">
        <v>1193832</v>
      </c>
      <c r="AN29" s="373"/>
      <c r="AO29" s="373"/>
      <c r="AP29" s="373"/>
      <c r="AQ29" s="373"/>
      <c r="AR29" s="374"/>
      <c r="AS29" s="372">
        <v>3117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725312</v>
      </c>
      <c r="BO29" s="420"/>
      <c r="BP29" s="420"/>
      <c r="BQ29" s="420"/>
      <c r="BR29" s="420"/>
      <c r="BS29" s="420"/>
      <c r="BT29" s="420"/>
      <c r="BU29" s="421"/>
      <c r="BV29" s="419">
        <v>268284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4158313</v>
      </c>
      <c r="BO30" s="454"/>
      <c r="BP30" s="454"/>
      <c r="BQ30" s="454"/>
      <c r="BR30" s="454"/>
      <c r="BS30" s="454"/>
      <c r="BT30" s="454"/>
      <c r="BU30" s="455"/>
      <c r="BV30" s="453">
        <v>5802523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備前市国民健康保険事業特別会計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IF('各会計、関係団体の財政状況及び健全化判断比率'!B32="","",'各会計、関係団体の財政状況及び健全化判断比率'!B32)</f>
        <v>備前市水道事業会計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IF('各会計、関係団体の財政状況及び健全化判断比率'!B35="","",'各会計、関係団体の財政状況及び健全化判断比率'!B35)</f>
        <v>備前市浄化槽整備事業特別会計</v>
      </c>
      <c r="BH34" s="368"/>
      <c r="BI34" s="368"/>
      <c r="BJ34" s="368"/>
      <c r="BK34" s="368"/>
      <c r="BL34" s="368"/>
      <c r="BM34" s="368"/>
      <c r="BN34" s="368"/>
      <c r="BO34" s="368"/>
      <c r="BP34" s="368"/>
      <c r="BQ34" s="368"/>
      <c r="BR34" s="368"/>
      <c r="BS34" s="368"/>
      <c r="BT34" s="368"/>
      <c r="BU34" s="368"/>
      <c r="BV34" s="181"/>
      <c r="BW34" s="367">
        <f>IF(BY34="","",MAX(C34:D43,U34:V43,AM34:AN43,BE34:BF43)+1)</f>
        <v>16</v>
      </c>
      <c r="BX34" s="367"/>
      <c r="BY34" s="368" t="str">
        <f>IF('各会計、関係団体の財政状況及び健全化判断比率'!B68="","",'各会計、関係団体の財政状況及び健全化判断比率'!B68)</f>
        <v>岡山県広域水道企業団</v>
      </c>
      <c r="BZ34" s="368"/>
      <c r="CA34" s="368"/>
      <c r="CB34" s="368"/>
      <c r="CC34" s="368"/>
      <c r="CD34" s="368"/>
      <c r="CE34" s="368"/>
      <c r="CF34" s="368"/>
      <c r="CG34" s="368"/>
      <c r="CH34" s="368"/>
      <c r="CI34" s="368"/>
      <c r="CJ34" s="368"/>
      <c r="CK34" s="368"/>
      <c r="CL34" s="368"/>
      <c r="CM34" s="368"/>
      <c r="CN34" s="181"/>
      <c r="CO34" s="367">
        <f>IF(CQ34="","",MAX(C34:D43,U34:V43,AM34:AN43,BE34:BF43,BW34:BX43)+1)</f>
        <v>25</v>
      </c>
      <c r="CP34" s="367"/>
      <c r="CQ34" s="368" t="str">
        <f>IF('各会計、関係団体の財政状況及び健全化判断比率'!BS7="","",'各会計、関係団体の財政状況及び健全化判断比率'!BS7)</f>
        <v>備前市施設管理公社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備前市土地取得事業特別会計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備前市介護保険事業特別会計（介護保険事業勘定）</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IF('各会計、関係団体の財政状況及び健全化判断比率'!B33="","",'各会計、関係団体の財政状況及び健全化判断比率'!B33)</f>
        <v>備前市下水道事業会計</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IF('各会計、関係団体の財政状況及び健全化判断比率'!B36="","",'各会計、関係団体の財政状況及び健全化判断比率'!B36)</f>
        <v>備前市宅地造成分譲事業特別会計</v>
      </c>
      <c r="BH35" s="368"/>
      <c r="BI35" s="368"/>
      <c r="BJ35" s="368"/>
      <c r="BK35" s="368"/>
      <c r="BL35" s="368"/>
      <c r="BM35" s="368"/>
      <c r="BN35" s="368"/>
      <c r="BO35" s="368"/>
      <c r="BP35" s="368"/>
      <c r="BQ35" s="368"/>
      <c r="BR35" s="368"/>
      <c r="BS35" s="368"/>
      <c r="BT35" s="368"/>
      <c r="BU35" s="368"/>
      <c r="BV35" s="181"/>
      <c r="BW35" s="367">
        <f t="shared" ref="BW35:BW43" si="2">IF(BY35="","",BW34+1)</f>
        <v>17</v>
      </c>
      <c r="BX35" s="367"/>
      <c r="BY35" s="368" t="str">
        <f>IF('各会計、関係団体の財政状況及び健全化判断比率'!B69="","",'各会計、関係団体の財政状況及び健全化判断比率'!B69)</f>
        <v>岡山県後期高齢者医療広域連合一般会計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26</v>
      </c>
      <c r="CP35" s="367"/>
      <c r="CQ35" s="368" t="str">
        <f>IF('各会計、関係団体の財政状況及び健全化判断比率'!BS8="","",'各会計、関係団体の財政状況及び健全化判断比率'!BS8)</f>
        <v>片上埠頭開発</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備前市飲料水供給事業特別会計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備前市介護保険事業特別会計（予防サービス事業勘定）</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IF('各会計、関係団体の財政状況及び健全化判断比率'!B34="","",'各会計、関係団体の財政状況及び健全化判断比率'!B34)</f>
        <v>備前市病院事業会計</v>
      </c>
      <c r="AP36" s="368"/>
      <c r="AQ36" s="368"/>
      <c r="AR36" s="368"/>
      <c r="AS36" s="368"/>
      <c r="AT36" s="368"/>
      <c r="AU36" s="368"/>
      <c r="AV36" s="368"/>
      <c r="AW36" s="368"/>
      <c r="AX36" s="368"/>
      <c r="AY36" s="368"/>
      <c r="AZ36" s="368"/>
      <c r="BA36" s="368"/>
      <c r="BB36" s="368"/>
      <c r="BC36" s="368"/>
      <c r="BD36" s="181"/>
      <c r="BE36" s="367">
        <f t="shared" si="1"/>
        <v>15</v>
      </c>
      <c r="BF36" s="367"/>
      <c r="BG36" s="368" t="str">
        <f>IF('各会計、関係団体の財政状況及び健全化判断比率'!B37="","",'各会計、関係団体の財政状況及び健全化判断比率'!B37)</f>
        <v>備前市企業用地造成事業特別会計</v>
      </c>
      <c r="BH36" s="368"/>
      <c r="BI36" s="368"/>
      <c r="BJ36" s="368"/>
      <c r="BK36" s="368"/>
      <c r="BL36" s="368"/>
      <c r="BM36" s="368"/>
      <c r="BN36" s="368"/>
      <c r="BO36" s="368"/>
      <c r="BP36" s="368"/>
      <c r="BQ36" s="368"/>
      <c r="BR36" s="368"/>
      <c r="BS36" s="368"/>
      <c r="BT36" s="368"/>
      <c r="BU36" s="368"/>
      <c r="BV36" s="181"/>
      <c r="BW36" s="367">
        <f t="shared" si="2"/>
        <v>18</v>
      </c>
      <c r="BX36" s="367"/>
      <c r="BY36" s="368" t="str">
        <f>IF('各会計、関係団体の財政状況及び健全化判断比率'!B70="","",'各会計、関係団体の財政状況及び健全化判断比率'!B70)</f>
        <v>岡山県後期高齢者医療広域連合特別会計</v>
      </c>
      <c r="BZ36" s="368"/>
      <c r="CA36" s="368"/>
      <c r="CB36" s="368"/>
      <c r="CC36" s="368"/>
      <c r="CD36" s="368"/>
      <c r="CE36" s="368"/>
      <c r="CF36" s="368"/>
      <c r="CG36" s="368"/>
      <c r="CH36" s="368"/>
      <c r="CI36" s="368"/>
      <c r="CJ36" s="368"/>
      <c r="CK36" s="368"/>
      <c r="CL36" s="368"/>
      <c r="CM36" s="368"/>
      <c r="CN36" s="181"/>
      <c r="CO36" s="367">
        <f t="shared" si="3"/>
        <v>27</v>
      </c>
      <c r="CP36" s="367"/>
      <c r="CQ36" s="368" t="str">
        <f>IF('各会計、関係団体の財政状況及び健全化判断比率'!BS9="","",'各会計、関係団体の財政状況及び健全化判断比率'!BS9)</f>
        <v>日生有線テレビ</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備前市駐車場事業特別会計</v>
      </c>
      <c r="F37" s="368"/>
      <c r="G37" s="368"/>
      <c r="H37" s="368"/>
      <c r="I37" s="368"/>
      <c r="J37" s="368"/>
      <c r="K37" s="368"/>
      <c r="L37" s="368"/>
      <c r="M37" s="368"/>
      <c r="N37" s="368"/>
      <c r="O37" s="368"/>
      <c r="P37" s="368"/>
      <c r="Q37" s="368"/>
      <c r="R37" s="368"/>
      <c r="S37" s="368"/>
      <c r="T37" s="181"/>
      <c r="U37" s="367">
        <f t="shared" si="4"/>
        <v>9</v>
      </c>
      <c r="V37" s="367"/>
      <c r="W37" s="368" t="str">
        <f>IF('各会計、関係団体の財政状況及び健全化判断比率'!B31="","",'各会計、関係団体の財政状況及び健全化判断比率'!B31)</f>
        <v>備前市後期高齢者医療事業特別会計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19</v>
      </c>
      <c r="BX37" s="367"/>
      <c r="BY37" s="368" t="str">
        <f>IF('各会計、関係団体の財政状況及び健全化判断比率'!B71="","",'各会計、関係団体の財政状況及び健全化判断比率'!B71)</f>
        <v>岡山県市町村総合事務組合一般会計</v>
      </c>
      <c r="BZ37" s="368"/>
      <c r="CA37" s="368"/>
      <c r="CB37" s="368"/>
      <c r="CC37" s="368"/>
      <c r="CD37" s="368"/>
      <c r="CE37" s="368"/>
      <c r="CF37" s="368"/>
      <c r="CG37" s="368"/>
      <c r="CH37" s="368"/>
      <c r="CI37" s="368"/>
      <c r="CJ37" s="368"/>
      <c r="CK37" s="368"/>
      <c r="CL37" s="368"/>
      <c r="CM37" s="368"/>
      <c r="CN37" s="181"/>
      <c r="CO37" s="367">
        <f t="shared" si="3"/>
        <v>28</v>
      </c>
      <c r="CP37" s="367"/>
      <c r="CQ37" s="368" t="str">
        <f>IF('各会計、関係団体の財政状況及び健全化判断比率'!BS10="","",'各会計、関係団体の財政状況及び健全化判断比率'!BS10)</f>
        <v>一般財団法人岡山セラミックス技術振興財団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備前市介護保険事業特別会計の一部</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20</v>
      </c>
      <c r="BX38" s="367"/>
      <c r="BY38" s="368" t="str">
        <f>IF('各会計、関係団体の財政状況及び健全化判断比率'!B72="","",'各会計、関係団体の財政状況及び健全化判断比率'!B72)</f>
        <v>岡山県市町村総合事務組合貸付金特別会計</v>
      </c>
      <c r="BZ38" s="368"/>
      <c r="CA38" s="368"/>
      <c r="CB38" s="368"/>
      <c r="CC38" s="368"/>
      <c r="CD38" s="368"/>
      <c r="CE38" s="368"/>
      <c r="CF38" s="368"/>
      <c r="CG38" s="368"/>
      <c r="CH38" s="368"/>
      <c r="CI38" s="368"/>
      <c r="CJ38" s="368"/>
      <c r="CK38" s="368"/>
      <c r="CL38" s="368"/>
      <c r="CM38" s="368"/>
      <c r="CN38" s="181"/>
      <c r="CO38" s="367">
        <f t="shared" si="3"/>
        <v>29</v>
      </c>
      <c r="CP38" s="367"/>
      <c r="CQ38" s="368" t="str">
        <f>IF('各会計、関係団体の財政状況及び健全化判断比率'!BS11="","",'各会計、関係団体の財政状況及び健全化判断比率'!BS11)</f>
        <v>一般財団法人備前市文化芸術振興財団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21</v>
      </c>
      <c r="BX39" s="367"/>
      <c r="BY39" s="368" t="str">
        <f>IF('各会計、関係団体の財政状況及び健全化判断比率'!B73="","",'各会計、関係団体の財政状況及び健全化判断比率'!B73)</f>
        <v>岡山県市町村総合事務組合拠出金事業特別会計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22</v>
      </c>
      <c r="BX40" s="367"/>
      <c r="BY40" s="368" t="str">
        <f>IF('各会計、関係団体の財政状況及び健全化判断比率'!B74="","",'各会計、関係団体の財政状況及び健全化判断比率'!B74)</f>
        <v>岡山県市町村税整理組合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23</v>
      </c>
      <c r="BX41" s="367"/>
      <c r="BY41" s="368" t="str">
        <f>IF('各会計、関係団体の財政状況及び健全化判断比率'!B75="","",'各会計、関係団体の財政状況及び健全化判断比率'!B75)</f>
        <v>東備消防組合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24</v>
      </c>
      <c r="BX42" s="367"/>
      <c r="BY42" s="368" t="str">
        <f>IF('各会計、関係団体の財政状況及び健全化判断比率'!B76="","",'各会計、関係団体の財政状況及び健全化判断比率'!B76)</f>
        <v>旭東用排水組合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bFG2a0jVaFTItdjWJZ1jtTVqnYxkxvopMhXHuxFxJs5OlfCElRWBK9f1VPlS3jN4V4UGW5FEhTt7Y7+U7FACQ==" saltValue="5oP83IXZYVHmZtIRRQft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5121144</v>
      </c>
      <c r="S5" s="677"/>
      <c r="T5" s="677"/>
      <c r="U5" s="677"/>
      <c r="V5" s="677"/>
      <c r="W5" s="677"/>
      <c r="X5" s="677"/>
      <c r="Y5" s="702"/>
      <c r="Z5" s="715">
        <v>22.3</v>
      </c>
      <c r="AA5" s="715"/>
      <c r="AB5" s="715"/>
      <c r="AC5" s="715"/>
      <c r="AD5" s="716">
        <v>4952817</v>
      </c>
      <c r="AE5" s="716"/>
      <c r="AF5" s="716"/>
      <c r="AG5" s="716"/>
      <c r="AH5" s="716"/>
      <c r="AI5" s="716"/>
      <c r="AJ5" s="716"/>
      <c r="AK5" s="716"/>
      <c r="AL5" s="703">
        <v>39.6</v>
      </c>
      <c r="AM5" s="685"/>
      <c r="AN5" s="685"/>
      <c r="AO5" s="704"/>
      <c r="AP5" s="679" t="s">
        <v>216</v>
      </c>
      <c r="AQ5" s="680"/>
      <c r="AR5" s="680"/>
      <c r="AS5" s="680"/>
      <c r="AT5" s="680"/>
      <c r="AU5" s="680"/>
      <c r="AV5" s="680"/>
      <c r="AW5" s="680"/>
      <c r="AX5" s="680"/>
      <c r="AY5" s="680"/>
      <c r="AZ5" s="680"/>
      <c r="BA5" s="680"/>
      <c r="BB5" s="680"/>
      <c r="BC5" s="680"/>
      <c r="BD5" s="680"/>
      <c r="BE5" s="680"/>
      <c r="BF5" s="681"/>
      <c r="BG5" s="621">
        <v>4952817</v>
      </c>
      <c r="BH5" s="622"/>
      <c r="BI5" s="622"/>
      <c r="BJ5" s="622"/>
      <c r="BK5" s="622"/>
      <c r="BL5" s="622"/>
      <c r="BM5" s="622"/>
      <c r="BN5" s="623"/>
      <c r="BO5" s="659">
        <v>96.7</v>
      </c>
      <c r="BP5" s="659"/>
      <c r="BQ5" s="659"/>
      <c r="BR5" s="659"/>
      <c r="BS5" s="660">
        <v>149889</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128745</v>
      </c>
      <c r="S6" s="622"/>
      <c r="T6" s="622"/>
      <c r="U6" s="622"/>
      <c r="V6" s="622"/>
      <c r="W6" s="622"/>
      <c r="X6" s="622"/>
      <c r="Y6" s="623"/>
      <c r="Z6" s="659">
        <v>0.6</v>
      </c>
      <c r="AA6" s="659"/>
      <c r="AB6" s="659"/>
      <c r="AC6" s="659"/>
      <c r="AD6" s="660">
        <v>128745</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4952817</v>
      </c>
      <c r="BH6" s="622"/>
      <c r="BI6" s="622"/>
      <c r="BJ6" s="622"/>
      <c r="BK6" s="622"/>
      <c r="BL6" s="622"/>
      <c r="BM6" s="622"/>
      <c r="BN6" s="623"/>
      <c r="BO6" s="659">
        <v>96.7</v>
      </c>
      <c r="BP6" s="659"/>
      <c r="BQ6" s="659"/>
      <c r="BR6" s="659"/>
      <c r="BS6" s="660">
        <v>149889</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172322</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172322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1516</v>
      </c>
      <c r="S7" s="622"/>
      <c r="T7" s="622"/>
      <c r="U7" s="622"/>
      <c r="V7" s="622"/>
      <c r="W7" s="622"/>
      <c r="X7" s="622"/>
      <c r="Y7" s="623"/>
      <c r="Z7" s="659">
        <v>0</v>
      </c>
      <c r="AA7" s="659"/>
      <c r="AB7" s="659"/>
      <c r="AC7" s="659"/>
      <c r="AD7" s="660">
        <v>1516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1967001</v>
      </c>
      <c r="BH7" s="622"/>
      <c r="BI7" s="622"/>
      <c r="BJ7" s="622"/>
      <c r="BK7" s="622"/>
      <c r="BL7" s="622"/>
      <c r="BM7" s="622"/>
      <c r="BN7" s="623"/>
      <c r="BO7" s="659">
        <v>38.4</v>
      </c>
      <c r="BP7" s="659"/>
      <c r="BQ7" s="659"/>
      <c r="BR7" s="659"/>
      <c r="BS7" s="660">
        <v>149889</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3046314</v>
      </c>
      <c r="CS7" s="622"/>
      <c r="CT7" s="622"/>
      <c r="CU7" s="622"/>
      <c r="CV7" s="622"/>
      <c r="CW7" s="622"/>
      <c r="CX7" s="622"/>
      <c r="CY7" s="623"/>
      <c r="CZ7" s="659">
        <v>14.4</v>
      </c>
      <c r="DA7" s="659"/>
      <c r="DB7" s="659"/>
      <c r="DC7" s="659"/>
      <c r="DD7" s="627">
        <v>272956</v>
      </c>
      <c r="DE7" s="622"/>
      <c r="DF7" s="622"/>
      <c r="DG7" s="622"/>
      <c r="DH7" s="622"/>
      <c r="DI7" s="622"/>
      <c r="DJ7" s="622"/>
      <c r="DK7" s="622"/>
      <c r="DL7" s="622"/>
      <c r="DM7" s="622"/>
      <c r="DN7" s="622"/>
      <c r="DO7" s="622"/>
      <c r="DP7" s="623"/>
      <c r="DQ7" s="627">
        <v>1867534</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24896</v>
      </c>
      <c r="S8" s="622"/>
      <c r="T8" s="622"/>
      <c r="U8" s="622"/>
      <c r="V8" s="622"/>
      <c r="W8" s="622"/>
      <c r="X8" s="622"/>
      <c r="Y8" s="623"/>
      <c r="Z8" s="659">
        <v>0.1</v>
      </c>
      <c r="AA8" s="659"/>
      <c r="AB8" s="659"/>
      <c r="AC8" s="659"/>
      <c r="AD8" s="660">
        <v>24896</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57778</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5827445</v>
      </c>
      <c r="CS8" s="622"/>
      <c r="CT8" s="622"/>
      <c r="CU8" s="622"/>
      <c r="CV8" s="622"/>
      <c r="CW8" s="622"/>
      <c r="CX8" s="622"/>
      <c r="CY8" s="623"/>
      <c r="CZ8" s="659">
        <v>27.5</v>
      </c>
      <c r="DA8" s="659"/>
      <c r="DB8" s="659"/>
      <c r="DC8" s="659"/>
      <c r="DD8" s="627">
        <v>69881</v>
      </c>
      <c r="DE8" s="622"/>
      <c r="DF8" s="622"/>
      <c r="DG8" s="622"/>
      <c r="DH8" s="622"/>
      <c r="DI8" s="622"/>
      <c r="DJ8" s="622"/>
      <c r="DK8" s="622"/>
      <c r="DL8" s="622"/>
      <c r="DM8" s="622"/>
      <c r="DN8" s="622"/>
      <c r="DO8" s="622"/>
      <c r="DP8" s="623"/>
      <c r="DQ8" s="627">
        <v>3781700</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27189</v>
      </c>
      <c r="S9" s="622"/>
      <c r="T9" s="622"/>
      <c r="U9" s="622"/>
      <c r="V9" s="622"/>
      <c r="W9" s="622"/>
      <c r="X9" s="622"/>
      <c r="Y9" s="623"/>
      <c r="Z9" s="659">
        <v>0.1</v>
      </c>
      <c r="AA9" s="659"/>
      <c r="AB9" s="659"/>
      <c r="AC9" s="659"/>
      <c r="AD9" s="660">
        <v>27189</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1280057</v>
      </c>
      <c r="BH9" s="622"/>
      <c r="BI9" s="622"/>
      <c r="BJ9" s="622"/>
      <c r="BK9" s="622"/>
      <c r="BL9" s="622"/>
      <c r="BM9" s="622"/>
      <c r="BN9" s="623"/>
      <c r="BO9" s="659">
        <v>25</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1864081</v>
      </c>
      <c r="CS9" s="622"/>
      <c r="CT9" s="622"/>
      <c r="CU9" s="622"/>
      <c r="CV9" s="622"/>
      <c r="CW9" s="622"/>
      <c r="CX9" s="622"/>
      <c r="CY9" s="623"/>
      <c r="CZ9" s="659">
        <v>8.8000000000000007</v>
      </c>
      <c r="DA9" s="659"/>
      <c r="DB9" s="659"/>
      <c r="DC9" s="659"/>
      <c r="DD9" s="627">
        <v>15472</v>
      </c>
      <c r="DE9" s="622"/>
      <c r="DF9" s="622"/>
      <c r="DG9" s="622"/>
      <c r="DH9" s="622"/>
      <c r="DI9" s="622"/>
      <c r="DJ9" s="622"/>
      <c r="DK9" s="622"/>
      <c r="DL9" s="622"/>
      <c r="DM9" s="622"/>
      <c r="DN9" s="622"/>
      <c r="DO9" s="622"/>
      <c r="DP9" s="623"/>
      <c r="DQ9" s="627">
        <v>1467209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103301</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74847</v>
      </c>
      <c r="CS10" s="622"/>
      <c r="CT10" s="622"/>
      <c r="CU10" s="622"/>
      <c r="CV10" s="622"/>
      <c r="CW10" s="622"/>
      <c r="CX10" s="622"/>
      <c r="CY10" s="623"/>
      <c r="CZ10" s="659">
        <v>0.4</v>
      </c>
      <c r="DA10" s="659"/>
      <c r="DB10" s="659"/>
      <c r="DC10" s="659"/>
      <c r="DD10" s="627">
        <v>1190</v>
      </c>
      <c r="DE10" s="622"/>
      <c r="DF10" s="622"/>
      <c r="DG10" s="622"/>
      <c r="DH10" s="622"/>
      <c r="DI10" s="622"/>
      <c r="DJ10" s="622"/>
      <c r="DK10" s="622"/>
      <c r="DL10" s="622"/>
      <c r="DM10" s="622"/>
      <c r="DN10" s="622"/>
      <c r="DO10" s="622"/>
      <c r="DP10" s="623"/>
      <c r="DQ10" s="627">
        <v>22869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811536</v>
      </c>
      <c r="S11" s="622"/>
      <c r="T11" s="622"/>
      <c r="U11" s="622"/>
      <c r="V11" s="622"/>
      <c r="W11" s="622"/>
      <c r="X11" s="622"/>
      <c r="Y11" s="623"/>
      <c r="Z11" s="624">
        <v>3.5</v>
      </c>
      <c r="AA11" s="625"/>
      <c r="AB11" s="625"/>
      <c r="AC11" s="626"/>
      <c r="AD11" s="627">
        <v>811536</v>
      </c>
      <c r="AE11" s="622"/>
      <c r="AF11" s="622"/>
      <c r="AG11" s="622"/>
      <c r="AH11" s="622"/>
      <c r="AI11" s="622"/>
      <c r="AJ11" s="622"/>
      <c r="AK11" s="623"/>
      <c r="AL11" s="624">
        <v>6.5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525865</v>
      </c>
      <c r="BH11" s="622"/>
      <c r="BI11" s="622"/>
      <c r="BJ11" s="622"/>
      <c r="BK11" s="622"/>
      <c r="BL11" s="622"/>
      <c r="BM11" s="622"/>
      <c r="BN11" s="623"/>
      <c r="BO11" s="659">
        <v>10.3</v>
      </c>
      <c r="BP11" s="659"/>
      <c r="BQ11" s="659"/>
      <c r="BR11" s="659"/>
      <c r="BS11" s="660">
        <v>149889</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484261</v>
      </c>
      <c r="CS11" s="622"/>
      <c r="CT11" s="622"/>
      <c r="CU11" s="622"/>
      <c r="CV11" s="622"/>
      <c r="CW11" s="622"/>
      <c r="CX11" s="622"/>
      <c r="CY11" s="623"/>
      <c r="CZ11" s="659">
        <v>2.2999999999999998</v>
      </c>
      <c r="DA11" s="659"/>
      <c r="DB11" s="659"/>
      <c r="DC11" s="659"/>
      <c r="DD11" s="627">
        <v>165353</v>
      </c>
      <c r="DE11" s="622"/>
      <c r="DF11" s="622"/>
      <c r="DG11" s="622"/>
      <c r="DH11" s="622"/>
      <c r="DI11" s="622"/>
      <c r="DJ11" s="622"/>
      <c r="DK11" s="622"/>
      <c r="DL11" s="622"/>
      <c r="DM11" s="622"/>
      <c r="DN11" s="622"/>
      <c r="DO11" s="622"/>
      <c r="DP11" s="623"/>
      <c r="DQ11" s="627">
        <v>264438</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2664382</v>
      </c>
      <c r="BH12" s="622"/>
      <c r="BI12" s="622"/>
      <c r="BJ12" s="622"/>
      <c r="BK12" s="622"/>
      <c r="BL12" s="622"/>
      <c r="BM12" s="622"/>
      <c r="BN12" s="623"/>
      <c r="BO12" s="659">
        <v>52</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1370959</v>
      </c>
      <c r="CS12" s="622"/>
      <c r="CT12" s="622"/>
      <c r="CU12" s="622"/>
      <c r="CV12" s="622"/>
      <c r="CW12" s="622"/>
      <c r="CX12" s="622"/>
      <c r="CY12" s="623"/>
      <c r="CZ12" s="659">
        <v>6.5</v>
      </c>
      <c r="DA12" s="659"/>
      <c r="DB12" s="659"/>
      <c r="DC12" s="659"/>
      <c r="DD12" s="627">
        <v>527013</v>
      </c>
      <c r="DE12" s="622"/>
      <c r="DF12" s="622"/>
      <c r="DG12" s="622"/>
      <c r="DH12" s="622"/>
      <c r="DI12" s="622"/>
      <c r="DJ12" s="622"/>
      <c r="DK12" s="622"/>
      <c r="DL12" s="622"/>
      <c r="DM12" s="622"/>
      <c r="DN12" s="622"/>
      <c r="DO12" s="622"/>
      <c r="DP12" s="623"/>
      <c r="DQ12" s="627">
        <v>342035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2644621</v>
      </c>
      <c r="BH13" s="622"/>
      <c r="BI13" s="622"/>
      <c r="BJ13" s="622"/>
      <c r="BK13" s="622"/>
      <c r="BL13" s="622"/>
      <c r="BM13" s="622"/>
      <c r="BN13" s="623"/>
      <c r="BO13" s="659">
        <v>51.6</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2740725</v>
      </c>
      <c r="CS13" s="622"/>
      <c r="CT13" s="622"/>
      <c r="CU13" s="622"/>
      <c r="CV13" s="622"/>
      <c r="CW13" s="622"/>
      <c r="CX13" s="622"/>
      <c r="CY13" s="623"/>
      <c r="CZ13" s="659">
        <v>13</v>
      </c>
      <c r="DA13" s="659"/>
      <c r="DB13" s="659"/>
      <c r="DC13" s="659"/>
      <c r="DD13" s="627">
        <v>878331</v>
      </c>
      <c r="DE13" s="622"/>
      <c r="DF13" s="622"/>
      <c r="DG13" s="622"/>
      <c r="DH13" s="622"/>
      <c r="DI13" s="622"/>
      <c r="DJ13" s="622"/>
      <c r="DK13" s="622"/>
      <c r="DL13" s="622"/>
      <c r="DM13" s="622"/>
      <c r="DN13" s="622"/>
      <c r="DO13" s="622"/>
      <c r="DP13" s="623"/>
      <c r="DQ13" s="627">
        <v>1551426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1078</v>
      </c>
      <c r="S14" s="622"/>
      <c r="T14" s="622"/>
      <c r="U14" s="622"/>
      <c r="V14" s="622"/>
      <c r="W14" s="622"/>
      <c r="X14" s="622"/>
      <c r="Y14" s="623"/>
      <c r="Z14" s="659">
        <v>0</v>
      </c>
      <c r="AA14" s="659"/>
      <c r="AB14" s="659"/>
      <c r="AC14" s="659"/>
      <c r="AD14" s="660">
        <v>1078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133938</v>
      </c>
      <c r="BH14" s="622"/>
      <c r="BI14" s="622"/>
      <c r="BJ14" s="622"/>
      <c r="BK14" s="622"/>
      <c r="BL14" s="622"/>
      <c r="BM14" s="622"/>
      <c r="BN14" s="623"/>
      <c r="BO14" s="659">
        <v>2.6</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716847</v>
      </c>
      <c r="CS14" s="622"/>
      <c r="CT14" s="622"/>
      <c r="CU14" s="622"/>
      <c r="CV14" s="622"/>
      <c r="CW14" s="622"/>
      <c r="CX14" s="622"/>
      <c r="CY14" s="623"/>
      <c r="CZ14" s="659">
        <v>3.4</v>
      </c>
      <c r="DA14" s="659"/>
      <c r="DB14" s="659"/>
      <c r="DC14" s="659"/>
      <c r="DD14" s="627">
        <v>32700</v>
      </c>
      <c r="DE14" s="622"/>
      <c r="DF14" s="622"/>
      <c r="DG14" s="622"/>
      <c r="DH14" s="622"/>
      <c r="DI14" s="622"/>
      <c r="DJ14" s="622"/>
      <c r="DK14" s="622"/>
      <c r="DL14" s="622"/>
      <c r="DM14" s="622"/>
      <c r="DN14" s="622"/>
      <c r="DO14" s="622"/>
      <c r="DP14" s="623"/>
      <c r="DQ14" s="627">
        <v>678998</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186765</v>
      </c>
      <c r="BH15" s="622"/>
      <c r="BI15" s="622"/>
      <c r="BJ15" s="622"/>
      <c r="BK15" s="622"/>
      <c r="BL15" s="622"/>
      <c r="BM15" s="622"/>
      <c r="BN15" s="623"/>
      <c r="BO15" s="659">
        <v>3.6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2825358</v>
      </c>
      <c r="CS15" s="622"/>
      <c r="CT15" s="622"/>
      <c r="CU15" s="622"/>
      <c r="CV15" s="622"/>
      <c r="CW15" s="622"/>
      <c r="CX15" s="622"/>
      <c r="CY15" s="623"/>
      <c r="CZ15" s="659">
        <v>13.4</v>
      </c>
      <c r="DA15" s="659"/>
      <c r="DB15" s="659"/>
      <c r="DC15" s="659"/>
      <c r="DD15" s="627">
        <v>592303</v>
      </c>
      <c r="DE15" s="622"/>
      <c r="DF15" s="622"/>
      <c r="DG15" s="622"/>
      <c r="DH15" s="622"/>
      <c r="DI15" s="622"/>
      <c r="DJ15" s="622"/>
      <c r="DK15" s="622"/>
      <c r="DL15" s="622"/>
      <c r="DM15" s="622"/>
      <c r="DN15" s="622"/>
      <c r="DO15" s="622"/>
      <c r="DP15" s="623"/>
      <c r="DQ15" s="627">
        <v>1925975</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13252</v>
      </c>
      <c r="S16" s="622"/>
      <c r="T16" s="622"/>
      <c r="U16" s="622"/>
      <c r="V16" s="622"/>
      <c r="W16" s="622"/>
      <c r="X16" s="622"/>
      <c r="Y16" s="623"/>
      <c r="Z16" s="659">
        <v>0.1</v>
      </c>
      <c r="AA16" s="659"/>
      <c r="AB16" s="659"/>
      <c r="AC16" s="659"/>
      <c r="AD16" s="660">
        <v>13252</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731</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81536</v>
      </c>
      <c r="S17" s="622"/>
      <c r="T17" s="622"/>
      <c r="U17" s="622"/>
      <c r="V17" s="622"/>
      <c r="W17" s="622"/>
      <c r="X17" s="622"/>
      <c r="Y17" s="623"/>
      <c r="Z17" s="659">
        <v>0.4</v>
      </c>
      <c r="AA17" s="659"/>
      <c r="AB17" s="659"/>
      <c r="AC17" s="659"/>
      <c r="AD17" s="660">
        <v>81536</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2030423</v>
      </c>
      <c r="CS17" s="622"/>
      <c r="CT17" s="622"/>
      <c r="CU17" s="622"/>
      <c r="CV17" s="622"/>
      <c r="CW17" s="622"/>
      <c r="CX17" s="622"/>
      <c r="CY17" s="623"/>
      <c r="CZ17" s="659">
        <v>9.6</v>
      </c>
      <c r="DA17" s="659"/>
      <c r="DB17" s="659"/>
      <c r="DC17" s="659"/>
      <c r="DD17" s="627" t="s">
        <v>122</v>
      </c>
      <c r="DE17" s="622"/>
      <c r="DF17" s="622"/>
      <c r="DG17" s="622"/>
      <c r="DH17" s="622"/>
      <c r="DI17" s="622"/>
      <c r="DJ17" s="622"/>
      <c r="DK17" s="622"/>
      <c r="DL17" s="622"/>
      <c r="DM17" s="622"/>
      <c r="DN17" s="622"/>
      <c r="DO17" s="622"/>
      <c r="DP17" s="623"/>
      <c r="DQ17" s="627">
        <v>2017667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36191</v>
      </c>
      <c r="S18" s="622"/>
      <c r="T18" s="622"/>
      <c r="U18" s="622"/>
      <c r="V18" s="622"/>
      <c r="W18" s="622"/>
      <c r="X18" s="622"/>
      <c r="Y18" s="623"/>
      <c r="Z18" s="659">
        <v>0.2</v>
      </c>
      <c r="AA18" s="659"/>
      <c r="AB18" s="659"/>
      <c r="AC18" s="659"/>
      <c r="AD18" s="660">
        <v>36191</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19584</v>
      </c>
      <c r="S19" s="622"/>
      <c r="T19" s="622"/>
      <c r="U19" s="622"/>
      <c r="V19" s="622"/>
      <c r="W19" s="622"/>
      <c r="X19" s="622"/>
      <c r="Y19" s="623"/>
      <c r="Z19" s="659">
        <v>0.1</v>
      </c>
      <c r="AA19" s="659"/>
      <c r="AB19" s="659"/>
      <c r="AC19" s="659"/>
      <c r="AD19" s="660">
        <v>19584</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168327</v>
      </c>
      <c r="BH19" s="622"/>
      <c r="BI19" s="622"/>
      <c r="BJ19" s="622"/>
      <c r="BK19" s="622"/>
      <c r="BL19" s="622"/>
      <c r="BM19" s="622"/>
      <c r="BN19" s="623"/>
      <c r="BO19" s="659">
        <v>3.3</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16607</v>
      </c>
      <c r="S20" s="622"/>
      <c r="T20" s="622"/>
      <c r="U20" s="622"/>
      <c r="V20" s="622"/>
      <c r="W20" s="622"/>
      <c r="X20" s="622"/>
      <c r="Y20" s="623"/>
      <c r="Z20" s="659">
        <v>0.1</v>
      </c>
      <c r="AA20" s="659"/>
      <c r="AB20" s="659"/>
      <c r="AC20" s="659"/>
      <c r="AD20" s="660">
        <v>16607</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168327</v>
      </c>
      <c r="BH20" s="622"/>
      <c r="BI20" s="622"/>
      <c r="BJ20" s="622"/>
      <c r="BK20" s="622"/>
      <c r="BL20" s="622"/>
      <c r="BM20" s="622"/>
      <c r="BN20" s="623"/>
      <c r="BO20" s="659">
        <v>3.3</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21153582</v>
      </c>
      <c r="CS20" s="622"/>
      <c r="CT20" s="622"/>
      <c r="CU20" s="622"/>
      <c r="CV20" s="622"/>
      <c r="CW20" s="622"/>
      <c r="CX20" s="622"/>
      <c r="CY20" s="623"/>
      <c r="CZ20" s="659">
        <v>100</v>
      </c>
      <c r="DA20" s="659"/>
      <c r="DB20" s="659"/>
      <c r="DC20" s="659"/>
      <c r="DD20" s="627">
        <v>2555199</v>
      </c>
      <c r="DE20" s="622"/>
      <c r="DF20" s="622"/>
      <c r="DG20" s="622"/>
      <c r="DH20" s="622"/>
      <c r="DI20" s="622"/>
      <c r="DJ20" s="622"/>
      <c r="DK20" s="622"/>
      <c r="DL20" s="622"/>
      <c r="DM20" s="622"/>
      <c r="DN20" s="622"/>
      <c r="DO20" s="622"/>
      <c r="DP20" s="623"/>
      <c r="DQ20" s="627">
        <v>14092173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7514717</v>
      </c>
      <c r="S21" s="622"/>
      <c r="T21" s="622"/>
      <c r="U21" s="622"/>
      <c r="V21" s="622"/>
      <c r="W21" s="622"/>
      <c r="X21" s="622"/>
      <c r="Y21" s="623"/>
      <c r="Z21" s="659">
        <v>32.700000000000003</v>
      </c>
      <c r="AA21" s="659"/>
      <c r="AB21" s="659"/>
      <c r="AC21" s="659"/>
      <c r="AD21" s="660">
        <v>6395879</v>
      </c>
      <c r="AE21" s="660"/>
      <c r="AF21" s="660"/>
      <c r="AG21" s="660"/>
      <c r="AH21" s="660"/>
      <c r="AI21" s="660"/>
      <c r="AJ21" s="660"/>
      <c r="AK21" s="660"/>
      <c r="AL21" s="624">
        <v>51.1</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6395879</v>
      </c>
      <c r="S22" s="622"/>
      <c r="T22" s="622"/>
      <c r="U22" s="622"/>
      <c r="V22" s="622"/>
      <c r="W22" s="622"/>
      <c r="X22" s="622"/>
      <c r="Y22" s="623"/>
      <c r="Z22" s="659">
        <v>27.8</v>
      </c>
      <c r="AA22" s="659"/>
      <c r="AB22" s="659"/>
      <c r="AC22" s="659"/>
      <c r="AD22" s="660">
        <v>6395879</v>
      </c>
      <c r="AE22" s="660"/>
      <c r="AF22" s="660"/>
      <c r="AG22" s="660"/>
      <c r="AH22" s="660"/>
      <c r="AI22" s="660"/>
      <c r="AJ22" s="660"/>
      <c r="AK22" s="660"/>
      <c r="AL22" s="624">
        <v>51.1</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1118838</v>
      </c>
      <c r="S23" s="622"/>
      <c r="T23" s="622"/>
      <c r="U23" s="622"/>
      <c r="V23" s="622"/>
      <c r="W23" s="622"/>
      <c r="X23" s="622"/>
      <c r="Y23" s="623"/>
      <c r="Z23" s="659">
        <v>4.9000000000000004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168327</v>
      </c>
      <c r="BH23" s="622"/>
      <c r="BI23" s="622"/>
      <c r="BJ23" s="622"/>
      <c r="BK23" s="622"/>
      <c r="BL23" s="622"/>
      <c r="BM23" s="622"/>
      <c r="BN23" s="623"/>
      <c r="BO23" s="659">
        <v>3.3</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8203369</v>
      </c>
      <c r="CS24" s="677"/>
      <c r="CT24" s="677"/>
      <c r="CU24" s="677"/>
      <c r="CV24" s="677"/>
      <c r="CW24" s="677"/>
      <c r="CX24" s="677"/>
      <c r="CY24" s="702"/>
      <c r="CZ24" s="703">
        <v>38.799999999999997</v>
      </c>
      <c r="DA24" s="685"/>
      <c r="DB24" s="685"/>
      <c r="DC24" s="705"/>
      <c r="DD24" s="701">
        <v>6393041</v>
      </c>
      <c r="DE24" s="677"/>
      <c r="DF24" s="677"/>
      <c r="DG24" s="677"/>
      <c r="DH24" s="677"/>
      <c r="DI24" s="677"/>
      <c r="DJ24" s="677"/>
      <c r="DK24" s="702"/>
      <c r="DL24" s="701">
        <v>6248975</v>
      </c>
      <c r="DM24" s="677"/>
      <c r="DN24" s="677"/>
      <c r="DO24" s="677"/>
      <c r="DP24" s="677"/>
      <c r="DQ24" s="677"/>
      <c r="DR24" s="677"/>
      <c r="DS24" s="677"/>
      <c r="DT24" s="677"/>
      <c r="DU24" s="677"/>
      <c r="DV24" s="702"/>
      <c r="DW24" s="703">
        <v>49.6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13761800</v>
      </c>
      <c r="S25" s="622"/>
      <c r="T25" s="622"/>
      <c r="U25" s="622"/>
      <c r="V25" s="622"/>
      <c r="W25" s="622"/>
      <c r="X25" s="622"/>
      <c r="Y25" s="623"/>
      <c r="Z25" s="659">
        <v>59.9</v>
      </c>
      <c r="AA25" s="659"/>
      <c r="AB25" s="659"/>
      <c r="AC25" s="659"/>
      <c r="AD25" s="660">
        <v>12474635</v>
      </c>
      <c r="AE25" s="660"/>
      <c r="AF25" s="660"/>
      <c r="AG25" s="660"/>
      <c r="AH25" s="660"/>
      <c r="AI25" s="660"/>
      <c r="AJ25" s="660"/>
      <c r="AK25" s="660"/>
      <c r="AL25" s="624">
        <v>99.7</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3879111</v>
      </c>
      <c r="CS25" s="634"/>
      <c r="CT25" s="634"/>
      <c r="CU25" s="634"/>
      <c r="CV25" s="634"/>
      <c r="CW25" s="634"/>
      <c r="CX25" s="634"/>
      <c r="CY25" s="635"/>
      <c r="CZ25" s="624">
        <v>18.3</v>
      </c>
      <c r="DA25" s="636"/>
      <c r="DB25" s="636"/>
      <c r="DC25" s="637"/>
      <c r="DD25" s="627">
        <v>3641944</v>
      </c>
      <c r="DE25" s="634"/>
      <c r="DF25" s="634"/>
      <c r="DG25" s="634"/>
      <c r="DH25" s="634"/>
      <c r="DI25" s="634"/>
      <c r="DJ25" s="634"/>
      <c r="DK25" s="635"/>
      <c r="DL25" s="627">
        <v>3501372</v>
      </c>
      <c r="DM25" s="634"/>
      <c r="DN25" s="634"/>
      <c r="DO25" s="634"/>
      <c r="DP25" s="634"/>
      <c r="DQ25" s="634"/>
      <c r="DR25" s="634"/>
      <c r="DS25" s="634"/>
      <c r="DT25" s="634"/>
      <c r="DU25" s="634"/>
      <c r="DV25" s="635"/>
      <c r="DW25" s="624">
        <v>27.8</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2087</v>
      </c>
      <c r="S26" s="622"/>
      <c r="T26" s="622"/>
      <c r="U26" s="622"/>
      <c r="V26" s="622"/>
      <c r="W26" s="622"/>
      <c r="X26" s="622"/>
      <c r="Y26" s="623"/>
      <c r="Z26" s="659">
        <v>0</v>
      </c>
      <c r="AA26" s="659"/>
      <c r="AB26" s="659"/>
      <c r="AC26" s="659"/>
      <c r="AD26" s="660">
        <v>2087</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2271302</v>
      </c>
      <c r="CS26" s="622"/>
      <c r="CT26" s="622"/>
      <c r="CU26" s="622"/>
      <c r="CV26" s="622"/>
      <c r="CW26" s="622"/>
      <c r="CX26" s="622"/>
      <c r="CY26" s="623"/>
      <c r="CZ26" s="624">
        <v>10.7</v>
      </c>
      <c r="DA26" s="636"/>
      <c r="DB26" s="636"/>
      <c r="DC26" s="637"/>
      <c r="DD26" s="627">
        <v>2121462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52583</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5121144</v>
      </c>
      <c r="BH27" s="622"/>
      <c r="BI27" s="622"/>
      <c r="BJ27" s="622"/>
      <c r="BK27" s="622"/>
      <c r="BL27" s="622"/>
      <c r="BM27" s="622"/>
      <c r="BN27" s="623"/>
      <c r="BO27" s="659">
        <v>100</v>
      </c>
      <c r="BP27" s="659"/>
      <c r="BQ27" s="659"/>
      <c r="BR27" s="659"/>
      <c r="BS27" s="660">
        <v>149889</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2293835</v>
      </c>
      <c r="CS27" s="634"/>
      <c r="CT27" s="634"/>
      <c r="CU27" s="634"/>
      <c r="CV27" s="634"/>
      <c r="CW27" s="634"/>
      <c r="CX27" s="634"/>
      <c r="CY27" s="635"/>
      <c r="CZ27" s="624">
        <v>10.8</v>
      </c>
      <c r="DA27" s="636"/>
      <c r="DB27" s="636"/>
      <c r="DC27" s="637"/>
      <c r="DD27" s="627">
        <v>733430</v>
      </c>
      <c r="DE27" s="634"/>
      <c r="DF27" s="634"/>
      <c r="DG27" s="634"/>
      <c r="DH27" s="634"/>
      <c r="DI27" s="634"/>
      <c r="DJ27" s="634"/>
      <c r="DK27" s="635"/>
      <c r="DL27" s="627">
        <v>729936</v>
      </c>
      <c r="DM27" s="634"/>
      <c r="DN27" s="634"/>
      <c r="DO27" s="634"/>
      <c r="DP27" s="634"/>
      <c r="DQ27" s="634"/>
      <c r="DR27" s="634"/>
      <c r="DS27" s="634"/>
      <c r="DT27" s="634"/>
      <c r="DU27" s="634"/>
      <c r="DV27" s="635"/>
      <c r="DW27" s="624">
        <v>5.8</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114402</v>
      </c>
      <c r="S28" s="622"/>
      <c r="T28" s="622"/>
      <c r="U28" s="622"/>
      <c r="V28" s="622"/>
      <c r="W28" s="622"/>
      <c r="X28" s="622"/>
      <c r="Y28" s="623"/>
      <c r="Z28" s="659">
        <v>0.5</v>
      </c>
      <c r="AA28" s="659"/>
      <c r="AB28" s="659"/>
      <c r="AC28" s="659"/>
      <c r="AD28" s="660">
        <v>22020</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2030423</v>
      </c>
      <c r="CS28" s="622"/>
      <c r="CT28" s="622"/>
      <c r="CU28" s="622"/>
      <c r="CV28" s="622"/>
      <c r="CW28" s="622"/>
      <c r="CX28" s="622"/>
      <c r="CY28" s="623"/>
      <c r="CZ28" s="624">
        <v>9.6</v>
      </c>
      <c r="DA28" s="636"/>
      <c r="DB28" s="636"/>
      <c r="DC28" s="637"/>
      <c r="DD28" s="627">
        <v>2017667</v>
      </c>
      <c r="DE28" s="622"/>
      <c r="DF28" s="622"/>
      <c r="DG28" s="622"/>
      <c r="DH28" s="622"/>
      <c r="DI28" s="622"/>
      <c r="DJ28" s="622"/>
      <c r="DK28" s="623"/>
      <c r="DL28" s="627">
        <v>2017667</v>
      </c>
      <c r="DM28" s="622"/>
      <c r="DN28" s="622"/>
      <c r="DO28" s="622"/>
      <c r="DP28" s="622"/>
      <c r="DQ28" s="622"/>
      <c r="DR28" s="622"/>
      <c r="DS28" s="622"/>
      <c r="DT28" s="622"/>
      <c r="DU28" s="622"/>
      <c r="DV28" s="623"/>
      <c r="DW28" s="624">
        <v>16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87683</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2030423</v>
      </c>
      <c r="CS29" s="634"/>
      <c r="CT29" s="634"/>
      <c r="CU29" s="634"/>
      <c r="CV29" s="634"/>
      <c r="CW29" s="634"/>
      <c r="CX29" s="634"/>
      <c r="CY29" s="635"/>
      <c r="CZ29" s="624">
        <v>9.6</v>
      </c>
      <c r="DA29" s="636"/>
      <c r="DB29" s="636"/>
      <c r="DC29" s="637"/>
      <c r="DD29" s="627">
        <v>2017667</v>
      </c>
      <c r="DE29" s="634"/>
      <c r="DF29" s="634"/>
      <c r="DG29" s="634"/>
      <c r="DH29" s="634"/>
      <c r="DI29" s="634"/>
      <c r="DJ29" s="634"/>
      <c r="DK29" s="635"/>
      <c r="DL29" s="627">
        <v>2017667</v>
      </c>
      <c r="DM29" s="634"/>
      <c r="DN29" s="634"/>
      <c r="DO29" s="634"/>
      <c r="DP29" s="634"/>
      <c r="DQ29" s="634"/>
      <c r="DR29" s="634"/>
      <c r="DS29" s="634"/>
      <c r="DT29" s="634"/>
      <c r="DU29" s="634"/>
      <c r="DV29" s="635"/>
      <c r="DW29" s="624">
        <v>16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3067231</v>
      </c>
      <c r="S30" s="622"/>
      <c r="T30" s="622"/>
      <c r="U30" s="622"/>
      <c r="V30" s="622"/>
      <c r="W30" s="622"/>
      <c r="X30" s="622"/>
      <c r="Y30" s="623"/>
      <c r="Z30" s="659">
        <v>13.4</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1984953</v>
      </c>
      <c r="CS30" s="622"/>
      <c r="CT30" s="622"/>
      <c r="CU30" s="622"/>
      <c r="CV30" s="622"/>
      <c r="CW30" s="622"/>
      <c r="CX30" s="622"/>
      <c r="CY30" s="623"/>
      <c r="CZ30" s="624">
        <v>9.4</v>
      </c>
      <c r="DA30" s="636"/>
      <c r="DB30" s="636"/>
      <c r="DC30" s="637"/>
      <c r="DD30" s="627">
        <v>1972197</v>
      </c>
      <c r="DE30" s="622"/>
      <c r="DF30" s="622"/>
      <c r="DG30" s="622"/>
      <c r="DH30" s="622"/>
      <c r="DI30" s="622"/>
      <c r="DJ30" s="622"/>
      <c r="DK30" s="623"/>
      <c r="DL30" s="627">
        <v>1972197</v>
      </c>
      <c r="DM30" s="622"/>
      <c r="DN30" s="622"/>
      <c r="DO30" s="622"/>
      <c r="DP30" s="622"/>
      <c r="DQ30" s="622"/>
      <c r="DR30" s="622"/>
      <c r="DS30" s="622"/>
      <c r="DT30" s="622"/>
      <c r="DU30" s="622"/>
      <c r="DV30" s="623"/>
      <c r="DW30" s="624">
        <v>15.7</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v>
      </c>
      <c r="BH31" s="684"/>
      <c r="BI31" s="684"/>
      <c r="BJ31" s="684"/>
      <c r="BK31" s="684"/>
      <c r="BL31" s="684"/>
      <c r="BM31" s="685">
        <v>95.9</v>
      </c>
      <c r="BN31" s="684"/>
      <c r="BO31" s="684"/>
      <c r="BP31" s="684"/>
      <c r="BQ31" s="686"/>
      <c r="BR31" s="683">
        <v>99</v>
      </c>
      <c r="BS31" s="684"/>
      <c r="BT31" s="684"/>
      <c r="BU31" s="684"/>
      <c r="BV31" s="684"/>
      <c r="BW31" s="684"/>
      <c r="BX31" s="685">
        <v>95.9</v>
      </c>
      <c r="BY31" s="684"/>
      <c r="BZ31" s="684"/>
      <c r="CA31" s="684"/>
      <c r="CB31" s="686"/>
      <c r="CD31" s="642"/>
      <c r="CE31" s="643"/>
      <c r="CF31" s="618" t="s">
        <v>300</v>
      </c>
      <c r="CG31" s="619"/>
      <c r="CH31" s="619"/>
      <c r="CI31" s="619"/>
      <c r="CJ31" s="619"/>
      <c r="CK31" s="619"/>
      <c r="CL31" s="619"/>
      <c r="CM31" s="619"/>
      <c r="CN31" s="619"/>
      <c r="CO31" s="619"/>
      <c r="CP31" s="619"/>
      <c r="CQ31" s="620"/>
      <c r="CR31" s="621">
        <v>45470</v>
      </c>
      <c r="CS31" s="634"/>
      <c r="CT31" s="634"/>
      <c r="CU31" s="634"/>
      <c r="CV31" s="634"/>
      <c r="CW31" s="634"/>
      <c r="CX31" s="634"/>
      <c r="CY31" s="635"/>
      <c r="CZ31" s="624">
        <v>0.2</v>
      </c>
      <c r="DA31" s="636"/>
      <c r="DB31" s="636"/>
      <c r="DC31" s="637"/>
      <c r="DD31" s="627">
        <v>45470</v>
      </c>
      <c r="DE31" s="634"/>
      <c r="DF31" s="634"/>
      <c r="DG31" s="634"/>
      <c r="DH31" s="634"/>
      <c r="DI31" s="634"/>
      <c r="DJ31" s="634"/>
      <c r="DK31" s="635"/>
      <c r="DL31" s="627">
        <v>45470</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1084238</v>
      </c>
      <c r="S32" s="622"/>
      <c r="T32" s="622"/>
      <c r="U32" s="622"/>
      <c r="V32" s="622"/>
      <c r="W32" s="622"/>
      <c r="X32" s="622"/>
      <c r="Y32" s="623"/>
      <c r="Z32" s="659">
        <v>4.7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v>
      </c>
      <c r="BH32" s="634"/>
      <c r="BI32" s="634"/>
      <c r="BJ32" s="634"/>
      <c r="BK32" s="634"/>
      <c r="BL32" s="634"/>
      <c r="BM32" s="625">
        <v>96.6</v>
      </c>
      <c r="BN32" s="634"/>
      <c r="BO32" s="634"/>
      <c r="BP32" s="634"/>
      <c r="BQ32" s="657"/>
      <c r="BR32" s="687">
        <v>99.2</v>
      </c>
      <c r="BS32" s="634"/>
      <c r="BT32" s="634"/>
      <c r="BU32" s="634"/>
      <c r="BV32" s="634"/>
      <c r="BW32" s="634"/>
      <c r="BX32" s="625">
        <v>96.6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101611</v>
      </c>
      <c r="S33" s="622"/>
      <c r="T33" s="622"/>
      <c r="U33" s="622"/>
      <c r="V33" s="622"/>
      <c r="W33" s="622"/>
      <c r="X33" s="622"/>
      <c r="Y33" s="623"/>
      <c r="Z33" s="659">
        <v>0.4</v>
      </c>
      <c r="AA33" s="659"/>
      <c r="AB33" s="659"/>
      <c r="AC33" s="659"/>
      <c r="AD33" s="660">
        <v>15133</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99.1</v>
      </c>
      <c r="BH33" s="606"/>
      <c r="BI33" s="606"/>
      <c r="BJ33" s="606"/>
      <c r="BK33" s="606"/>
      <c r="BL33" s="606"/>
      <c r="BM33" s="652">
        <v>95.9</v>
      </c>
      <c r="BN33" s="606"/>
      <c r="BO33" s="606"/>
      <c r="BP33" s="606"/>
      <c r="BQ33" s="669"/>
      <c r="BR33" s="682">
        <v>99</v>
      </c>
      <c r="BS33" s="606"/>
      <c r="BT33" s="606"/>
      <c r="BU33" s="606"/>
      <c r="BV33" s="606"/>
      <c r="BW33" s="606"/>
      <c r="BX33" s="652">
        <v>95.8</v>
      </c>
      <c r="BY33" s="606"/>
      <c r="BZ33" s="606"/>
      <c r="CA33" s="606"/>
      <c r="CB33" s="669"/>
      <c r="CD33" s="618" t="s">
        <v>307</v>
      </c>
      <c r="CE33" s="619"/>
      <c r="CF33" s="619"/>
      <c r="CG33" s="619"/>
      <c r="CH33" s="619"/>
      <c r="CI33" s="619"/>
      <c r="CJ33" s="619"/>
      <c r="CK33" s="619"/>
      <c r="CL33" s="619"/>
      <c r="CM33" s="619"/>
      <c r="CN33" s="619"/>
      <c r="CO33" s="619"/>
      <c r="CP33" s="619"/>
      <c r="CQ33" s="620"/>
      <c r="CR33" s="621">
        <v>10395014</v>
      </c>
      <c r="CS33" s="634"/>
      <c r="CT33" s="634"/>
      <c r="CU33" s="634"/>
      <c r="CV33" s="634"/>
      <c r="CW33" s="634"/>
      <c r="CX33" s="634"/>
      <c r="CY33" s="635"/>
      <c r="CZ33" s="624">
        <v>49.1</v>
      </c>
      <c r="DA33" s="636"/>
      <c r="DB33" s="636"/>
      <c r="DC33" s="637"/>
      <c r="DD33" s="627">
        <v>7314583</v>
      </c>
      <c r="DE33" s="634"/>
      <c r="DF33" s="634"/>
      <c r="DG33" s="634"/>
      <c r="DH33" s="634"/>
      <c r="DI33" s="634"/>
      <c r="DJ33" s="634"/>
      <c r="DK33" s="635"/>
      <c r="DL33" s="627">
        <v>4939863</v>
      </c>
      <c r="DM33" s="634"/>
      <c r="DN33" s="634"/>
      <c r="DO33" s="634"/>
      <c r="DP33" s="634"/>
      <c r="DQ33" s="634"/>
      <c r="DR33" s="634"/>
      <c r="DS33" s="634"/>
      <c r="DT33" s="634"/>
      <c r="DU33" s="634"/>
      <c r="DV33" s="635"/>
      <c r="DW33" s="624">
        <v>39.200000000000003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450481</v>
      </c>
      <c r="S34" s="622"/>
      <c r="T34" s="622"/>
      <c r="U34" s="622"/>
      <c r="V34" s="622"/>
      <c r="W34" s="622"/>
      <c r="X34" s="622"/>
      <c r="Y34" s="623"/>
      <c r="Z34" s="659">
        <v>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2940882</v>
      </c>
      <c r="CS34" s="622"/>
      <c r="CT34" s="622"/>
      <c r="CU34" s="622"/>
      <c r="CV34" s="622"/>
      <c r="CW34" s="622"/>
      <c r="CX34" s="622"/>
      <c r="CY34" s="623"/>
      <c r="CZ34" s="624">
        <v>13.9</v>
      </c>
      <c r="DA34" s="636"/>
      <c r="DB34" s="636"/>
      <c r="DC34" s="637"/>
      <c r="DD34" s="627">
        <v>1902040</v>
      </c>
      <c r="DE34" s="622"/>
      <c r="DF34" s="622"/>
      <c r="DG34" s="622"/>
      <c r="DH34" s="622"/>
      <c r="DI34" s="622"/>
      <c r="DJ34" s="622"/>
      <c r="DK34" s="623"/>
      <c r="DL34" s="627">
        <v>1456861</v>
      </c>
      <c r="DM34" s="622"/>
      <c r="DN34" s="622"/>
      <c r="DO34" s="622"/>
      <c r="DP34" s="622"/>
      <c r="DQ34" s="622"/>
      <c r="DR34" s="622"/>
      <c r="DS34" s="622"/>
      <c r="DT34" s="622"/>
      <c r="DU34" s="622"/>
      <c r="DV34" s="623"/>
      <c r="DW34" s="624">
        <v>11.6</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2243501</v>
      </c>
      <c r="S35" s="622"/>
      <c r="T35" s="622"/>
      <c r="U35" s="622"/>
      <c r="V35" s="622"/>
      <c r="W35" s="622"/>
      <c r="X35" s="622"/>
      <c r="Y35" s="623"/>
      <c r="Z35" s="659">
        <v>9.8000000000000007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208746</v>
      </c>
      <c r="CS35" s="634"/>
      <c r="CT35" s="634"/>
      <c r="CU35" s="634"/>
      <c r="CV35" s="634"/>
      <c r="CW35" s="634"/>
      <c r="CX35" s="634"/>
      <c r="CY35" s="635"/>
      <c r="CZ35" s="624">
        <v>1</v>
      </c>
      <c r="DA35" s="636"/>
      <c r="DB35" s="636"/>
      <c r="DC35" s="637"/>
      <c r="DD35" s="627">
        <v>144159</v>
      </c>
      <c r="DE35" s="634"/>
      <c r="DF35" s="634"/>
      <c r="DG35" s="634"/>
      <c r="DH35" s="634"/>
      <c r="DI35" s="634"/>
      <c r="DJ35" s="634"/>
      <c r="DK35" s="635"/>
      <c r="DL35" s="627">
        <v>127938</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977164</v>
      </c>
      <c r="S36" s="622"/>
      <c r="T36" s="622"/>
      <c r="U36" s="622"/>
      <c r="V36" s="622"/>
      <c r="W36" s="622"/>
      <c r="X36" s="622"/>
      <c r="Y36" s="623"/>
      <c r="Z36" s="659">
        <v>4.3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4284133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179056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3904527</v>
      </c>
      <c r="CS36" s="622"/>
      <c r="CT36" s="622"/>
      <c r="CU36" s="622"/>
      <c r="CV36" s="622"/>
      <c r="CW36" s="622"/>
      <c r="CX36" s="622"/>
      <c r="CY36" s="623"/>
      <c r="CZ36" s="624">
        <v>18.5</v>
      </c>
      <c r="DA36" s="636"/>
      <c r="DB36" s="636"/>
      <c r="DC36" s="637"/>
      <c r="DD36" s="627">
        <v>3405785</v>
      </c>
      <c r="DE36" s="622"/>
      <c r="DF36" s="622"/>
      <c r="DG36" s="622"/>
      <c r="DH36" s="622"/>
      <c r="DI36" s="622"/>
      <c r="DJ36" s="622"/>
      <c r="DK36" s="623"/>
      <c r="DL36" s="627">
        <v>1995530</v>
      </c>
      <c r="DM36" s="622"/>
      <c r="DN36" s="622"/>
      <c r="DO36" s="622"/>
      <c r="DP36" s="622"/>
      <c r="DQ36" s="622"/>
      <c r="DR36" s="622"/>
      <c r="DS36" s="622"/>
      <c r="DT36" s="622"/>
      <c r="DU36" s="622"/>
      <c r="DV36" s="623"/>
      <c r="DW36" s="624">
        <v>15.8</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281461</v>
      </c>
      <c r="S37" s="622"/>
      <c r="T37" s="622"/>
      <c r="U37" s="622"/>
      <c r="V37" s="622"/>
      <c r="W37" s="622"/>
      <c r="X37" s="622"/>
      <c r="Y37" s="623"/>
      <c r="Z37" s="659">
        <v>1.2</v>
      </c>
      <c r="AA37" s="659"/>
      <c r="AB37" s="659"/>
      <c r="AC37" s="659"/>
      <c r="AD37" s="660">
        <v>804</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1195093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115767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610136</v>
      </c>
      <c r="CS37" s="634"/>
      <c r="CT37" s="634"/>
      <c r="CU37" s="634"/>
      <c r="CV37" s="634"/>
      <c r="CW37" s="634"/>
      <c r="CX37" s="634"/>
      <c r="CY37" s="635"/>
      <c r="CZ37" s="624">
        <v>2.9</v>
      </c>
      <c r="DA37" s="636"/>
      <c r="DB37" s="636"/>
      <c r="DC37" s="637"/>
      <c r="DD37" s="627">
        <v>603136</v>
      </c>
      <c r="DE37" s="634"/>
      <c r="DF37" s="634"/>
      <c r="DG37" s="634"/>
      <c r="DH37" s="634"/>
      <c r="DI37" s="634"/>
      <c r="DJ37" s="634"/>
      <c r="DK37" s="635"/>
      <c r="DL37" s="627">
        <v>563770</v>
      </c>
      <c r="DM37" s="634"/>
      <c r="DN37" s="634"/>
      <c r="DO37" s="634"/>
      <c r="DP37" s="634"/>
      <c r="DQ37" s="634"/>
      <c r="DR37" s="634"/>
      <c r="DS37" s="634"/>
      <c r="DT37" s="634"/>
      <c r="DU37" s="634"/>
      <c r="DV37" s="635"/>
      <c r="DW37" s="624">
        <v>4.5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741436</v>
      </c>
      <c r="S38" s="622"/>
      <c r="T38" s="622"/>
      <c r="U38" s="622"/>
      <c r="V38" s="622"/>
      <c r="W38" s="622"/>
      <c r="X38" s="622"/>
      <c r="Y38" s="623"/>
      <c r="Z38" s="659">
        <v>3.2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521245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4490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2533892</v>
      </c>
      <c r="CS38" s="622"/>
      <c r="CT38" s="622"/>
      <c r="CU38" s="622"/>
      <c r="CV38" s="622"/>
      <c r="CW38" s="622"/>
      <c r="CX38" s="622"/>
      <c r="CY38" s="623"/>
      <c r="CZ38" s="624">
        <v>12</v>
      </c>
      <c r="DA38" s="636"/>
      <c r="DB38" s="636"/>
      <c r="DC38" s="637"/>
      <c r="DD38" s="627">
        <v>1431058</v>
      </c>
      <c r="DE38" s="622"/>
      <c r="DF38" s="622"/>
      <c r="DG38" s="622"/>
      <c r="DH38" s="622"/>
      <c r="DI38" s="622"/>
      <c r="DJ38" s="622"/>
      <c r="DK38" s="623"/>
      <c r="DL38" s="627">
        <v>1359534</v>
      </c>
      <c r="DM38" s="622"/>
      <c r="DN38" s="622"/>
      <c r="DO38" s="622"/>
      <c r="DP38" s="622"/>
      <c r="DQ38" s="622"/>
      <c r="DR38" s="622"/>
      <c r="DS38" s="622"/>
      <c r="DT38" s="622"/>
      <c r="DU38" s="622"/>
      <c r="DV38" s="623"/>
      <c r="DW38" s="624">
        <v>10.8</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446488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6486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329248</v>
      </c>
      <c r="CS39" s="634"/>
      <c r="CT39" s="634"/>
      <c r="CU39" s="634"/>
      <c r="CV39" s="634"/>
      <c r="CW39" s="634"/>
      <c r="CX39" s="634"/>
      <c r="CY39" s="635"/>
      <c r="CZ39" s="624">
        <v>1.6</v>
      </c>
      <c r="DA39" s="636"/>
      <c r="DB39" s="636"/>
      <c r="DC39" s="637"/>
      <c r="DD39" s="627">
        <v>69622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75836</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48996</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477719</v>
      </c>
      <c r="CS40" s="622"/>
      <c r="CT40" s="622"/>
      <c r="CU40" s="622"/>
      <c r="CV40" s="622"/>
      <c r="CW40" s="622"/>
      <c r="CX40" s="622"/>
      <c r="CY40" s="623"/>
      <c r="CZ40" s="624">
        <v>2.2999999999999998</v>
      </c>
      <c r="DA40" s="636"/>
      <c r="DB40" s="636"/>
      <c r="DC40" s="637"/>
      <c r="DD40" s="627">
        <v>361919</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22965678</v>
      </c>
      <c r="S41" s="646"/>
      <c r="T41" s="646"/>
      <c r="U41" s="646"/>
      <c r="V41" s="646"/>
      <c r="W41" s="646"/>
      <c r="X41" s="646"/>
      <c r="Y41" s="649"/>
      <c r="Z41" s="650">
        <v>100</v>
      </c>
      <c r="AA41" s="650"/>
      <c r="AB41" s="650"/>
      <c r="AC41" s="650"/>
      <c r="AD41" s="651">
        <v>12514679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357682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1714629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449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2555199</v>
      </c>
      <c r="CS42" s="634"/>
      <c r="CT42" s="634"/>
      <c r="CU42" s="634"/>
      <c r="CV42" s="634"/>
      <c r="CW42" s="634"/>
      <c r="CX42" s="634"/>
      <c r="CY42" s="635"/>
      <c r="CZ42" s="624">
        <v>12.1</v>
      </c>
      <c r="DA42" s="636"/>
      <c r="DB42" s="636"/>
      <c r="DC42" s="637"/>
      <c r="DD42" s="627">
        <v>384549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87254</v>
      </c>
      <c r="CS43" s="634"/>
      <c r="CT43" s="634"/>
      <c r="CU43" s="634"/>
      <c r="CV43" s="634"/>
      <c r="CW43" s="634"/>
      <c r="CX43" s="634"/>
      <c r="CY43" s="635"/>
      <c r="CZ43" s="624">
        <v>0.4</v>
      </c>
      <c r="DA43" s="636"/>
      <c r="DB43" s="636"/>
      <c r="DC43" s="637"/>
      <c r="DD43" s="627">
        <v>63929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2555199</v>
      </c>
      <c r="CS44" s="622"/>
      <c r="CT44" s="622"/>
      <c r="CU44" s="622"/>
      <c r="CV44" s="622"/>
      <c r="CW44" s="622"/>
      <c r="CX44" s="622"/>
      <c r="CY44" s="623"/>
      <c r="CZ44" s="624">
        <v>12.1</v>
      </c>
      <c r="DA44" s="625"/>
      <c r="DB44" s="625"/>
      <c r="DC44" s="626"/>
      <c r="DD44" s="627">
        <v>384549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921245</v>
      </c>
      <c r="CS45" s="634"/>
      <c r="CT45" s="634"/>
      <c r="CU45" s="634"/>
      <c r="CV45" s="634"/>
      <c r="CW45" s="634"/>
      <c r="CX45" s="634"/>
      <c r="CY45" s="635"/>
      <c r="CZ45" s="624">
        <v>4.4000000000000004</v>
      </c>
      <c r="DA45" s="636"/>
      <c r="DB45" s="636"/>
      <c r="DC45" s="637"/>
      <c r="DD45" s="627">
        <v>34663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1539758</v>
      </c>
      <c r="CS46" s="622"/>
      <c r="CT46" s="622"/>
      <c r="CU46" s="622"/>
      <c r="CV46" s="622"/>
      <c r="CW46" s="622"/>
      <c r="CX46" s="622"/>
      <c r="CY46" s="623"/>
      <c r="CZ46" s="624">
        <v>7.3</v>
      </c>
      <c r="DA46" s="625"/>
      <c r="DB46" s="625"/>
      <c r="DC46" s="626"/>
      <c r="DD46" s="627">
        <v>286150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21153582</v>
      </c>
      <c r="CS49" s="606"/>
      <c r="CT49" s="606"/>
      <c r="CU49" s="606"/>
      <c r="CV49" s="606"/>
      <c r="CW49" s="606"/>
      <c r="CX49" s="606"/>
      <c r="CY49" s="607"/>
      <c r="CZ49" s="608">
        <v>100</v>
      </c>
      <c r="DA49" s="609"/>
      <c r="DB49" s="609"/>
      <c r="DC49" s="610"/>
      <c r="DD49" s="611">
        <v>14092173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mcpSVATpXlO5juUXMXf8HzGGoTDqz2V1mcPulQp8/52PDbIylr/i4lh+5NvzpMiOj5cTnq2ctlDq3a/1/I2Rg==" saltValue="1GvP7x2+Yzf0iZsqZG7r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22498</v>
      </c>
      <c r="R7" s="1103"/>
      <c r="S7" s="1103"/>
      <c r="T7" s="1103"/>
      <c r="U7" s="1103"/>
      <c r="V7" s="1103">
        <v>20778</v>
      </c>
      <c r="W7" s="1103"/>
      <c r="X7" s="1103"/>
      <c r="Y7" s="1103"/>
      <c r="Z7" s="1103"/>
      <c r="AA7" s="1103">
        <v>1720</v>
      </c>
      <c r="AB7" s="1103"/>
      <c r="AC7" s="1103"/>
      <c r="AD7" s="1103"/>
      <c r="AE7" s="1104"/>
      <c r="AF7" s="1105">
        <v>1008</v>
      </c>
      <c r="AG7" s="1106"/>
      <c r="AH7" s="1106"/>
      <c r="AI7" s="1106"/>
      <c r="AJ7" s="1107"/>
      <c r="AK7" s="1108">
        <v>17</v>
      </c>
      <c r="AL7" s="1109"/>
      <c r="AM7" s="1109"/>
      <c r="AN7" s="1109"/>
      <c r="AO7" s="1109"/>
      <c r="AP7" s="1109">
        <v>18193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569</v>
      </c>
      <c r="BT7" s="1100"/>
      <c r="BU7" s="1100"/>
      <c r="BV7" s="1100"/>
      <c r="BW7" s="1100"/>
      <c r="BX7" s="1100"/>
      <c r="BY7" s="1100"/>
      <c r="BZ7" s="1100"/>
      <c r="CA7" s="1100"/>
      <c r="CB7" s="1100"/>
      <c r="CC7" s="1100"/>
      <c r="CD7" s="1100"/>
      <c r="CE7" s="1100"/>
      <c r="CF7" s="1100"/>
      <c r="CG7" s="1112"/>
      <c r="CH7" s="1096">
        <v>-4</v>
      </c>
      <c r="CI7" s="1097"/>
      <c r="CJ7" s="1097"/>
      <c r="CK7" s="1097"/>
      <c r="CL7" s="1098"/>
      <c r="CM7" s="1096">
        <v>112</v>
      </c>
      <c r="CN7" s="1097"/>
      <c r="CO7" s="1097"/>
      <c r="CP7" s="1097"/>
      <c r="CQ7" s="1098"/>
      <c r="CR7" s="1096">
        <v>50</v>
      </c>
      <c r="CS7" s="1097"/>
      <c r="CT7" s="1097"/>
      <c r="CU7" s="1097"/>
      <c r="CV7" s="1098"/>
      <c r="CW7" s="1096" t="s">
        <v>577</v>
      </c>
      <c r="CX7" s="1097"/>
      <c r="CY7" s="1097"/>
      <c r="CZ7" s="1097"/>
      <c r="DA7" s="1098"/>
      <c r="DB7" s="1096" t="s">
        <v>576</v>
      </c>
      <c r="DC7" s="1097"/>
      <c r="DD7" s="1097"/>
      <c r="DE7" s="1097"/>
      <c r="DF7" s="1098"/>
      <c r="DG7" s="1096" t="s">
        <v>576</v>
      </c>
      <c r="DH7" s="1097"/>
      <c r="DI7" s="1097"/>
      <c r="DJ7" s="1097"/>
      <c r="DK7" s="1098"/>
      <c r="DL7" s="1096" t="s">
        <v>576</v>
      </c>
      <c r="DM7" s="1097"/>
      <c r="DN7" s="1097"/>
      <c r="DO7" s="1097"/>
      <c r="DP7" s="1098"/>
      <c r="DQ7" s="1096" t="s">
        <v>576</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680</v>
      </c>
      <c r="R8" s="1039"/>
      <c r="S8" s="1039"/>
      <c r="T8" s="1039"/>
      <c r="U8" s="1039"/>
      <c r="V8" s="1039">
        <v>626</v>
      </c>
      <c r="W8" s="1039"/>
      <c r="X8" s="1039"/>
      <c r="Y8" s="1039"/>
      <c r="Z8" s="1039"/>
      <c r="AA8" s="1039">
        <v>54</v>
      </c>
      <c r="AB8" s="1039"/>
      <c r="AC8" s="1039"/>
      <c r="AD8" s="1039"/>
      <c r="AE8" s="1040"/>
      <c r="AF8" s="1035">
        <v>41</v>
      </c>
      <c r="AG8" s="1036"/>
      <c r="AH8" s="1036"/>
      <c r="AI8" s="1036"/>
      <c r="AJ8" s="1037"/>
      <c r="AK8" s="1080">
        <v>300</v>
      </c>
      <c r="AL8" s="1081"/>
      <c r="AM8" s="1081"/>
      <c r="AN8" s="1081"/>
      <c r="AO8" s="1081"/>
      <c r="AP8" s="1081" t="s">
        <v>559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570</v>
      </c>
      <c r="BT8" s="993"/>
      <c r="BU8" s="993"/>
      <c r="BV8" s="993"/>
      <c r="BW8" s="993"/>
      <c r="BX8" s="993"/>
      <c r="BY8" s="993"/>
      <c r="BZ8" s="993"/>
      <c r="CA8" s="993"/>
      <c r="CB8" s="993"/>
      <c r="CC8" s="993"/>
      <c r="CD8" s="993"/>
      <c r="CE8" s="993"/>
      <c r="CF8" s="993"/>
      <c r="CG8" s="1014"/>
      <c r="CH8" s="989">
        <v>5</v>
      </c>
      <c r="CI8" s="990"/>
      <c r="CJ8" s="990"/>
      <c r="CK8" s="990"/>
      <c r="CL8" s="991"/>
      <c r="CM8" s="989">
        <v>191</v>
      </c>
      <c r="CN8" s="990"/>
      <c r="CO8" s="990"/>
      <c r="CP8" s="990"/>
      <c r="CQ8" s="991"/>
      <c r="CR8" s="989">
        <v>10</v>
      </c>
      <c r="CS8" s="990"/>
      <c r="CT8" s="990"/>
      <c r="CU8" s="990"/>
      <c r="CV8" s="991"/>
      <c r="CW8" s="989" t="s">
        <v>576</v>
      </c>
      <c r="CX8" s="990"/>
      <c r="CY8" s="990"/>
      <c r="CZ8" s="990"/>
      <c r="DA8" s="991"/>
      <c r="DB8" s="989" t="s">
        <v>576</v>
      </c>
      <c r="DC8" s="990"/>
      <c r="DD8" s="990"/>
      <c r="DE8" s="990"/>
      <c r="DF8" s="991"/>
      <c r="DG8" s="989" t="s">
        <v>576</v>
      </c>
      <c r="DH8" s="990"/>
      <c r="DI8" s="990"/>
      <c r="DJ8" s="990"/>
      <c r="DK8" s="991"/>
      <c r="DL8" s="989" t="s">
        <v>576</v>
      </c>
      <c r="DM8" s="990"/>
      <c r="DN8" s="990"/>
      <c r="DO8" s="990"/>
      <c r="DP8" s="991"/>
      <c r="DQ8" s="989" t="s">
        <v>576</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33</v>
      </c>
      <c r="R9" s="1039"/>
      <c r="S9" s="1039"/>
      <c r="T9" s="1039"/>
      <c r="U9" s="1039"/>
      <c r="V9" s="1039">
        <v>14</v>
      </c>
      <c r="W9" s="1039"/>
      <c r="X9" s="1039"/>
      <c r="Y9" s="1039"/>
      <c r="Z9" s="1039"/>
      <c r="AA9" s="1039">
        <v>19</v>
      </c>
      <c r="AB9" s="1039"/>
      <c r="AC9" s="1039"/>
      <c r="AD9" s="1039"/>
      <c r="AE9" s="1040"/>
      <c r="AF9" s="1035">
        <v>19</v>
      </c>
      <c r="AG9" s="1036"/>
      <c r="AH9" s="1036"/>
      <c r="AI9" s="1036"/>
      <c r="AJ9" s="1037"/>
      <c r="AK9" s="1080">
        <v>16</v>
      </c>
      <c r="AL9" s="1081"/>
      <c r="AM9" s="1081"/>
      <c r="AN9" s="1081"/>
      <c r="AO9" s="1081"/>
      <c r="AP9" s="1081" t="s">
        <v>559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571</v>
      </c>
      <c r="BT9" s="993"/>
      <c r="BU9" s="993"/>
      <c r="BV9" s="993"/>
      <c r="BW9" s="993"/>
      <c r="BX9" s="993"/>
      <c r="BY9" s="993"/>
      <c r="BZ9" s="993"/>
      <c r="CA9" s="993"/>
      <c r="CB9" s="993"/>
      <c r="CC9" s="993"/>
      <c r="CD9" s="993"/>
      <c r="CE9" s="993"/>
      <c r="CF9" s="993"/>
      <c r="CG9" s="1014"/>
      <c r="CH9" s="989">
        <v>2</v>
      </c>
      <c r="CI9" s="990"/>
      <c r="CJ9" s="990"/>
      <c r="CK9" s="990"/>
      <c r="CL9" s="991"/>
      <c r="CM9" s="989">
        <v>78</v>
      </c>
      <c r="CN9" s="990"/>
      <c r="CO9" s="990"/>
      <c r="CP9" s="990"/>
      <c r="CQ9" s="991"/>
      <c r="CR9" s="989">
        <v>68</v>
      </c>
      <c r="CS9" s="990"/>
      <c r="CT9" s="990"/>
      <c r="CU9" s="990"/>
      <c r="CV9" s="991"/>
      <c r="CW9" s="989" t="s">
        <v>576</v>
      </c>
      <c r="CX9" s="990"/>
      <c r="CY9" s="990"/>
      <c r="CZ9" s="990"/>
      <c r="DA9" s="991"/>
      <c r="DB9" s="989" t="s">
        <v>576</v>
      </c>
      <c r="DC9" s="990"/>
      <c r="DD9" s="990"/>
      <c r="DE9" s="990"/>
      <c r="DF9" s="991"/>
      <c r="DG9" s="989" t="s">
        <v>576</v>
      </c>
      <c r="DH9" s="990"/>
      <c r="DI9" s="990"/>
      <c r="DJ9" s="990"/>
      <c r="DK9" s="991"/>
      <c r="DL9" s="989" t="s">
        <v>576</v>
      </c>
      <c r="DM9" s="990"/>
      <c r="DN9" s="990"/>
      <c r="DO9" s="990"/>
      <c r="DP9" s="991"/>
      <c r="DQ9" s="989" t="s">
        <v>576</v>
      </c>
      <c r="DR9" s="990"/>
      <c r="DS9" s="990"/>
      <c r="DT9" s="990"/>
      <c r="DU9" s="991"/>
      <c r="DV9" s="992"/>
      <c r="DW9" s="993"/>
      <c r="DX9" s="993"/>
      <c r="DY9" s="993"/>
      <c r="DZ9" s="994"/>
      <c r="EA9" s="234"/>
    </row>
    <row r="10" spans="1:131" s="235" customFormat="1" ht="26.25" customHeight="1" x14ac:dyDescent="0.15">
      <c r="A10" s="238">
        <v>4</v>
      </c>
      <c r="B10" s="1030" t="s">
        <v>377</v>
      </c>
      <c r="C10" s="1031"/>
      <c r="D10" s="1031"/>
      <c r="E10" s="1031"/>
      <c r="F10" s="1031"/>
      <c r="G10" s="1031"/>
      <c r="H10" s="1031"/>
      <c r="I10" s="1031"/>
      <c r="J10" s="1031"/>
      <c r="K10" s="1031"/>
      <c r="L10" s="1031"/>
      <c r="M10" s="1031"/>
      <c r="N10" s="1031"/>
      <c r="O10" s="1031"/>
      <c r="P10" s="1032"/>
      <c r="Q10" s="1038">
        <v>33</v>
      </c>
      <c r="R10" s="1039"/>
      <c r="S10" s="1039"/>
      <c r="T10" s="1039"/>
      <c r="U10" s="1039"/>
      <c r="V10" s="1039">
        <v>15</v>
      </c>
      <c r="W10" s="1039"/>
      <c r="X10" s="1039"/>
      <c r="Y10" s="1039"/>
      <c r="Z10" s="1039"/>
      <c r="AA10" s="1039">
        <v>19</v>
      </c>
      <c r="AB10" s="1039"/>
      <c r="AC10" s="1039"/>
      <c r="AD10" s="1039"/>
      <c r="AE10" s="1040"/>
      <c r="AF10" s="1035">
        <v>19</v>
      </c>
      <c r="AG10" s="1036"/>
      <c r="AH10" s="1036"/>
      <c r="AI10" s="1036"/>
      <c r="AJ10" s="1037"/>
      <c r="AK10" s="1080" t="s">
        <v>559</v>
      </c>
      <c r="AL10" s="1081"/>
      <c r="AM10" s="1081"/>
      <c r="AN10" s="1081"/>
      <c r="AO10" s="1081"/>
      <c r="AP10" s="1081" t="s">
        <v>559</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572</v>
      </c>
      <c r="BT10" s="993"/>
      <c r="BU10" s="993"/>
      <c r="BV10" s="993"/>
      <c r="BW10" s="993"/>
      <c r="BX10" s="993"/>
      <c r="BY10" s="993"/>
      <c r="BZ10" s="993"/>
      <c r="CA10" s="993"/>
      <c r="CB10" s="993"/>
      <c r="CC10" s="993"/>
      <c r="CD10" s="993"/>
      <c r="CE10" s="993"/>
      <c r="CF10" s="993"/>
      <c r="CG10" s="1014"/>
      <c r="CH10" s="989">
        <v>-14</v>
      </c>
      <c r="CI10" s="990"/>
      <c r="CJ10" s="990"/>
      <c r="CK10" s="990"/>
      <c r="CL10" s="991"/>
      <c r="CM10" s="989">
        <v>601</v>
      </c>
      <c r="CN10" s="990"/>
      <c r="CO10" s="990"/>
      <c r="CP10" s="990"/>
      <c r="CQ10" s="991"/>
      <c r="CR10" s="989">
        <v>235</v>
      </c>
      <c r="CS10" s="990"/>
      <c r="CT10" s="990"/>
      <c r="CU10" s="990"/>
      <c r="CV10" s="991"/>
      <c r="CW10" s="989" t="s">
        <v>576</v>
      </c>
      <c r="CX10" s="990"/>
      <c r="CY10" s="990"/>
      <c r="CZ10" s="990"/>
      <c r="DA10" s="991"/>
      <c r="DB10" s="989" t="s">
        <v>576</v>
      </c>
      <c r="DC10" s="990"/>
      <c r="DD10" s="990"/>
      <c r="DE10" s="990"/>
      <c r="DF10" s="991"/>
      <c r="DG10" s="989" t="s">
        <v>576</v>
      </c>
      <c r="DH10" s="990"/>
      <c r="DI10" s="990"/>
      <c r="DJ10" s="990"/>
      <c r="DK10" s="991"/>
      <c r="DL10" s="989" t="s">
        <v>576</v>
      </c>
      <c r="DM10" s="990"/>
      <c r="DN10" s="990"/>
      <c r="DO10" s="990"/>
      <c r="DP10" s="991"/>
      <c r="DQ10" s="989" t="s">
        <v>576</v>
      </c>
      <c r="DR10" s="990"/>
      <c r="DS10" s="990"/>
      <c r="DT10" s="990"/>
      <c r="DU10" s="991"/>
      <c r="DV10" s="992"/>
      <c r="DW10" s="993"/>
      <c r="DX10" s="993"/>
      <c r="DY10" s="993"/>
      <c r="DZ10" s="994"/>
      <c r="EA10" s="234"/>
    </row>
    <row r="11" spans="1:131" s="235" customFormat="1" ht="26.25" customHeight="1" x14ac:dyDescent="0.15">
      <c r="A11" s="238">
        <v>5</v>
      </c>
      <c r="B11" s="1030" t="s">
        <v>575</v>
      </c>
      <c r="C11" s="1031"/>
      <c r="D11" s="1031"/>
      <c r="E11" s="1031"/>
      <c r="F11" s="1031"/>
      <c r="G11" s="1031"/>
      <c r="H11" s="1031"/>
      <c r="I11" s="1031"/>
      <c r="J11" s="1031"/>
      <c r="K11" s="1031"/>
      <c r="L11" s="1031"/>
      <c r="M11" s="1031"/>
      <c r="N11" s="1031"/>
      <c r="O11" s="1031"/>
      <c r="P11" s="1032"/>
      <c r="Q11" s="1038">
        <v>46</v>
      </c>
      <c r="R11" s="1039"/>
      <c r="S11" s="1039"/>
      <c r="T11" s="1039"/>
      <c r="U11" s="1039"/>
      <c r="V11" s="1039">
        <v>46</v>
      </c>
      <c r="W11" s="1039"/>
      <c r="X11" s="1039"/>
      <c r="Y11" s="1039"/>
      <c r="Z11" s="1039"/>
      <c r="AA11" s="1039" t="s">
        <v>576</v>
      </c>
      <c r="AB11" s="1039"/>
      <c r="AC11" s="1039"/>
      <c r="AD11" s="1039"/>
      <c r="AE11" s="1040"/>
      <c r="AF11" s="1035" t="s">
        <v>576</v>
      </c>
      <c r="AG11" s="1036"/>
      <c r="AH11" s="1036"/>
      <c r="AI11" s="1036"/>
      <c r="AJ11" s="1037"/>
      <c r="AK11" s="1080" t="s">
        <v>576</v>
      </c>
      <c r="AL11" s="1081"/>
      <c r="AM11" s="1081"/>
      <c r="AN11" s="1081"/>
      <c r="AO11" s="1081"/>
      <c r="AP11" s="1081" t="s">
        <v>576</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574</v>
      </c>
      <c r="BT11" s="993"/>
      <c r="BU11" s="993"/>
      <c r="BV11" s="993"/>
      <c r="BW11" s="993"/>
      <c r="BX11" s="993"/>
      <c r="BY11" s="993"/>
      <c r="BZ11" s="993"/>
      <c r="CA11" s="993"/>
      <c r="CB11" s="993"/>
      <c r="CC11" s="993"/>
      <c r="CD11" s="993"/>
      <c r="CE11" s="993"/>
      <c r="CF11" s="993"/>
      <c r="CG11" s="1014"/>
      <c r="CH11" s="989">
        <v>4</v>
      </c>
      <c r="CI11" s="990"/>
      <c r="CJ11" s="990"/>
      <c r="CK11" s="990"/>
      <c r="CL11" s="991"/>
      <c r="CM11" s="989">
        <v>54</v>
      </c>
      <c r="CN11" s="990"/>
      <c r="CO11" s="990"/>
      <c r="CP11" s="990"/>
      <c r="CQ11" s="991"/>
      <c r="CR11" s="989">
        <v>50</v>
      </c>
      <c r="CS11" s="990"/>
      <c r="CT11" s="990"/>
      <c r="CU11" s="990"/>
      <c r="CV11" s="991"/>
      <c r="CW11" s="989">
        <v>52</v>
      </c>
      <c r="CX11" s="990"/>
      <c r="CY11" s="990"/>
      <c r="CZ11" s="990"/>
      <c r="DA11" s="991"/>
      <c r="DB11" s="989" t="s">
        <v>576</v>
      </c>
      <c r="DC11" s="990"/>
      <c r="DD11" s="990"/>
      <c r="DE11" s="990"/>
      <c r="DF11" s="991"/>
      <c r="DG11" s="989" t="s">
        <v>576</v>
      </c>
      <c r="DH11" s="990"/>
      <c r="DI11" s="990"/>
      <c r="DJ11" s="990"/>
      <c r="DK11" s="991"/>
      <c r="DL11" s="989" t="s">
        <v>576</v>
      </c>
      <c r="DM11" s="990"/>
      <c r="DN11" s="990"/>
      <c r="DO11" s="990"/>
      <c r="DP11" s="991"/>
      <c r="DQ11" s="989" t="s">
        <v>576</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22975</v>
      </c>
      <c r="R23" s="1061"/>
      <c r="S23" s="1061"/>
      <c r="T23" s="1061"/>
      <c r="U23" s="1061"/>
      <c r="V23" s="1061">
        <v>21163</v>
      </c>
      <c r="W23" s="1061"/>
      <c r="X23" s="1061"/>
      <c r="Y23" s="1061"/>
      <c r="Z23" s="1061"/>
      <c r="AA23" s="1061">
        <v>1812</v>
      </c>
      <c r="AB23" s="1061"/>
      <c r="AC23" s="1061"/>
      <c r="AD23" s="1061"/>
      <c r="AE23" s="1068"/>
      <c r="AF23" s="1069">
        <v>1086</v>
      </c>
      <c r="AG23" s="1061"/>
      <c r="AH23" s="1061"/>
      <c r="AI23" s="1061"/>
      <c r="AJ23" s="1070"/>
      <c r="AK23" s="1071"/>
      <c r="AL23" s="1072"/>
      <c r="AM23" s="1072"/>
      <c r="AN23" s="1072"/>
      <c r="AO23" s="1072"/>
      <c r="AP23" s="1061">
        <v>18193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4210</v>
      </c>
      <c r="R28" s="1051"/>
      <c r="S28" s="1051"/>
      <c r="T28" s="1051"/>
      <c r="U28" s="1051"/>
      <c r="V28" s="1051">
        <v>4031</v>
      </c>
      <c r="W28" s="1051"/>
      <c r="X28" s="1051"/>
      <c r="Y28" s="1051"/>
      <c r="Z28" s="1051"/>
      <c r="AA28" s="1051">
        <v>179</v>
      </c>
      <c r="AB28" s="1051"/>
      <c r="AC28" s="1051"/>
      <c r="AD28" s="1051"/>
      <c r="AE28" s="1052"/>
      <c r="AF28" s="1053">
        <v>179</v>
      </c>
      <c r="AG28" s="1051"/>
      <c r="AH28" s="1051"/>
      <c r="AI28" s="1051"/>
      <c r="AJ28" s="1054"/>
      <c r="AK28" s="1042">
        <v>363</v>
      </c>
      <c r="AL28" s="1043"/>
      <c r="AM28" s="1043"/>
      <c r="AN28" s="1043"/>
      <c r="AO28" s="1043"/>
      <c r="AP28" s="1043">
        <v>16</v>
      </c>
      <c r="AQ28" s="1043"/>
      <c r="AR28" s="1043"/>
      <c r="AS28" s="1043"/>
      <c r="AT28" s="1043"/>
      <c r="AU28" s="1043">
        <v>1</v>
      </c>
      <c r="AV28" s="1043"/>
      <c r="AW28" s="1043"/>
      <c r="AX28" s="1043"/>
      <c r="AY28" s="1043"/>
      <c r="AZ28" s="1044" t="s">
        <v>573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4209</v>
      </c>
      <c r="R29" s="1039"/>
      <c r="S29" s="1039"/>
      <c r="T29" s="1039"/>
      <c r="U29" s="1039"/>
      <c r="V29" s="1039">
        <v>3983</v>
      </c>
      <c r="W29" s="1039"/>
      <c r="X29" s="1039"/>
      <c r="Y29" s="1039"/>
      <c r="Z29" s="1039"/>
      <c r="AA29" s="1039">
        <v>226</v>
      </c>
      <c r="AB29" s="1039"/>
      <c r="AC29" s="1039"/>
      <c r="AD29" s="1039"/>
      <c r="AE29" s="1040"/>
      <c r="AF29" s="1035">
        <v>222</v>
      </c>
      <c r="AG29" s="1036"/>
      <c r="AH29" s="1036"/>
      <c r="AI29" s="1036"/>
      <c r="AJ29" s="1037"/>
      <c r="AK29" s="980">
        <v>611</v>
      </c>
      <c r="AL29" s="971"/>
      <c r="AM29" s="971"/>
      <c r="AN29" s="971"/>
      <c r="AO29" s="971"/>
      <c r="AP29" s="971" t="s">
        <v>573</v>
      </c>
      <c r="AQ29" s="971"/>
      <c r="AR29" s="971"/>
      <c r="AS29" s="971"/>
      <c r="AT29" s="971"/>
      <c r="AU29" s="971" t="s">
        <v>573</v>
      </c>
      <c r="AV29" s="971"/>
      <c r="AW29" s="971"/>
      <c r="AX29" s="971"/>
      <c r="AY29" s="971"/>
      <c r="AZ29" s="1041" t="s">
        <v>573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21</v>
      </c>
      <c r="R30" s="1039"/>
      <c r="S30" s="1039"/>
      <c r="T30" s="1039"/>
      <c r="U30" s="1039"/>
      <c r="V30" s="1039">
        <v>17</v>
      </c>
      <c r="W30" s="1039"/>
      <c r="X30" s="1039"/>
      <c r="Y30" s="1039"/>
      <c r="Z30" s="1039"/>
      <c r="AA30" s="1039">
        <v>4</v>
      </c>
      <c r="AB30" s="1039"/>
      <c r="AC30" s="1039"/>
      <c r="AD30" s="1039"/>
      <c r="AE30" s="1040"/>
      <c r="AF30" s="1035">
        <v>4</v>
      </c>
      <c r="AG30" s="1036"/>
      <c r="AH30" s="1036"/>
      <c r="AI30" s="1036"/>
      <c r="AJ30" s="1037"/>
      <c r="AK30" s="980" t="s">
        <v>559</v>
      </c>
      <c r="AL30" s="971"/>
      <c r="AM30" s="971"/>
      <c r="AN30" s="971"/>
      <c r="AO30" s="971"/>
      <c r="AP30" s="971" t="s">
        <v>573</v>
      </c>
      <c r="AQ30" s="971"/>
      <c r="AR30" s="971"/>
      <c r="AS30" s="971"/>
      <c r="AT30" s="971"/>
      <c r="AU30" s="971" t="s">
        <v>573</v>
      </c>
      <c r="AV30" s="971"/>
      <c r="AW30" s="971"/>
      <c r="AX30" s="971"/>
      <c r="AY30" s="971"/>
      <c r="AZ30" s="1041" t="s">
        <v>573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638</v>
      </c>
      <c r="R31" s="1039"/>
      <c r="S31" s="1039"/>
      <c r="T31" s="1039"/>
      <c r="U31" s="1039"/>
      <c r="V31" s="1039">
        <v>632</v>
      </c>
      <c r="W31" s="1039"/>
      <c r="X31" s="1039"/>
      <c r="Y31" s="1039"/>
      <c r="Z31" s="1039"/>
      <c r="AA31" s="1039">
        <v>6</v>
      </c>
      <c r="AB31" s="1039"/>
      <c r="AC31" s="1039"/>
      <c r="AD31" s="1039"/>
      <c r="AE31" s="1040"/>
      <c r="AF31" s="1035">
        <v>6</v>
      </c>
      <c r="AG31" s="1036"/>
      <c r="AH31" s="1036"/>
      <c r="AI31" s="1036"/>
      <c r="AJ31" s="1037"/>
      <c r="AK31" s="980">
        <v>163</v>
      </c>
      <c r="AL31" s="971"/>
      <c r="AM31" s="971"/>
      <c r="AN31" s="971"/>
      <c r="AO31" s="971"/>
      <c r="AP31" s="971" t="s">
        <v>573</v>
      </c>
      <c r="AQ31" s="971"/>
      <c r="AR31" s="971"/>
      <c r="AS31" s="971"/>
      <c r="AT31" s="971"/>
      <c r="AU31" s="971" t="s">
        <v>573</v>
      </c>
      <c r="AV31" s="971"/>
      <c r="AW31" s="971"/>
      <c r="AX31" s="971"/>
      <c r="AY31" s="971"/>
      <c r="AZ31" s="1041" t="s">
        <v>573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720</v>
      </c>
      <c r="R32" s="1039"/>
      <c r="S32" s="1039"/>
      <c r="T32" s="1039"/>
      <c r="U32" s="1039"/>
      <c r="V32" s="1039">
        <v>756</v>
      </c>
      <c r="W32" s="1039"/>
      <c r="X32" s="1039"/>
      <c r="Y32" s="1039"/>
      <c r="Z32" s="1039"/>
      <c r="AA32" s="1039">
        <v>-36</v>
      </c>
      <c r="AB32" s="1039"/>
      <c r="AC32" s="1039"/>
      <c r="AD32" s="1039"/>
      <c r="AE32" s="1040"/>
      <c r="AF32" s="1035">
        <v>2135</v>
      </c>
      <c r="AG32" s="1036"/>
      <c r="AH32" s="1036"/>
      <c r="AI32" s="1036"/>
      <c r="AJ32" s="1037"/>
      <c r="AK32" s="980">
        <v>49</v>
      </c>
      <c r="AL32" s="971"/>
      <c r="AM32" s="971"/>
      <c r="AN32" s="971"/>
      <c r="AO32" s="971"/>
      <c r="AP32" s="971">
        <v>2298</v>
      </c>
      <c r="AQ32" s="971"/>
      <c r="AR32" s="971"/>
      <c r="AS32" s="971"/>
      <c r="AT32" s="971"/>
      <c r="AU32" s="971">
        <v>124</v>
      </c>
      <c r="AV32" s="971"/>
      <c r="AW32" s="971"/>
      <c r="AX32" s="971"/>
      <c r="AY32" s="971"/>
      <c r="AZ32" s="1041" t="s">
        <v>573</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397</v>
      </c>
      <c r="C33" s="1031"/>
      <c r="D33" s="1031"/>
      <c r="E33" s="1031"/>
      <c r="F33" s="1031"/>
      <c r="G33" s="1031"/>
      <c r="H33" s="1031"/>
      <c r="I33" s="1031"/>
      <c r="J33" s="1031"/>
      <c r="K33" s="1031"/>
      <c r="L33" s="1031"/>
      <c r="M33" s="1031"/>
      <c r="N33" s="1031"/>
      <c r="O33" s="1031"/>
      <c r="P33" s="1032"/>
      <c r="Q33" s="1038">
        <v>1713</v>
      </c>
      <c r="R33" s="1039"/>
      <c r="S33" s="1039"/>
      <c r="T33" s="1039"/>
      <c r="U33" s="1039"/>
      <c r="V33" s="1039">
        <v>1829</v>
      </c>
      <c r="W33" s="1039"/>
      <c r="X33" s="1039"/>
      <c r="Y33" s="1039"/>
      <c r="Z33" s="1039"/>
      <c r="AA33" s="1039">
        <v>-116</v>
      </c>
      <c r="AB33" s="1039"/>
      <c r="AC33" s="1039"/>
      <c r="AD33" s="1039"/>
      <c r="AE33" s="1040"/>
      <c r="AF33" s="1035">
        <v>491</v>
      </c>
      <c r="AG33" s="1036"/>
      <c r="AH33" s="1036"/>
      <c r="AI33" s="1036"/>
      <c r="AJ33" s="1037"/>
      <c r="AK33" s="980">
        <v>1180</v>
      </c>
      <c r="AL33" s="971"/>
      <c r="AM33" s="971"/>
      <c r="AN33" s="971"/>
      <c r="AO33" s="971"/>
      <c r="AP33" s="971">
        <v>9244</v>
      </c>
      <c r="AQ33" s="971"/>
      <c r="AR33" s="971"/>
      <c r="AS33" s="971"/>
      <c r="AT33" s="971"/>
      <c r="AU33" s="971">
        <v>9013</v>
      </c>
      <c r="AV33" s="971"/>
      <c r="AW33" s="971"/>
      <c r="AX33" s="971"/>
      <c r="AY33" s="971"/>
      <c r="AZ33" s="1041" t="s">
        <v>573</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398</v>
      </c>
      <c r="C34" s="1031"/>
      <c r="D34" s="1031"/>
      <c r="E34" s="1031"/>
      <c r="F34" s="1031"/>
      <c r="G34" s="1031"/>
      <c r="H34" s="1031"/>
      <c r="I34" s="1031"/>
      <c r="J34" s="1031"/>
      <c r="K34" s="1031"/>
      <c r="L34" s="1031"/>
      <c r="M34" s="1031"/>
      <c r="N34" s="1031"/>
      <c r="O34" s="1031"/>
      <c r="P34" s="1032"/>
      <c r="Q34" s="1038">
        <v>4855</v>
      </c>
      <c r="R34" s="1039"/>
      <c r="S34" s="1039"/>
      <c r="T34" s="1039"/>
      <c r="U34" s="1039"/>
      <c r="V34" s="1039">
        <v>4969</v>
      </c>
      <c r="W34" s="1039"/>
      <c r="X34" s="1039"/>
      <c r="Y34" s="1039"/>
      <c r="Z34" s="1039"/>
      <c r="AA34" s="1039">
        <v>-114</v>
      </c>
      <c r="AB34" s="1039"/>
      <c r="AC34" s="1039"/>
      <c r="AD34" s="1039"/>
      <c r="AE34" s="1040"/>
      <c r="AF34" s="1035">
        <v>1551</v>
      </c>
      <c r="AG34" s="1036"/>
      <c r="AH34" s="1036"/>
      <c r="AI34" s="1036"/>
      <c r="AJ34" s="1037"/>
      <c r="AK34" s="980">
        <v>607</v>
      </c>
      <c r="AL34" s="971"/>
      <c r="AM34" s="971"/>
      <c r="AN34" s="971"/>
      <c r="AO34" s="971"/>
      <c r="AP34" s="971">
        <v>2570</v>
      </c>
      <c r="AQ34" s="971"/>
      <c r="AR34" s="971"/>
      <c r="AS34" s="971"/>
      <c r="AT34" s="971"/>
      <c r="AU34" s="971">
        <v>1216</v>
      </c>
      <c r="AV34" s="971"/>
      <c r="AW34" s="971"/>
      <c r="AX34" s="971"/>
      <c r="AY34" s="971"/>
      <c r="AZ34" s="1041" t="s">
        <v>573</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399</v>
      </c>
      <c r="C35" s="1031"/>
      <c r="D35" s="1031"/>
      <c r="E35" s="1031"/>
      <c r="F35" s="1031"/>
      <c r="G35" s="1031"/>
      <c r="H35" s="1031"/>
      <c r="I35" s="1031"/>
      <c r="J35" s="1031"/>
      <c r="K35" s="1031"/>
      <c r="L35" s="1031"/>
      <c r="M35" s="1031"/>
      <c r="N35" s="1031"/>
      <c r="O35" s="1031"/>
      <c r="P35" s="1032"/>
      <c r="Q35" s="1038">
        <v>22</v>
      </c>
      <c r="R35" s="1039"/>
      <c r="S35" s="1039"/>
      <c r="T35" s="1039"/>
      <c r="U35" s="1039"/>
      <c r="V35" s="1039">
        <v>19</v>
      </c>
      <c r="W35" s="1039"/>
      <c r="X35" s="1039"/>
      <c r="Y35" s="1039"/>
      <c r="Z35" s="1039"/>
      <c r="AA35" s="1039">
        <v>3</v>
      </c>
      <c r="AB35" s="1039"/>
      <c r="AC35" s="1039"/>
      <c r="AD35" s="1039"/>
      <c r="AE35" s="1040"/>
      <c r="AF35" s="1035">
        <v>3</v>
      </c>
      <c r="AG35" s="1036"/>
      <c r="AH35" s="1036"/>
      <c r="AI35" s="1036"/>
      <c r="AJ35" s="1037"/>
      <c r="AK35" s="980">
        <v>15</v>
      </c>
      <c r="AL35" s="971"/>
      <c r="AM35" s="971"/>
      <c r="AN35" s="971"/>
      <c r="AO35" s="971"/>
      <c r="AP35" s="971">
        <v>89</v>
      </c>
      <c r="AQ35" s="971"/>
      <c r="AR35" s="971"/>
      <c r="AS35" s="971"/>
      <c r="AT35" s="971"/>
      <c r="AU35" s="971">
        <v>89</v>
      </c>
      <c r="AV35" s="971"/>
      <c r="AW35" s="971"/>
      <c r="AX35" s="971"/>
      <c r="AY35" s="971"/>
      <c r="AZ35" s="1041" t="s">
        <v>573</v>
      </c>
      <c r="BA35" s="1041"/>
      <c r="BB35" s="1041"/>
      <c r="BC35" s="1041"/>
      <c r="BD35" s="1041"/>
      <c r="BE35" s="972" t="s">
        <v>400</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401</v>
      </c>
      <c r="C36" s="1031"/>
      <c r="D36" s="1031"/>
      <c r="E36" s="1031"/>
      <c r="F36" s="1031"/>
      <c r="G36" s="1031"/>
      <c r="H36" s="1031"/>
      <c r="I36" s="1031"/>
      <c r="J36" s="1031"/>
      <c r="K36" s="1031"/>
      <c r="L36" s="1031"/>
      <c r="M36" s="1031"/>
      <c r="N36" s="1031"/>
      <c r="O36" s="1031"/>
      <c r="P36" s="1032"/>
      <c r="Q36" s="1038">
        <v>30</v>
      </c>
      <c r="R36" s="1039"/>
      <c r="S36" s="1039"/>
      <c r="T36" s="1039"/>
      <c r="U36" s="1039"/>
      <c r="V36" s="1039">
        <v>13</v>
      </c>
      <c r="W36" s="1039"/>
      <c r="X36" s="1039"/>
      <c r="Y36" s="1039"/>
      <c r="Z36" s="1039"/>
      <c r="AA36" s="1039">
        <v>17</v>
      </c>
      <c r="AB36" s="1039"/>
      <c r="AC36" s="1039"/>
      <c r="AD36" s="1039"/>
      <c r="AE36" s="1040"/>
      <c r="AF36" s="1035">
        <v>16</v>
      </c>
      <c r="AG36" s="1036"/>
      <c r="AH36" s="1036"/>
      <c r="AI36" s="1036"/>
      <c r="AJ36" s="1037"/>
      <c r="AK36" s="980">
        <v>14</v>
      </c>
      <c r="AL36" s="971"/>
      <c r="AM36" s="971"/>
      <c r="AN36" s="971"/>
      <c r="AO36" s="971"/>
      <c r="AP36" s="971" t="s">
        <v>573</v>
      </c>
      <c r="AQ36" s="971"/>
      <c r="AR36" s="971"/>
      <c r="AS36" s="971"/>
      <c r="AT36" s="971"/>
      <c r="AU36" s="971" t="s">
        <v>573</v>
      </c>
      <c r="AV36" s="971"/>
      <c r="AW36" s="971"/>
      <c r="AX36" s="971"/>
      <c r="AY36" s="971"/>
      <c r="AZ36" s="1041" t="s">
        <v>573</v>
      </c>
      <c r="BA36" s="1041"/>
      <c r="BB36" s="1041"/>
      <c r="BC36" s="1041"/>
      <c r="BD36" s="1041"/>
      <c r="BE36" s="972" t="s">
        <v>400</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402</v>
      </c>
      <c r="C37" s="1031"/>
      <c r="D37" s="1031"/>
      <c r="E37" s="1031"/>
      <c r="F37" s="1031"/>
      <c r="G37" s="1031"/>
      <c r="H37" s="1031"/>
      <c r="I37" s="1031"/>
      <c r="J37" s="1031"/>
      <c r="K37" s="1031"/>
      <c r="L37" s="1031"/>
      <c r="M37" s="1031"/>
      <c r="N37" s="1031"/>
      <c r="O37" s="1031"/>
      <c r="P37" s="1032"/>
      <c r="Q37" s="1038">
        <v>445</v>
      </c>
      <c r="R37" s="1039"/>
      <c r="S37" s="1039"/>
      <c r="T37" s="1039"/>
      <c r="U37" s="1039"/>
      <c r="V37" s="1039">
        <v>17</v>
      </c>
      <c r="W37" s="1039"/>
      <c r="X37" s="1039"/>
      <c r="Y37" s="1039"/>
      <c r="Z37" s="1039"/>
      <c r="AA37" s="1039">
        <v>428</v>
      </c>
      <c r="AB37" s="1039"/>
      <c r="AC37" s="1039"/>
      <c r="AD37" s="1039"/>
      <c r="AE37" s="1040"/>
      <c r="AF37" s="1035">
        <v>7</v>
      </c>
      <c r="AG37" s="1036"/>
      <c r="AH37" s="1036"/>
      <c r="AI37" s="1036"/>
      <c r="AJ37" s="1037"/>
      <c r="AK37" s="980">
        <v>432</v>
      </c>
      <c r="AL37" s="971"/>
      <c r="AM37" s="971"/>
      <c r="AN37" s="971"/>
      <c r="AO37" s="971"/>
      <c r="AP37" s="971" t="s">
        <v>573</v>
      </c>
      <c r="AQ37" s="971"/>
      <c r="AR37" s="971"/>
      <c r="AS37" s="971"/>
      <c r="AT37" s="971"/>
      <c r="AU37" s="971" t="s">
        <v>573</v>
      </c>
      <c r="AV37" s="971"/>
      <c r="AW37" s="971"/>
      <c r="AX37" s="971"/>
      <c r="AY37" s="971"/>
      <c r="AZ37" s="1041" t="s">
        <v>573</v>
      </c>
      <c r="BA37" s="1041"/>
      <c r="BB37" s="1041"/>
      <c r="BC37" s="1041"/>
      <c r="BD37" s="1041"/>
      <c r="BE37" s="972" t="s">
        <v>400</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404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4614</v>
      </c>
      <c r="AG63" s="959"/>
      <c r="AH63" s="959"/>
      <c r="AI63" s="959"/>
      <c r="AJ63" s="1022"/>
      <c r="AK63" s="1023"/>
      <c r="AL63" s="963"/>
      <c r="AM63" s="963"/>
      <c r="AN63" s="963"/>
      <c r="AO63" s="963"/>
      <c r="AP63" s="959">
        <v>14216</v>
      </c>
      <c r="AQ63" s="959"/>
      <c r="AR63" s="959"/>
      <c r="AS63" s="959"/>
      <c r="AT63" s="959"/>
      <c r="AU63" s="959">
        <f>SUM(AU28:AY37)</f>
        <v>10443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406</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560</v>
      </c>
      <c r="C68" s="986"/>
      <c r="D68" s="986"/>
      <c r="E68" s="986"/>
      <c r="F68" s="986"/>
      <c r="G68" s="986"/>
      <c r="H68" s="986"/>
      <c r="I68" s="986"/>
      <c r="J68" s="986"/>
      <c r="K68" s="986"/>
      <c r="L68" s="986"/>
      <c r="M68" s="986"/>
      <c r="N68" s="986"/>
      <c r="O68" s="986"/>
      <c r="P68" s="987"/>
      <c r="Q68" s="988">
        <v>6322</v>
      </c>
      <c r="R68" s="982"/>
      <c r="S68" s="982"/>
      <c r="T68" s="982"/>
      <c r="U68" s="982"/>
      <c r="V68" s="982">
        <v>6688</v>
      </c>
      <c r="W68" s="982"/>
      <c r="X68" s="982"/>
      <c r="Y68" s="982"/>
      <c r="Z68" s="982"/>
      <c r="AA68" s="982">
        <v>-366</v>
      </c>
      <c r="AB68" s="982"/>
      <c r="AC68" s="982"/>
      <c r="AD68" s="982"/>
      <c r="AE68" s="982"/>
      <c r="AF68" s="982">
        <v>3512</v>
      </c>
      <c r="AG68" s="982"/>
      <c r="AH68" s="982"/>
      <c r="AI68" s="982"/>
      <c r="AJ68" s="982"/>
      <c r="AK68" s="982" t="s">
        <v>573</v>
      </c>
      <c r="AL68" s="982"/>
      <c r="AM68" s="982"/>
      <c r="AN68" s="982"/>
      <c r="AO68" s="982"/>
      <c r="AP68" s="982">
        <v>15424</v>
      </c>
      <c r="AQ68" s="982"/>
      <c r="AR68" s="982"/>
      <c r="AS68" s="982"/>
      <c r="AT68" s="982"/>
      <c r="AU68" s="982" t="s">
        <v>573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561</v>
      </c>
      <c r="C69" s="975"/>
      <c r="D69" s="975"/>
      <c r="E69" s="975"/>
      <c r="F69" s="975"/>
      <c r="G69" s="975"/>
      <c r="H69" s="975"/>
      <c r="I69" s="975"/>
      <c r="J69" s="975"/>
      <c r="K69" s="975"/>
      <c r="L69" s="975"/>
      <c r="M69" s="975"/>
      <c r="N69" s="975"/>
      <c r="O69" s="975"/>
      <c r="P69" s="976"/>
      <c r="Q69" s="977">
        <v>911</v>
      </c>
      <c r="R69" s="971"/>
      <c r="S69" s="971"/>
      <c r="T69" s="971"/>
      <c r="U69" s="971"/>
      <c r="V69" s="971">
        <v>909</v>
      </c>
      <c r="W69" s="971"/>
      <c r="X69" s="971"/>
      <c r="Y69" s="971"/>
      <c r="Z69" s="971"/>
      <c r="AA69" s="971">
        <v>2</v>
      </c>
      <c r="AB69" s="971"/>
      <c r="AC69" s="971"/>
      <c r="AD69" s="971"/>
      <c r="AE69" s="971"/>
      <c r="AF69" s="971">
        <v>2</v>
      </c>
      <c r="AG69" s="971"/>
      <c r="AH69" s="971"/>
      <c r="AI69" s="971"/>
      <c r="AJ69" s="971"/>
      <c r="AK69" s="971" t="s">
        <v>573</v>
      </c>
      <c r="AL69" s="971"/>
      <c r="AM69" s="971"/>
      <c r="AN69" s="971"/>
      <c r="AO69" s="971"/>
      <c r="AP69" s="971" t="s">
        <v>573</v>
      </c>
      <c r="AQ69" s="971"/>
      <c r="AR69" s="971"/>
      <c r="AS69" s="971"/>
      <c r="AT69" s="971"/>
      <c r="AU69" s="971" t="s">
        <v>573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562</v>
      </c>
      <c r="C70" s="975"/>
      <c r="D70" s="975"/>
      <c r="E70" s="975"/>
      <c r="F70" s="975"/>
      <c r="G70" s="975"/>
      <c r="H70" s="975"/>
      <c r="I70" s="975"/>
      <c r="J70" s="975"/>
      <c r="K70" s="975"/>
      <c r="L70" s="975"/>
      <c r="M70" s="975"/>
      <c r="N70" s="975"/>
      <c r="O70" s="975"/>
      <c r="P70" s="976"/>
      <c r="Q70" s="977">
        <v>303798</v>
      </c>
      <c r="R70" s="971"/>
      <c r="S70" s="971"/>
      <c r="T70" s="971"/>
      <c r="U70" s="971"/>
      <c r="V70" s="971">
        <v>300652</v>
      </c>
      <c r="W70" s="971"/>
      <c r="X70" s="971"/>
      <c r="Y70" s="971"/>
      <c r="Z70" s="971"/>
      <c r="AA70" s="971">
        <v>3146</v>
      </c>
      <c r="AB70" s="971"/>
      <c r="AC70" s="971"/>
      <c r="AD70" s="971"/>
      <c r="AE70" s="971"/>
      <c r="AF70" s="971">
        <v>3146</v>
      </c>
      <c r="AG70" s="971"/>
      <c r="AH70" s="971"/>
      <c r="AI70" s="971"/>
      <c r="AJ70" s="971"/>
      <c r="AK70" s="971">
        <v>5678</v>
      </c>
      <c r="AL70" s="971"/>
      <c r="AM70" s="971"/>
      <c r="AN70" s="971"/>
      <c r="AO70" s="971"/>
      <c r="AP70" s="971" t="s">
        <v>573</v>
      </c>
      <c r="AQ70" s="971"/>
      <c r="AR70" s="971"/>
      <c r="AS70" s="971"/>
      <c r="AT70" s="971"/>
      <c r="AU70" s="971" t="s">
        <v>573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563</v>
      </c>
      <c r="C71" s="975"/>
      <c r="D71" s="975"/>
      <c r="E71" s="975"/>
      <c r="F71" s="975"/>
      <c r="G71" s="975"/>
      <c r="H71" s="975"/>
      <c r="I71" s="975"/>
      <c r="J71" s="975"/>
      <c r="K71" s="975"/>
      <c r="L71" s="975"/>
      <c r="M71" s="975"/>
      <c r="N71" s="975"/>
      <c r="O71" s="975"/>
      <c r="P71" s="976"/>
      <c r="Q71" s="977">
        <v>5106</v>
      </c>
      <c r="R71" s="971"/>
      <c r="S71" s="971"/>
      <c r="T71" s="971"/>
      <c r="U71" s="971"/>
      <c r="V71" s="971">
        <v>4768</v>
      </c>
      <c r="W71" s="971"/>
      <c r="X71" s="971"/>
      <c r="Y71" s="971"/>
      <c r="Z71" s="971"/>
      <c r="AA71" s="971">
        <v>338</v>
      </c>
      <c r="AB71" s="971"/>
      <c r="AC71" s="971"/>
      <c r="AD71" s="971"/>
      <c r="AE71" s="971"/>
      <c r="AF71" s="971">
        <v>338</v>
      </c>
      <c r="AG71" s="971"/>
      <c r="AH71" s="971"/>
      <c r="AI71" s="971"/>
      <c r="AJ71" s="971"/>
      <c r="AK71" s="971">
        <v>240</v>
      </c>
      <c r="AL71" s="971"/>
      <c r="AM71" s="971"/>
      <c r="AN71" s="971"/>
      <c r="AO71" s="971"/>
      <c r="AP71" s="971" t="s">
        <v>573</v>
      </c>
      <c r="AQ71" s="971"/>
      <c r="AR71" s="971"/>
      <c r="AS71" s="971"/>
      <c r="AT71" s="971"/>
      <c r="AU71" s="971" t="s">
        <v>573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564</v>
      </c>
      <c r="C72" s="975"/>
      <c r="D72" s="975"/>
      <c r="E72" s="975"/>
      <c r="F72" s="975"/>
      <c r="G72" s="975"/>
      <c r="H72" s="975"/>
      <c r="I72" s="975"/>
      <c r="J72" s="975"/>
      <c r="K72" s="975"/>
      <c r="L72" s="975"/>
      <c r="M72" s="975"/>
      <c r="N72" s="975"/>
      <c r="O72" s="975"/>
      <c r="P72" s="976"/>
      <c r="Q72" s="977">
        <v>940</v>
      </c>
      <c r="R72" s="971"/>
      <c r="S72" s="971"/>
      <c r="T72" s="971"/>
      <c r="U72" s="971"/>
      <c r="V72" s="971">
        <v>691</v>
      </c>
      <c r="W72" s="971"/>
      <c r="X72" s="971"/>
      <c r="Y72" s="971"/>
      <c r="Z72" s="971"/>
      <c r="AA72" s="971">
        <v>249</v>
      </c>
      <c r="AB72" s="971"/>
      <c r="AC72" s="971"/>
      <c r="AD72" s="971"/>
      <c r="AE72" s="971"/>
      <c r="AF72" s="971">
        <v>249</v>
      </c>
      <c r="AG72" s="971"/>
      <c r="AH72" s="971"/>
      <c r="AI72" s="971"/>
      <c r="AJ72" s="971"/>
      <c r="AK72" s="971" t="s">
        <v>573</v>
      </c>
      <c r="AL72" s="971"/>
      <c r="AM72" s="971"/>
      <c r="AN72" s="971"/>
      <c r="AO72" s="971"/>
      <c r="AP72" s="971" t="s">
        <v>573</v>
      </c>
      <c r="AQ72" s="971"/>
      <c r="AR72" s="971"/>
      <c r="AS72" s="971"/>
      <c r="AT72" s="971"/>
      <c r="AU72" s="971" t="s">
        <v>573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565</v>
      </c>
      <c r="C73" s="975"/>
      <c r="D73" s="975"/>
      <c r="E73" s="975"/>
      <c r="F73" s="975"/>
      <c r="G73" s="975"/>
      <c r="H73" s="975"/>
      <c r="I73" s="975"/>
      <c r="J73" s="975"/>
      <c r="K73" s="975"/>
      <c r="L73" s="975"/>
      <c r="M73" s="975"/>
      <c r="N73" s="975"/>
      <c r="O73" s="975"/>
      <c r="P73" s="976"/>
      <c r="Q73" s="977">
        <v>245</v>
      </c>
      <c r="R73" s="971"/>
      <c r="S73" s="971"/>
      <c r="T73" s="971"/>
      <c r="U73" s="971"/>
      <c r="V73" s="971">
        <v>236</v>
      </c>
      <c r="W73" s="971"/>
      <c r="X73" s="971"/>
      <c r="Y73" s="971"/>
      <c r="Z73" s="971"/>
      <c r="AA73" s="971">
        <v>9</v>
      </c>
      <c r="AB73" s="971"/>
      <c r="AC73" s="971"/>
      <c r="AD73" s="971"/>
      <c r="AE73" s="971"/>
      <c r="AF73" s="971">
        <v>9</v>
      </c>
      <c r="AG73" s="971"/>
      <c r="AH73" s="971"/>
      <c r="AI73" s="971"/>
      <c r="AJ73" s="971"/>
      <c r="AK73" s="971">
        <v>238</v>
      </c>
      <c r="AL73" s="971"/>
      <c r="AM73" s="971"/>
      <c r="AN73" s="971"/>
      <c r="AO73" s="971"/>
      <c r="AP73" s="971" t="s">
        <v>573</v>
      </c>
      <c r="AQ73" s="971"/>
      <c r="AR73" s="971"/>
      <c r="AS73" s="971"/>
      <c r="AT73" s="971"/>
      <c r="AU73" s="971" t="s">
        <v>573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566</v>
      </c>
      <c r="C74" s="975"/>
      <c r="D74" s="975"/>
      <c r="E74" s="975"/>
      <c r="F74" s="975"/>
      <c r="G74" s="975"/>
      <c r="H74" s="975"/>
      <c r="I74" s="975"/>
      <c r="J74" s="975"/>
      <c r="K74" s="975"/>
      <c r="L74" s="975"/>
      <c r="M74" s="975"/>
      <c r="N74" s="975"/>
      <c r="O74" s="975"/>
      <c r="P74" s="976"/>
      <c r="Q74" s="977">
        <v>85</v>
      </c>
      <c r="R74" s="971"/>
      <c r="S74" s="971"/>
      <c r="T74" s="971"/>
      <c r="U74" s="971"/>
      <c r="V74" s="971">
        <v>72</v>
      </c>
      <c r="W74" s="971"/>
      <c r="X74" s="971"/>
      <c r="Y74" s="971"/>
      <c r="Z74" s="971"/>
      <c r="AA74" s="971">
        <v>13</v>
      </c>
      <c r="AB74" s="971"/>
      <c r="AC74" s="971"/>
      <c r="AD74" s="971"/>
      <c r="AE74" s="971"/>
      <c r="AF74" s="971">
        <v>13</v>
      </c>
      <c r="AG74" s="971"/>
      <c r="AH74" s="971"/>
      <c r="AI74" s="971"/>
      <c r="AJ74" s="971"/>
      <c r="AK74" s="971">
        <v>15</v>
      </c>
      <c r="AL74" s="971"/>
      <c r="AM74" s="971"/>
      <c r="AN74" s="971"/>
      <c r="AO74" s="971"/>
      <c r="AP74" s="971" t="s">
        <v>573</v>
      </c>
      <c r="AQ74" s="971"/>
      <c r="AR74" s="971"/>
      <c r="AS74" s="971"/>
      <c r="AT74" s="971"/>
      <c r="AU74" s="971" t="s">
        <v>573</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567</v>
      </c>
      <c r="C75" s="975"/>
      <c r="D75" s="975"/>
      <c r="E75" s="975"/>
      <c r="F75" s="975"/>
      <c r="G75" s="975"/>
      <c r="H75" s="975"/>
      <c r="I75" s="975"/>
      <c r="J75" s="975"/>
      <c r="K75" s="975"/>
      <c r="L75" s="975"/>
      <c r="M75" s="975"/>
      <c r="N75" s="975"/>
      <c r="O75" s="975"/>
      <c r="P75" s="976"/>
      <c r="Q75" s="978">
        <v>981</v>
      </c>
      <c r="R75" s="979"/>
      <c r="S75" s="979"/>
      <c r="T75" s="979"/>
      <c r="U75" s="980"/>
      <c r="V75" s="981">
        <v>929</v>
      </c>
      <c r="W75" s="979"/>
      <c r="X75" s="979"/>
      <c r="Y75" s="979"/>
      <c r="Z75" s="980"/>
      <c r="AA75" s="981">
        <v>52</v>
      </c>
      <c r="AB75" s="979"/>
      <c r="AC75" s="979"/>
      <c r="AD75" s="979"/>
      <c r="AE75" s="980"/>
      <c r="AF75" s="981">
        <v>52</v>
      </c>
      <c r="AG75" s="979"/>
      <c r="AH75" s="979"/>
      <c r="AI75" s="979"/>
      <c r="AJ75" s="980"/>
      <c r="AK75" s="981" t="s">
        <v>573</v>
      </c>
      <c r="AL75" s="979"/>
      <c r="AM75" s="979"/>
      <c r="AN75" s="979"/>
      <c r="AO75" s="980"/>
      <c r="AP75" s="981">
        <v>43</v>
      </c>
      <c r="AQ75" s="979"/>
      <c r="AR75" s="979"/>
      <c r="AS75" s="979"/>
      <c r="AT75" s="980"/>
      <c r="AU75" s="981">
        <v>30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568</v>
      </c>
      <c r="C76" s="975"/>
      <c r="D76" s="975"/>
      <c r="E76" s="975"/>
      <c r="F76" s="975"/>
      <c r="G76" s="975"/>
      <c r="H76" s="975"/>
      <c r="I76" s="975"/>
      <c r="J76" s="975"/>
      <c r="K76" s="975"/>
      <c r="L76" s="975"/>
      <c r="M76" s="975"/>
      <c r="N76" s="975"/>
      <c r="O76" s="975"/>
      <c r="P76" s="976"/>
      <c r="Q76" s="978">
        <v>57</v>
      </c>
      <c r="R76" s="979"/>
      <c r="S76" s="979"/>
      <c r="T76" s="979"/>
      <c r="U76" s="980"/>
      <c r="V76" s="981">
        <v>52</v>
      </c>
      <c r="W76" s="979"/>
      <c r="X76" s="979"/>
      <c r="Y76" s="979"/>
      <c r="Z76" s="980"/>
      <c r="AA76" s="981">
        <v>5</v>
      </c>
      <c r="AB76" s="979"/>
      <c r="AC76" s="979"/>
      <c r="AD76" s="979"/>
      <c r="AE76" s="980"/>
      <c r="AF76" s="981">
        <v>5</v>
      </c>
      <c r="AG76" s="979"/>
      <c r="AH76" s="979"/>
      <c r="AI76" s="979"/>
      <c r="AJ76" s="980"/>
      <c r="AK76" s="981" t="s">
        <v>573</v>
      </c>
      <c r="AL76" s="979"/>
      <c r="AM76" s="979"/>
      <c r="AN76" s="979"/>
      <c r="AO76" s="980"/>
      <c r="AP76" s="981" t="s">
        <v>573</v>
      </c>
      <c r="AQ76" s="979"/>
      <c r="AR76" s="979"/>
      <c r="AS76" s="979"/>
      <c r="AT76" s="980"/>
      <c r="AU76" s="981" t="s">
        <v>573</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SUM(AF68:AJ76)</f>
        <v>7326</v>
      </c>
      <c r="AG88" s="959"/>
      <c r="AH88" s="959"/>
      <c r="AI88" s="959"/>
      <c r="AJ88" s="959"/>
      <c r="AK88" s="963"/>
      <c r="AL88" s="963"/>
      <c r="AM88" s="963"/>
      <c r="AN88" s="963"/>
      <c r="AO88" s="963"/>
      <c r="AP88" s="959">
        <f>SUM(AP68:AT76)</f>
        <v>15467</v>
      </c>
      <c r="AQ88" s="959"/>
      <c r="AR88" s="959"/>
      <c r="AS88" s="959"/>
      <c r="AT88" s="959"/>
      <c r="AU88" s="959">
        <v>30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SUM(CR7:CV11)</f>
        <v>413</v>
      </c>
      <c r="CS102" s="953"/>
      <c r="CT102" s="953"/>
      <c r="CU102" s="953"/>
      <c r="CV102" s="954"/>
      <c r="CW102" s="952">
        <f>SUM(CW7:DA11)</f>
        <v>52</v>
      </c>
      <c r="CX102" s="953"/>
      <c r="CY102" s="953"/>
      <c r="CZ102" s="953"/>
      <c r="DA102" s="954"/>
      <c r="DB102" s="952" t="s">
        <v>576</v>
      </c>
      <c r="DC102" s="953"/>
      <c r="DD102" s="953"/>
      <c r="DE102" s="953"/>
      <c r="DF102" s="954"/>
      <c r="DG102" s="952" t="s">
        <v>576</v>
      </c>
      <c r="DH102" s="953"/>
      <c r="DI102" s="953"/>
      <c r="DJ102" s="953"/>
      <c r="DK102" s="954"/>
      <c r="DL102" s="952" t="s">
        <v>576</v>
      </c>
      <c r="DM102" s="953"/>
      <c r="DN102" s="953"/>
      <c r="DO102" s="953"/>
      <c r="DP102" s="954"/>
      <c r="DQ102" s="952" t="s">
        <v>576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417</v>
      </c>
      <c r="AB109" s="896"/>
      <c r="AC109" s="896"/>
      <c r="AD109" s="896"/>
      <c r="AE109" s="897"/>
      <c r="AF109" s="898" t="s">
        <v>418</v>
      </c>
      <c r="AG109" s="896"/>
      <c r="AH109" s="896"/>
      <c r="AI109" s="896"/>
      <c r="AJ109" s="897"/>
      <c r="AK109" s="898" t="s">
        <v>294</v>
      </c>
      <c r="AL109" s="896"/>
      <c r="AM109" s="896"/>
      <c r="AN109" s="896"/>
      <c r="AO109" s="897"/>
      <c r="AP109" s="898" t="s">
        <v>419</v>
      </c>
      <c r="AQ109" s="896"/>
      <c r="AR109" s="896"/>
      <c r="AS109" s="896"/>
      <c r="AT109" s="929"/>
      <c r="AU109" s="895" t="s">
        <v>416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417</v>
      </c>
      <c r="BR109" s="896"/>
      <c r="BS109" s="896"/>
      <c r="BT109" s="896"/>
      <c r="BU109" s="897"/>
      <c r="BV109" s="898" t="s">
        <v>418</v>
      </c>
      <c r="BW109" s="896"/>
      <c r="BX109" s="896"/>
      <c r="BY109" s="896"/>
      <c r="BZ109" s="897"/>
      <c r="CA109" s="898" t="s">
        <v>294</v>
      </c>
      <c r="CB109" s="896"/>
      <c r="CC109" s="896"/>
      <c r="CD109" s="896"/>
      <c r="CE109" s="897"/>
      <c r="CF109" s="936" t="s">
        <v>419</v>
      </c>
      <c r="CG109" s="936"/>
      <c r="CH109" s="936"/>
      <c r="CI109" s="936"/>
      <c r="CJ109" s="936"/>
      <c r="CK109" s="898"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417</v>
      </c>
      <c r="DH109" s="896"/>
      <c r="DI109" s="896"/>
      <c r="DJ109" s="896"/>
      <c r="DK109" s="897"/>
      <c r="DL109" s="898" t="s">
        <v>418</v>
      </c>
      <c r="DM109" s="896"/>
      <c r="DN109" s="896"/>
      <c r="DO109" s="896"/>
      <c r="DP109" s="897"/>
      <c r="DQ109" s="898" t="s">
        <v>294</v>
      </c>
      <c r="DR109" s="896"/>
      <c r="DS109" s="896"/>
      <c r="DT109" s="896"/>
      <c r="DU109" s="897"/>
      <c r="DV109" s="898" t="s">
        <v>419</v>
      </c>
      <c r="DW109" s="896"/>
      <c r="DX109" s="896"/>
      <c r="DY109" s="896"/>
      <c r="DZ109" s="929"/>
    </row>
    <row r="110" spans="1:131" s="230" customFormat="1" ht="26.25" customHeight="1" x14ac:dyDescent="0.15">
      <c r="A110" s="807" t="s">
        <v>421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1908882</v>
      </c>
      <c r="AB110" s="889"/>
      <c r="AC110" s="889"/>
      <c r="AD110" s="889"/>
      <c r="AE110" s="890"/>
      <c r="AF110" s="891">
        <v>1992766</v>
      </c>
      <c r="AG110" s="889"/>
      <c r="AH110" s="889"/>
      <c r="AI110" s="889"/>
      <c r="AJ110" s="890"/>
      <c r="AK110" s="891">
        <v>2030423</v>
      </c>
      <c r="AL110" s="889"/>
      <c r="AM110" s="889"/>
      <c r="AN110" s="889"/>
      <c r="AO110" s="890"/>
      <c r="AP110" s="892">
        <v>20.7</v>
      </c>
      <c r="AQ110" s="893"/>
      <c r="AR110" s="893"/>
      <c r="AS110" s="893"/>
      <c r="AT110" s="894"/>
      <c r="AU110" s="930" t="s">
        <v>69</v>
      </c>
      <c r="AV110" s="931"/>
      <c r="AW110" s="931"/>
      <c r="AX110" s="931"/>
      <c r="AY110" s="931"/>
      <c r="AZ110" s="860" t="s">
        <v>422</v>
      </c>
      <c r="BA110" s="808"/>
      <c r="BB110" s="808"/>
      <c r="BC110" s="808"/>
      <c r="BD110" s="808"/>
      <c r="BE110" s="808"/>
      <c r="BF110" s="808"/>
      <c r="BG110" s="808"/>
      <c r="BH110" s="808"/>
      <c r="BI110" s="808"/>
      <c r="BJ110" s="808"/>
      <c r="BK110" s="808"/>
      <c r="BL110" s="808"/>
      <c r="BM110" s="808"/>
      <c r="BN110" s="808"/>
      <c r="BO110" s="808"/>
      <c r="BP110" s="809"/>
      <c r="BQ110" s="861">
        <v>19762317</v>
      </c>
      <c r="BR110" s="842"/>
      <c r="BS110" s="842"/>
      <c r="BT110" s="842"/>
      <c r="BU110" s="842"/>
      <c r="BV110" s="842">
        <v>19436853</v>
      </c>
      <c r="BW110" s="842"/>
      <c r="BX110" s="842"/>
      <c r="BY110" s="842"/>
      <c r="BZ110" s="842"/>
      <c r="CA110" s="842">
        <v>18193336</v>
      </c>
      <c r="CB110" s="842"/>
      <c r="CC110" s="842"/>
      <c r="CD110" s="842"/>
      <c r="CE110" s="842"/>
      <c r="CF110" s="866">
        <v>185</v>
      </c>
      <c r="CG110" s="867"/>
      <c r="CH110" s="867"/>
      <c r="CI110" s="867"/>
      <c r="CJ110" s="867"/>
      <c r="CK110" s="926" t="s">
        <v>423</v>
      </c>
      <c r="CL110" s="819"/>
      <c r="CM110" s="860" t="s">
        <v>424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426</v>
      </c>
      <c r="BA111" s="752"/>
      <c r="BB111" s="752"/>
      <c r="BC111" s="752"/>
      <c r="BD111" s="752"/>
      <c r="BE111" s="752"/>
      <c r="BF111" s="752"/>
      <c r="BG111" s="752"/>
      <c r="BH111" s="752"/>
      <c r="BI111" s="752"/>
      <c r="BJ111" s="752"/>
      <c r="BK111" s="752"/>
      <c r="BL111" s="752"/>
      <c r="BM111" s="752"/>
      <c r="BN111" s="752"/>
      <c r="BO111" s="752"/>
      <c r="BP111" s="753"/>
      <c r="BQ111" s="816">
        <v>64401</v>
      </c>
      <c r="BR111" s="817"/>
      <c r="BS111" s="817"/>
      <c r="BT111" s="817"/>
      <c r="BU111" s="817"/>
      <c r="BV111" s="817">
        <v>50511</v>
      </c>
      <c r="BW111" s="817"/>
      <c r="BX111" s="817"/>
      <c r="BY111" s="817"/>
      <c r="BZ111" s="817"/>
      <c r="CA111" s="817">
        <v>37909</v>
      </c>
      <c r="CB111" s="817"/>
      <c r="CC111" s="817"/>
      <c r="CD111" s="817"/>
      <c r="CE111" s="817"/>
      <c r="CF111" s="875">
        <v>0.4</v>
      </c>
      <c r="CG111" s="876"/>
      <c r="CH111" s="876"/>
      <c r="CI111" s="876"/>
      <c r="CJ111" s="876"/>
      <c r="CK111" s="927"/>
      <c r="CL111" s="821"/>
      <c r="CM111" s="815" t="s">
        <v>427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428</v>
      </c>
      <c r="B112" s="913"/>
      <c r="C112" s="752" t="s">
        <v>429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430</v>
      </c>
      <c r="BA112" s="752"/>
      <c r="BB112" s="752"/>
      <c r="BC112" s="752"/>
      <c r="BD112" s="752"/>
      <c r="BE112" s="752"/>
      <c r="BF112" s="752"/>
      <c r="BG112" s="752"/>
      <c r="BH112" s="752"/>
      <c r="BI112" s="752"/>
      <c r="BJ112" s="752"/>
      <c r="BK112" s="752"/>
      <c r="BL112" s="752"/>
      <c r="BM112" s="752"/>
      <c r="BN112" s="752"/>
      <c r="BO112" s="752"/>
      <c r="BP112" s="753"/>
      <c r="BQ112" s="816">
        <v>12134472</v>
      </c>
      <c r="BR112" s="817"/>
      <c r="BS112" s="817"/>
      <c r="BT112" s="817"/>
      <c r="BU112" s="817"/>
      <c r="BV112" s="817">
        <v>11113136</v>
      </c>
      <c r="BW112" s="817"/>
      <c r="BX112" s="817"/>
      <c r="BY112" s="817"/>
      <c r="BZ112" s="817"/>
      <c r="CA112" s="817">
        <v>10442887</v>
      </c>
      <c r="CB112" s="817"/>
      <c r="CC112" s="817"/>
      <c r="CD112" s="817"/>
      <c r="CE112" s="817"/>
      <c r="CF112" s="875">
        <v>106.2</v>
      </c>
      <c r="CG112" s="876"/>
      <c r="CH112" s="876"/>
      <c r="CI112" s="876"/>
      <c r="CJ112" s="876"/>
      <c r="CK112" s="927"/>
      <c r="CL112" s="821"/>
      <c r="CM112" s="815" t="s">
        <v>431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9000</v>
      </c>
      <c r="DH112" s="817"/>
      <c r="DI112" s="817"/>
      <c r="DJ112" s="817"/>
      <c r="DK112" s="817"/>
      <c r="DL112" s="817">
        <v>9000</v>
      </c>
      <c r="DM112" s="817"/>
      <c r="DN112" s="817"/>
      <c r="DO112" s="817"/>
      <c r="DP112" s="817"/>
      <c r="DQ112" s="817">
        <v>8583</v>
      </c>
      <c r="DR112" s="817"/>
      <c r="DS112" s="817"/>
      <c r="DT112" s="817"/>
      <c r="DU112" s="817"/>
      <c r="DV112" s="794">
        <v>0.1</v>
      </c>
      <c r="DW112" s="794"/>
      <c r="DX112" s="794"/>
      <c r="DY112" s="794"/>
      <c r="DZ112" s="795"/>
    </row>
    <row r="113" spans="1:130" s="230" customFormat="1" ht="26.25" customHeight="1" x14ac:dyDescent="0.15">
      <c r="A113" s="914"/>
      <c r="B113" s="915"/>
      <c r="C113" s="752" t="s">
        <v>432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1611729</v>
      </c>
      <c r="AB113" s="919"/>
      <c r="AC113" s="919"/>
      <c r="AD113" s="919"/>
      <c r="AE113" s="920"/>
      <c r="AF113" s="921">
        <v>1649887</v>
      </c>
      <c r="AG113" s="919"/>
      <c r="AH113" s="919"/>
      <c r="AI113" s="919"/>
      <c r="AJ113" s="920"/>
      <c r="AK113" s="921">
        <v>1304866</v>
      </c>
      <c r="AL113" s="919"/>
      <c r="AM113" s="919"/>
      <c r="AN113" s="919"/>
      <c r="AO113" s="920"/>
      <c r="AP113" s="922">
        <v>13.3</v>
      </c>
      <c r="AQ113" s="923"/>
      <c r="AR113" s="923"/>
      <c r="AS113" s="923"/>
      <c r="AT113" s="924"/>
      <c r="AU113" s="932"/>
      <c r="AV113" s="933"/>
      <c r="AW113" s="933"/>
      <c r="AX113" s="933"/>
      <c r="AY113" s="933"/>
      <c r="AZ113" s="815" t="s">
        <v>433</v>
      </c>
      <c r="BA113" s="752"/>
      <c r="BB113" s="752"/>
      <c r="BC113" s="752"/>
      <c r="BD113" s="752"/>
      <c r="BE113" s="752"/>
      <c r="BF113" s="752"/>
      <c r="BG113" s="752"/>
      <c r="BH113" s="752"/>
      <c r="BI113" s="752"/>
      <c r="BJ113" s="752"/>
      <c r="BK113" s="752"/>
      <c r="BL113" s="752"/>
      <c r="BM113" s="752"/>
      <c r="BN113" s="752"/>
      <c r="BO113" s="752"/>
      <c r="BP113" s="753"/>
      <c r="BQ113" s="816">
        <v>107846</v>
      </c>
      <c r="BR113" s="817"/>
      <c r="BS113" s="817"/>
      <c r="BT113" s="817"/>
      <c r="BU113" s="817"/>
      <c r="BV113" s="817">
        <v>64490</v>
      </c>
      <c r="BW113" s="817"/>
      <c r="BX113" s="817"/>
      <c r="BY113" s="817"/>
      <c r="BZ113" s="817"/>
      <c r="CA113" s="817">
        <v>29660</v>
      </c>
      <c r="CB113" s="817"/>
      <c r="CC113" s="817"/>
      <c r="CD113" s="817"/>
      <c r="CE113" s="817"/>
      <c r="CF113" s="875">
        <v>0.3</v>
      </c>
      <c r="CG113" s="876"/>
      <c r="CH113" s="876"/>
      <c r="CI113" s="876"/>
      <c r="CJ113" s="876"/>
      <c r="CK113" s="927"/>
      <c r="CL113" s="821"/>
      <c r="CM113" s="815" t="s">
        <v>434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56046</v>
      </c>
      <c r="AB114" s="780"/>
      <c r="AC114" s="780"/>
      <c r="AD114" s="780"/>
      <c r="AE114" s="781"/>
      <c r="AF114" s="782">
        <v>45232</v>
      </c>
      <c r="AG114" s="780"/>
      <c r="AH114" s="780"/>
      <c r="AI114" s="780"/>
      <c r="AJ114" s="781"/>
      <c r="AK114" s="782">
        <v>35874</v>
      </c>
      <c r="AL114" s="780"/>
      <c r="AM114" s="780"/>
      <c r="AN114" s="780"/>
      <c r="AO114" s="781"/>
      <c r="AP114" s="824">
        <v>0.4</v>
      </c>
      <c r="AQ114" s="825"/>
      <c r="AR114" s="825"/>
      <c r="AS114" s="825"/>
      <c r="AT114" s="826"/>
      <c r="AU114" s="932"/>
      <c r="AV114" s="933"/>
      <c r="AW114" s="933"/>
      <c r="AX114" s="933"/>
      <c r="AY114" s="933"/>
      <c r="AZ114" s="815" t="s">
        <v>436</v>
      </c>
      <c r="BA114" s="752"/>
      <c r="BB114" s="752"/>
      <c r="BC114" s="752"/>
      <c r="BD114" s="752"/>
      <c r="BE114" s="752"/>
      <c r="BF114" s="752"/>
      <c r="BG114" s="752"/>
      <c r="BH114" s="752"/>
      <c r="BI114" s="752"/>
      <c r="BJ114" s="752"/>
      <c r="BK114" s="752"/>
      <c r="BL114" s="752"/>
      <c r="BM114" s="752"/>
      <c r="BN114" s="752"/>
      <c r="BO114" s="752"/>
      <c r="BP114" s="753"/>
      <c r="BQ114" s="816">
        <v>1240213</v>
      </c>
      <c r="BR114" s="817"/>
      <c r="BS114" s="817"/>
      <c r="BT114" s="817"/>
      <c r="BU114" s="817"/>
      <c r="BV114" s="817">
        <v>1405123</v>
      </c>
      <c r="BW114" s="817"/>
      <c r="BX114" s="817"/>
      <c r="BY114" s="817"/>
      <c r="BZ114" s="817"/>
      <c r="CA114" s="817">
        <v>1502460</v>
      </c>
      <c r="CB114" s="817"/>
      <c r="CC114" s="817"/>
      <c r="CD114" s="817"/>
      <c r="CE114" s="817"/>
      <c r="CF114" s="875">
        <v>15.3</v>
      </c>
      <c r="CG114" s="876"/>
      <c r="CH114" s="876"/>
      <c r="CI114" s="876"/>
      <c r="CJ114" s="876"/>
      <c r="CK114" s="927"/>
      <c r="CL114" s="821"/>
      <c r="CM114" s="815" t="s">
        <v>437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8992</v>
      </c>
      <c r="AB115" s="919"/>
      <c r="AC115" s="919"/>
      <c r="AD115" s="919"/>
      <c r="AE115" s="920"/>
      <c r="AF115" s="921">
        <v>7853</v>
      </c>
      <c r="AG115" s="919"/>
      <c r="AH115" s="919"/>
      <c r="AI115" s="919"/>
      <c r="AJ115" s="920"/>
      <c r="AK115" s="921">
        <v>7188</v>
      </c>
      <c r="AL115" s="919"/>
      <c r="AM115" s="919"/>
      <c r="AN115" s="919"/>
      <c r="AO115" s="920"/>
      <c r="AP115" s="922">
        <v>0.1</v>
      </c>
      <c r="AQ115" s="923"/>
      <c r="AR115" s="923"/>
      <c r="AS115" s="923"/>
      <c r="AT115" s="924"/>
      <c r="AU115" s="932"/>
      <c r="AV115" s="933"/>
      <c r="AW115" s="933"/>
      <c r="AX115" s="933"/>
      <c r="AY115" s="933"/>
      <c r="AZ115" s="815" t="s">
        <v>439</v>
      </c>
      <c r="BA115" s="752"/>
      <c r="BB115" s="752"/>
      <c r="BC115" s="752"/>
      <c r="BD115" s="752"/>
      <c r="BE115" s="752"/>
      <c r="BF115" s="752"/>
      <c r="BG115" s="752"/>
      <c r="BH115" s="752"/>
      <c r="BI115" s="752"/>
      <c r="BJ115" s="752"/>
      <c r="BK115" s="752"/>
      <c r="BL115" s="752"/>
      <c r="BM115" s="752"/>
      <c r="BN115" s="752"/>
      <c r="BO115" s="752"/>
      <c r="BP115" s="753"/>
      <c r="BQ115" s="816">
        <v>357</v>
      </c>
      <c r="BR115" s="817"/>
      <c r="BS115" s="817"/>
      <c r="BT115" s="817"/>
      <c r="BU115" s="817"/>
      <c r="BV115" s="817">
        <v>156</v>
      </c>
      <c r="BW115" s="817"/>
      <c r="BX115" s="817"/>
      <c r="BY115" s="817"/>
      <c r="BZ115" s="817"/>
      <c r="CA115" s="817">
        <v>505</v>
      </c>
      <c r="CB115" s="817"/>
      <c r="CC115" s="817"/>
      <c r="CD115" s="817"/>
      <c r="CE115" s="817"/>
      <c r="CF115" s="875">
        <v>0</v>
      </c>
      <c r="CG115" s="876"/>
      <c r="CH115" s="876"/>
      <c r="CI115" s="876"/>
      <c r="CJ115" s="876"/>
      <c r="CK115" s="927"/>
      <c r="CL115" s="821"/>
      <c r="CM115" s="815" t="s">
        <v>440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441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444</v>
      </c>
      <c r="Z117" s="897"/>
      <c r="AA117" s="902">
        <v>3585649</v>
      </c>
      <c r="AB117" s="903"/>
      <c r="AC117" s="903"/>
      <c r="AD117" s="903"/>
      <c r="AE117" s="904"/>
      <c r="AF117" s="905">
        <v>3695738</v>
      </c>
      <c r="AG117" s="903"/>
      <c r="AH117" s="903"/>
      <c r="AI117" s="903"/>
      <c r="AJ117" s="904"/>
      <c r="AK117" s="905">
        <v>3378351</v>
      </c>
      <c r="AL117" s="903"/>
      <c r="AM117" s="903"/>
      <c r="AN117" s="903"/>
      <c r="AO117" s="904"/>
      <c r="AP117" s="906"/>
      <c r="AQ117" s="907"/>
      <c r="AR117" s="907"/>
      <c r="AS117" s="907"/>
      <c r="AT117" s="908"/>
      <c r="AU117" s="932"/>
      <c r="AV117" s="933"/>
      <c r="AW117" s="933"/>
      <c r="AX117" s="933"/>
      <c r="AY117" s="933"/>
      <c r="AZ117" s="863" t="s">
        <v>445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417</v>
      </c>
      <c r="AB118" s="896"/>
      <c r="AC118" s="896"/>
      <c r="AD118" s="896"/>
      <c r="AE118" s="897"/>
      <c r="AF118" s="898" t="s">
        <v>418</v>
      </c>
      <c r="AG118" s="896"/>
      <c r="AH118" s="896"/>
      <c r="AI118" s="896"/>
      <c r="AJ118" s="897"/>
      <c r="AK118" s="898" t="s">
        <v>294</v>
      </c>
      <c r="AL118" s="896"/>
      <c r="AM118" s="896"/>
      <c r="AN118" s="896"/>
      <c r="AO118" s="897"/>
      <c r="AP118" s="899" t="s">
        <v>419</v>
      </c>
      <c r="AQ118" s="900"/>
      <c r="AR118" s="900"/>
      <c r="AS118" s="900"/>
      <c r="AT118" s="901"/>
      <c r="AU118" s="932"/>
      <c r="AV118" s="933"/>
      <c r="AW118" s="933"/>
      <c r="AX118" s="933"/>
      <c r="AY118" s="933"/>
      <c r="AZ118" s="838" t="s">
        <v>447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423</v>
      </c>
      <c r="B119" s="819"/>
      <c r="C119" s="860" t="s">
        <v>424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449</v>
      </c>
      <c r="BP119" s="878"/>
      <c r="BQ119" s="879">
        <v>33309606</v>
      </c>
      <c r="BR119" s="845"/>
      <c r="BS119" s="845"/>
      <c r="BT119" s="845"/>
      <c r="BU119" s="845"/>
      <c r="BV119" s="845">
        <v>32070269</v>
      </c>
      <c r="BW119" s="845"/>
      <c r="BX119" s="845"/>
      <c r="BY119" s="845"/>
      <c r="BZ119" s="845"/>
      <c r="CA119" s="845">
        <v>30206757</v>
      </c>
      <c r="CB119" s="845"/>
      <c r="CC119" s="845"/>
      <c r="CD119" s="845"/>
      <c r="CE119" s="845"/>
      <c r="CF119" s="748"/>
      <c r="CG119" s="749"/>
      <c r="CH119" s="749"/>
      <c r="CI119" s="749"/>
      <c r="CJ119" s="834"/>
      <c r="CK119" s="928"/>
      <c r="CL119" s="823"/>
      <c r="CM119" s="838" t="s">
        <v>450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55401</v>
      </c>
      <c r="DH119" s="764"/>
      <c r="DI119" s="764"/>
      <c r="DJ119" s="764"/>
      <c r="DK119" s="765"/>
      <c r="DL119" s="766">
        <v>41511</v>
      </c>
      <c r="DM119" s="764"/>
      <c r="DN119" s="764"/>
      <c r="DO119" s="764"/>
      <c r="DP119" s="765"/>
      <c r="DQ119" s="766">
        <v>29326</v>
      </c>
      <c r="DR119" s="764"/>
      <c r="DS119" s="764"/>
      <c r="DT119" s="764"/>
      <c r="DU119" s="765"/>
      <c r="DV119" s="848">
        <v>0.3</v>
      </c>
      <c r="DW119" s="849"/>
      <c r="DX119" s="849"/>
      <c r="DY119" s="849"/>
      <c r="DZ119" s="850"/>
    </row>
    <row r="120" spans="1:130" s="230" customFormat="1" ht="26.25" customHeight="1" x14ac:dyDescent="0.15">
      <c r="A120" s="820"/>
      <c r="B120" s="821"/>
      <c r="C120" s="815" t="s">
        <v>427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451</v>
      </c>
      <c r="AV120" s="881"/>
      <c r="AW120" s="881"/>
      <c r="AX120" s="881"/>
      <c r="AY120" s="882"/>
      <c r="AZ120" s="860" t="s">
        <v>452</v>
      </c>
      <c r="BA120" s="808"/>
      <c r="BB120" s="808"/>
      <c r="BC120" s="808"/>
      <c r="BD120" s="808"/>
      <c r="BE120" s="808"/>
      <c r="BF120" s="808"/>
      <c r="BG120" s="808"/>
      <c r="BH120" s="808"/>
      <c r="BI120" s="808"/>
      <c r="BJ120" s="808"/>
      <c r="BK120" s="808"/>
      <c r="BL120" s="808"/>
      <c r="BM120" s="808"/>
      <c r="BN120" s="808"/>
      <c r="BO120" s="808"/>
      <c r="BP120" s="809"/>
      <c r="BQ120" s="861">
        <v>11029606</v>
      </c>
      <c r="BR120" s="842"/>
      <c r="BS120" s="842"/>
      <c r="BT120" s="842"/>
      <c r="BU120" s="842"/>
      <c r="BV120" s="842">
        <v>11900259</v>
      </c>
      <c r="BW120" s="842"/>
      <c r="BX120" s="842"/>
      <c r="BY120" s="842"/>
      <c r="BZ120" s="842"/>
      <c r="CA120" s="842">
        <v>10567734</v>
      </c>
      <c r="CB120" s="842"/>
      <c r="CC120" s="842"/>
      <c r="CD120" s="842"/>
      <c r="CE120" s="842"/>
      <c r="CF120" s="866">
        <v>107.5</v>
      </c>
      <c r="CG120" s="867"/>
      <c r="CH120" s="867"/>
      <c r="CI120" s="867"/>
      <c r="CJ120" s="867"/>
      <c r="CK120" s="868" t="s">
        <v>453</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10660788</v>
      </c>
      <c r="DH120" s="842"/>
      <c r="DI120" s="842"/>
      <c r="DJ120" s="842"/>
      <c r="DK120" s="842"/>
      <c r="DL120" s="842">
        <v>9661840</v>
      </c>
      <c r="DM120" s="842"/>
      <c r="DN120" s="842"/>
      <c r="DO120" s="842"/>
      <c r="DP120" s="842"/>
      <c r="DQ120" s="842">
        <v>9012556</v>
      </c>
      <c r="DR120" s="842"/>
      <c r="DS120" s="842"/>
      <c r="DT120" s="842"/>
      <c r="DU120" s="842"/>
      <c r="DV120" s="843">
        <v>91.7</v>
      </c>
      <c r="DW120" s="843"/>
      <c r="DX120" s="843"/>
      <c r="DY120" s="843"/>
      <c r="DZ120" s="844"/>
    </row>
    <row r="121" spans="1:130" s="230" customFormat="1" ht="26.25" customHeight="1" x14ac:dyDescent="0.15">
      <c r="A121" s="820"/>
      <c r="B121" s="821"/>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455</v>
      </c>
      <c r="BA121" s="752"/>
      <c r="BB121" s="752"/>
      <c r="BC121" s="752"/>
      <c r="BD121" s="752"/>
      <c r="BE121" s="752"/>
      <c r="BF121" s="752"/>
      <c r="BG121" s="752"/>
      <c r="BH121" s="752"/>
      <c r="BI121" s="752"/>
      <c r="BJ121" s="752"/>
      <c r="BK121" s="752"/>
      <c r="BL121" s="752"/>
      <c r="BM121" s="752"/>
      <c r="BN121" s="752"/>
      <c r="BO121" s="752"/>
      <c r="BP121" s="753"/>
      <c r="BQ121" s="816">
        <v>780565</v>
      </c>
      <c r="BR121" s="817"/>
      <c r="BS121" s="817"/>
      <c r="BT121" s="817"/>
      <c r="BU121" s="817"/>
      <c r="BV121" s="817">
        <v>27462</v>
      </c>
      <c r="BW121" s="817"/>
      <c r="BX121" s="817"/>
      <c r="BY121" s="817"/>
      <c r="BZ121" s="817"/>
      <c r="CA121" s="817">
        <v>588554</v>
      </c>
      <c r="CB121" s="817"/>
      <c r="CC121" s="817"/>
      <c r="CD121" s="817"/>
      <c r="CE121" s="817"/>
      <c r="CF121" s="875">
        <v>6</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1307199</v>
      </c>
      <c r="DH121" s="817"/>
      <c r="DI121" s="817"/>
      <c r="DJ121" s="817"/>
      <c r="DK121" s="817"/>
      <c r="DL121" s="817">
        <v>1279547</v>
      </c>
      <c r="DM121" s="817"/>
      <c r="DN121" s="817"/>
      <c r="DO121" s="817"/>
      <c r="DP121" s="817"/>
      <c r="DQ121" s="817">
        <v>1215679</v>
      </c>
      <c r="DR121" s="817"/>
      <c r="DS121" s="817"/>
      <c r="DT121" s="817"/>
      <c r="DU121" s="817"/>
      <c r="DV121" s="794">
        <v>12.4</v>
      </c>
      <c r="DW121" s="794"/>
      <c r="DX121" s="794"/>
      <c r="DY121" s="794"/>
      <c r="DZ121" s="795"/>
    </row>
    <row r="122" spans="1:130" s="230" customFormat="1" ht="26.25" customHeight="1" x14ac:dyDescent="0.15">
      <c r="A122" s="820"/>
      <c r="B122" s="821"/>
      <c r="C122" s="815" t="s">
        <v>437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456</v>
      </c>
      <c r="BA122" s="839"/>
      <c r="BB122" s="839"/>
      <c r="BC122" s="839"/>
      <c r="BD122" s="839"/>
      <c r="BE122" s="839"/>
      <c r="BF122" s="839"/>
      <c r="BG122" s="839"/>
      <c r="BH122" s="839"/>
      <c r="BI122" s="839"/>
      <c r="BJ122" s="839"/>
      <c r="BK122" s="839"/>
      <c r="BL122" s="839"/>
      <c r="BM122" s="839"/>
      <c r="BN122" s="839"/>
      <c r="BO122" s="839"/>
      <c r="BP122" s="840"/>
      <c r="BQ122" s="879">
        <v>24486133</v>
      </c>
      <c r="BR122" s="845"/>
      <c r="BS122" s="845"/>
      <c r="BT122" s="845"/>
      <c r="BU122" s="845"/>
      <c r="BV122" s="845">
        <v>23220519</v>
      </c>
      <c r="BW122" s="845"/>
      <c r="BX122" s="845"/>
      <c r="BY122" s="845"/>
      <c r="BZ122" s="845"/>
      <c r="CA122" s="845">
        <v>21171235</v>
      </c>
      <c r="CB122" s="845"/>
      <c r="CC122" s="845"/>
      <c r="CD122" s="845"/>
      <c r="CE122" s="845"/>
      <c r="CF122" s="846">
        <v>215.3</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56119</v>
      </c>
      <c r="DH122" s="817"/>
      <c r="DI122" s="817"/>
      <c r="DJ122" s="817"/>
      <c r="DK122" s="817"/>
      <c r="DL122" s="817">
        <v>71166</v>
      </c>
      <c r="DM122" s="817"/>
      <c r="DN122" s="817"/>
      <c r="DO122" s="817"/>
      <c r="DP122" s="817"/>
      <c r="DQ122" s="817">
        <v>124073</v>
      </c>
      <c r="DR122" s="817"/>
      <c r="DS122" s="817"/>
      <c r="DT122" s="817"/>
      <c r="DU122" s="817"/>
      <c r="DV122" s="794">
        <v>1.3</v>
      </c>
      <c r="DW122" s="794"/>
      <c r="DX122" s="794"/>
      <c r="DY122" s="794"/>
      <c r="DZ122" s="795"/>
    </row>
    <row r="123" spans="1:130" s="230" customFormat="1" ht="26.25" customHeight="1" x14ac:dyDescent="0.15">
      <c r="A123" s="820"/>
      <c r="B123" s="821"/>
      <c r="C123" s="815" t="s">
        <v>443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457</v>
      </c>
      <c r="BP123" s="878"/>
      <c r="BQ123" s="832">
        <v>36296304</v>
      </c>
      <c r="BR123" s="833"/>
      <c r="BS123" s="833"/>
      <c r="BT123" s="833"/>
      <c r="BU123" s="833"/>
      <c r="BV123" s="833">
        <v>35148240</v>
      </c>
      <c r="BW123" s="833"/>
      <c r="BX123" s="833"/>
      <c r="BY123" s="833"/>
      <c r="BZ123" s="833"/>
      <c r="CA123" s="833">
        <v>32327523</v>
      </c>
      <c r="CB123" s="833"/>
      <c r="CC123" s="833"/>
      <c r="CD123" s="833"/>
      <c r="CE123" s="833"/>
      <c r="CF123" s="748"/>
      <c r="CG123" s="749"/>
      <c r="CH123" s="749"/>
      <c r="CI123" s="749"/>
      <c r="CJ123" s="834"/>
      <c r="CK123" s="869"/>
      <c r="CL123" s="855"/>
      <c r="CM123" s="855"/>
      <c r="CN123" s="855"/>
      <c r="CO123" s="856"/>
      <c r="CP123" s="835" t="s">
        <v>399</v>
      </c>
      <c r="CQ123" s="836"/>
      <c r="CR123" s="836"/>
      <c r="CS123" s="836"/>
      <c r="CT123" s="836"/>
      <c r="CU123" s="836"/>
      <c r="CV123" s="836"/>
      <c r="CW123" s="836"/>
      <c r="CX123" s="836"/>
      <c r="CY123" s="836"/>
      <c r="CZ123" s="836"/>
      <c r="DA123" s="836"/>
      <c r="DB123" s="836"/>
      <c r="DC123" s="836"/>
      <c r="DD123" s="836"/>
      <c r="DE123" s="836"/>
      <c r="DF123" s="837"/>
      <c r="DG123" s="779">
        <v>107372</v>
      </c>
      <c r="DH123" s="780"/>
      <c r="DI123" s="780"/>
      <c r="DJ123" s="780"/>
      <c r="DK123" s="781"/>
      <c r="DL123" s="782">
        <v>98315</v>
      </c>
      <c r="DM123" s="780"/>
      <c r="DN123" s="780"/>
      <c r="DO123" s="780"/>
      <c r="DP123" s="781"/>
      <c r="DQ123" s="782">
        <v>89083</v>
      </c>
      <c r="DR123" s="780"/>
      <c r="DS123" s="780"/>
      <c r="DT123" s="780"/>
      <c r="DU123" s="781"/>
      <c r="DV123" s="824">
        <v>0.9</v>
      </c>
      <c r="DW123" s="825"/>
      <c r="DX123" s="825"/>
      <c r="DY123" s="825"/>
      <c r="DZ123" s="826"/>
    </row>
    <row r="124" spans="1:130" s="230" customFormat="1" ht="26.25" customHeight="1" thickBot="1" x14ac:dyDescent="0.2">
      <c r="A124" s="820"/>
      <c r="B124" s="821"/>
      <c r="C124" s="815" t="s">
        <v>446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459</v>
      </c>
      <c r="CQ124" s="836"/>
      <c r="CR124" s="836"/>
      <c r="CS124" s="836"/>
      <c r="CT124" s="836"/>
      <c r="CU124" s="836"/>
      <c r="CV124" s="836"/>
      <c r="CW124" s="836"/>
      <c r="CX124" s="836"/>
      <c r="CY124" s="836"/>
      <c r="CZ124" s="836"/>
      <c r="DA124" s="836"/>
      <c r="DB124" s="836"/>
      <c r="DC124" s="836"/>
      <c r="DD124" s="836"/>
      <c r="DE124" s="836"/>
      <c r="DF124" s="837"/>
      <c r="DG124" s="763">
        <v>2994</v>
      </c>
      <c r="DH124" s="764"/>
      <c r="DI124" s="764"/>
      <c r="DJ124" s="764"/>
      <c r="DK124" s="765"/>
      <c r="DL124" s="766">
        <v>2268</v>
      </c>
      <c r="DM124" s="764"/>
      <c r="DN124" s="764"/>
      <c r="DO124" s="764"/>
      <c r="DP124" s="765"/>
      <c r="DQ124" s="766">
        <v>1496</v>
      </c>
      <c r="DR124" s="764"/>
      <c r="DS124" s="764"/>
      <c r="DT124" s="764"/>
      <c r="DU124" s="765"/>
      <c r="DV124" s="848">
        <v>0</v>
      </c>
      <c r="DW124" s="849"/>
      <c r="DX124" s="849"/>
      <c r="DY124" s="849"/>
      <c r="DZ124" s="850"/>
    </row>
    <row r="125" spans="1:130" s="230" customFormat="1" ht="26.25" customHeight="1" x14ac:dyDescent="0.15">
      <c r="A125" s="820"/>
      <c r="B125" s="821"/>
      <c r="C125" s="815" t="s">
        <v>448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460</v>
      </c>
      <c r="CL125" s="852"/>
      <c r="CM125" s="852"/>
      <c r="CN125" s="852"/>
      <c r="CO125" s="853"/>
      <c r="CP125" s="860" t="s">
        <v>461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450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8357</v>
      </c>
      <c r="AB126" s="780"/>
      <c r="AC126" s="780"/>
      <c r="AD126" s="780"/>
      <c r="AE126" s="781"/>
      <c r="AF126" s="782">
        <v>7357</v>
      </c>
      <c r="AG126" s="780"/>
      <c r="AH126" s="780"/>
      <c r="AI126" s="780"/>
      <c r="AJ126" s="781"/>
      <c r="AK126" s="782">
        <v>6818</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635</v>
      </c>
      <c r="AB127" s="780"/>
      <c r="AC127" s="780"/>
      <c r="AD127" s="780"/>
      <c r="AE127" s="781"/>
      <c r="AF127" s="782">
        <v>496</v>
      </c>
      <c r="AG127" s="780"/>
      <c r="AH127" s="780"/>
      <c r="AI127" s="780"/>
      <c r="AJ127" s="781"/>
      <c r="AK127" s="782">
        <v>370</v>
      </c>
      <c r="AL127" s="780"/>
      <c r="AM127" s="780"/>
      <c r="AN127" s="780"/>
      <c r="AO127" s="781"/>
      <c r="AP127" s="824">
        <v>0</v>
      </c>
      <c r="AQ127" s="825"/>
      <c r="AR127" s="825"/>
      <c r="AS127" s="825"/>
      <c r="AT127" s="826"/>
      <c r="AU127" s="232"/>
      <c r="AV127" s="232"/>
      <c r="AW127" s="232"/>
      <c r="AX127" s="841" t="s">
        <v>464</v>
      </c>
      <c r="AY127" s="812"/>
      <c r="AZ127" s="812"/>
      <c r="BA127" s="812"/>
      <c r="BB127" s="812"/>
      <c r="BC127" s="812"/>
      <c r="BD127" s="812"/>
      <c r="BE127" s="813"/>
      <c r="BF127" s="811" t="s">
        <v>465</v>
      </c>
      <c r="BG127" s="812"/>
      <c r="BH127" s="812"/>
      <c r="BI127" s="812"/>
      <c r="BJ127" s="812"/>
      <c r="BK127" s="812"/>
      <c r="BL127" s="813"/>
      <c r="BM127" s="811" t="s">
        <v>466</v>
      </c>
      <c r="BN127" s="812"/>
      <c r="BO127" s="812"/>
      <c r="BP127" s="812"/>
      <c r="BQ127" s="812"/>
      <c r="BR127" s="812"/>
      <c r="BS127" s="813"/>
      <c r="BT127" s="811" t="s">
        <v>467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470</v>
      </c>
      <c r="X128" s="798"/>
      <c r="Y128" s="798"/>
      <c r="Z128" s="799"/>
      <c r="AA128" s="800">
        <v>188853</v>
      </c>
      <c r="AB128" s="801"/>
      <c r="AC128" s="801"/>
      <c r="AD128" s="801"/>
      <c r="AE128" s="802"/>
      <c r="AF128" s="803">
        <v>169871</v>
      </c>
      <c r="AG128" s="801"/>
      <c r="AH128" s="801"/>
      <c r="AI128" s="801"/>
      <c r="AJ128" s="802"/>
      <c r="AK128" s="803">
        <v>179866</v>
      </c>
      <c r="AL128" s="801"/>
      <c r="AM128" s="801"/>
      <c r="AN128" s="801"/>
      <c r="AO128" s="802"/>
      <c r="AP128" s="804"/>
      <c r="AQ128" s="805"/>
      <c r="AR128" s="805"/>
      <c r="AS128" s="805"/>
      <c r="AT128" s="806"/>
      <c r="AU128" s="232"/>
      <c r="AV128" s="232"/>
      <c r="AW128" s="232"/>
      <c r="AX128" s="807" t="s">
        <v>471</v>
      </c>
      <c r="AY128" s="808"/>
      <c r="AZ128" s="808"/>
      <c r="BA128" s="808"/>
      <c r="BB128" s="808"/>
      <c r="BC128" s="808"/>
      <c r="BD128" s="808"/>
      <c r="BE128" s="809"/>
      <c r="BF128" s="786" t="s">
        <v>122</v>
      </c>
      <c r="BG128" s="787"/>
      <c r="BH128" s="787"/>
      <c r="BI128" s="787"/>
      <c r="BJ128" s="787"/>
      <c r="BK128" s="787"/>
      <c r="BL128" s="810"/>
      <c r="BM128" s="786">
        <v>13.03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472</v>
      </c>
      <c r="CQ128" s="730"/>
      <c r="CR128" s="730"/>
      <c r="CS128" s="730"/>
      <c r="CT128" s="730"/>
      <c r="CU128" s="730"/>
      <c r="CV128" s="730"/>
      <c r="CW128" s="730"/>
      <c r="CX128" s="730"/>
      <c r="CY128" s="730"/>
      <c r="CZ128" s="730"/>
      <c r="DA128" s="730"/>
      <c r="DB128" s="730"/>
      <c r="DC128" s="730"/>
      <c r="DD128" s="730"/>
      <c r="DE128" s="730"/>
      <c r="DF128" s="731"/>
      <c r="DG128" s="790">
        <v>357</v>
      </c>
      <c r="DH128" s="791"/>
      <c r="DI128" s="791"/>
      <c r="DJ128" s="791"/>
      <c r="DK128" s="791"/>
      <c r="DL128" s="791">
        <v>156</v>
      </c>
      <c r="DM128" s="791"/>
      <c r="DN128" s="791"/>
      <c r="DO128" s="791"/>
      <c r="DP128" s="791"/>
      <c r="DQ128" s="791">
        <v>505</v>
      </c>
      <c r="DR128" s="791"/>
      <c r="DS128" s="791"/>
      <c r="DT128" s="791"/>
      <c r="DU128" s="791"/>
      <c r="DV128" s="792">
        <v>0</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473</v>
      </c>
      <c r="X129" s="777"/>
      <c r="Y129" s="777"/>
      <c r="Z129" s="778"/>
      <c r="AA129" s="779">
        <v>12533511</v>
      </c>
      <c r="AB129" s="780"/>
      <c r="AC129" s="780"/>
      <c r="AD129" s="780"/>
      <c r="AE129" s="781"/>
      <c r="AF129" s="782">
        <v>12358591</v>
      </c>
      <c r="AG129" s="780"/>
      <c r="AH129" s="780"/>
      <c r="AI129" s="780"/>
      <c r="AJ129" s="781"/>
      <c r="AK129" s="782">
        <v>12263444</v>
      </c>
      <c r="AL129" s="780"/>
      <c r="AM129" s="780"/>
      <c r="AN129" s="780"/>
      <c r="AO129" s="781"/>
      <c r="AP129" s="783"/>
      <c r="AQ129" s="784"/>
      <c r="AR129" s="784"/>
      <c r="AS129" s="784"/>
      <c r="AT129" s="785"/>
      <c r="AU129" s="233"/>
      <c r="AV129" s="233"/>
      <c r="AW129" s="233"/>
      <c r="AX129" s="751" t="s">
        <v>474</v>
      </c>
      <c r="AY129" s="752"/>
      <c r="AZ129" s="752"/>
      <c r="BA129" s="752"/>
      <c r="BB129" s="752"/>
      <c r="BC129" s="752"/>
      <c r="BD129" s="752"/>
      <c r="BE129" s="753"/>
      <c r="BF129" s="770" t="s">
        <v>122</v>
      </c>
      <c r="BG129" s="771"/>
      <c r="BH129" s="771"/>
      <c r="BI129" s="771"/>
      <c r="BJ129" s="771"/>
      <c r="BK129" s="771"/>
      <c r="BL129" s="772"/>
      <c r="BM129" s="770">
        <v>18.03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476</v>
      </c>
      <c r="X130" s="777"/>
      <c r="Y130" s="777"/>
      <c r="Z130" s="778"/>
      <c r="AA130" s="779">
        <v>2458585</v>
      </c>
      <c r="AB130" s="780"/>
      <c r="AC130" s="780"/>
      <c r="AD130" s="780"/>
      <c r="AE130" s="781"/>
      <c r="AF130" s="782">
        <v>2508760</v>
      </c>
      <c r="AG130" s="780"/>
      <c r="AH130" s="780"/>
      <c r="AI130" s="780"/>
      <c r="AJ130" s="781"/>
      <c r="AK130" s="782">
        <v>2431525</v>
      </c>
      <c r="AL130" s="780"/>
      <c r="AM130" s="780"/>
      <c r="AN130" s="780"/>
      <c r="AO130" s="781"/>
      <c r="AP130" s="783"/>
      <c r="AQ130" s="784"/>
      <c r="AR130" s="784"/>
      <c r="AS130" s="784"/>
      <c r="AT130" s="785"/>
      <c r="AU130" s="233"/>
      <c r="AV130" s="233"/>
      <c r="AW130" s="233"/>
      <c r="AX130" s="751" t="s">
        <v>477</v>
      </c>
      <c r="AY130" s="752"/>
      <c r="AZ130" s="752"/>
      <c r="BA130" s="752"/>
      <c r="BB130" s="752"/>
      <c r="BC130" s="752"/>
      <c r="BD130" s="752"/>
      <c r="BE130" s="753"/>
      <c r="BF130" s="754">
        <v>9.1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478</v>
      </c>
      <c r="X131" s="761"/>
      <c r="Y131" s="761"/>
      <c r="Z131" s="762"/>
      <c r="AA131" s="763">
        <v>10074926</v>
      </c>
      <c r="AB131" s="764"/>
      <c r="AC131" s="764"/>
      <c r="AD131" s="764"/>
      <c r="AE131" s="765"/>
      <c r="AF131" s="766">
        <v>9849831</v>
      </c>
      <c r="AG131" s="764"/>
      <c r="AH131" s="764"/>
      <c r="AI131" s="764"/>
      <c r="AJ131" s="765"/>
      <c r="AK131" s="766">
        <v>9831919</v>
      </c>
      <c r="AL131" s="764"/>
      <c r="AM131" s="764"/>
      <c r="AN131" s="764"/>
      <c r="AO131" s="765"/>
      <c r="AP131" s="767"/>
      <c r="AQ131" s="768"/>
      <c r="AR131" s="768"/>
      <c r="AS131" s="768"/>
      <c r="AT131" s="769"/>
      <c r="AU131" s="233"/>
      <c r="AV131" s="233"/>
      <c r="AW131" s="233"/>
      <c r="AX131" s="729" t="s">
        <v>479</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480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481</v>
      </c>
      <c r="W132" s="742"/>
      <c r="X132" s="742"/>
      <c r="Y132" s="742"/>
      <c r="Z132" s="743"/>
      <c r="AA132" s="744">
        <v>9.3123363880000003</v>
      </c>
      <c r="AB132" s="745"/>
      <c r="AC132" s="745"/>
      <c r="AD132" s="745"/>
      <c r="AE132" s="746"/>
      <c r="AF132" s="747">
        <v>10.32613656</v>
      </c>
      <c r="AG132" s="745"/>
      <c r="AH132" s="745"/>
      <c r="AI132" s="745"/>
      <c r="AJ132" s="746"/>
      <c r="AK132" s="747">
        <v>7.800715201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482</v>
      </c>
      <c r="W133" s="721"/>
      <c r="X133" s="721"/>
      <c r="Y133" s="721"/>
      <c r="Z133" s="722"/>
      <c r="AA133" s="723">
        <v>9.9</v>
      </c>
      <c r="AB133" s="724"/>
      <c r="AC133" s="724"/>
      <c r="AD133" s="724"/>
      <c r="AE133" s="725"/>
      <c r="AF133" s="723">
        <v>9.6</v>
      </c>
      <c r="AG133" s="724"/>
      <c r="AH133" s="724"/>
      <c r="AI133" s="724"/>
      <c r="AJ133" s="725"/>
      <c r="AK133" s="723">
        <v>9.1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M9v9DNwwg9P2x6RUkA+H063jzkv5Rju7UbRzlJfnXl2hsxfhL/rkSBpO7wSj25W6VOJD23nJPOF8bcL0u0W4Q==" saltValue="Q6SfeH/2bpg+ARVYYtwr6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1"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0" zoomScaleNormal="85" zoomScaleSheetLayoutView="11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dNABifZEF/Vw7u7z9nb6iMOo6SpCquLLlHWd6iSmdPKc8cnolXQLu80ypmB/jjyp7+hwlQhWO7oPG7xkWL73A==" saltValue="Vkr2B8aLCLJXHfh7s+nUE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50uSyBH7DHuyqpvY/XtmHXBw/w8rewtl1N+vu3G2Jhto+wKEaXnY/mf7KT1mtysLdwEoGbnQBuJscANvA+XeQ==" saltValue="1us0YBs1f60OpSb+A7hhEQ=="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491</v>
      </c>
      <c r="AL9" s="1131"/>
      <c r="AM9" s="1131"/>
      <c r="AN9" s="1132"/>
      <c r="AO9" s="281">
        <v>3879111</v>
      </c>
      <c r="AP9" s="281">
        <v>123495</v>
      </c>
      <c r="AQ9" s="282">
        <v>90328</v>
      </c>
      <c r="AR9" s="283">
        <v>36.700000000000003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492</v>
      </c>
      <c r="AL10" s="1131"/>
      <c r="AM10" s="1131"/>
      <c r="AN10" s="1132"/>
      <c r="AO10" s="284">
        <v>481918</v>
      </c>
      <c r="AP10" s="284">
        <v>15342</v>
      </c>
      <c r="AQ10" s="285">
        <v>7878</v>
      </c>
      <c r="AR10" s="286">
        <v>94.7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493</v>
      </c>
      <c r="AL11" s="1131"/>
      <c r="AM11" s="1131"/>
      <c r="AN11" s="1132"/>
      <c r="AO11" s="284" t="s">
        <v>494</v>
      </c>
      <c r="AP11" s="284" t="s">
        <v>494</v>
      </c>
      <c r="AQ11" s="285">
        <v>2111</v>
      </c>
      <c r="AR11" s="286" t="s">
        <v>494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495</v>
      </c>
      <c r="AL12" s="1131"/>
      <c r="AM12" s="1131"/>
      <c r="AN12" s="1132"/>
      <c r="AO12" s="284" t="s">
        <v>494</v>
      </c>
      <c r="AP12" s="284" t="s">
        <v>494</v>
      </c>
      <c r="AQ12" s="285">
        <v>26</v>
      </c>
      <c r="AR12" s="286" t="s">
        <v>494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496</v>
      </c>
      <c r="AL13" s="1131"/>
      <c r="AM13" s="1131"/>
      <c r="AN13" s="1132"/>
      <c r="AO13" s="284">
        <v>99948</v>
      </c>
      <c r="AP13" s="284">
        <v>3182</v>
      </c>
      <c r="AQ13" s="285">
        <v>2999</v>
      </c>
      <c r="AR13" s="286">
        <v>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497</v>
      </c>
      <c r="AL14" s="1131"/>
      <c r="AM14" s="1131"/>
      <c r="AN14" s="1132"/>
      <c r="AO14" s="284">
        <v>87254</v>
      </c>
      <c r="AP14" s="284">
        <v>2778</v>
      </c>
      <c r="AQ14" s="285">
        <v>1839</v>
      </c>
      <c r="AR14" s="286">
        <v>51.1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498</v>
      </c>
      <c r="AL15" s="1134"/>
      <c r="AM15" s="1134"/>
      <c r="AN15" s="1135"/>
      <c r="AO15" s="284">
        <v>-159487</v>
      </c>
      <c r="AP15" s="284">
        <v>-5077</v>
      </c>
      <c r="AQ15" s="285">
        <v>-5426</v>
      </c>
      <c r="AR15" s="286">
        <v>-6.4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4388744</v>
      </c>
      <c r="AP16" s="284">
        <v>139720</v>
      </c>
      <c r="AQ16" s="285">
        <v>99756</v>
      </c>
      <c r="AR16" s="286">
        <v>40.1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503</v>
      </c>
      <c r="AL21" s="1137"/>
      <c r="AM21" s="1137"/>
      <c r="AN21" s="1138"/>
      <c r="AO21" s="297">
        <v>12.19</v>
      </c>
      <c r="AP21" s="298">
        <v>9.01</v>
      </c>
      <c r="AQ21" s="299">
        <v>3.18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504</v>
      </c>
      <c r="AL22" s="1137"/>
      <c r="AM22" s="1137"/>
      <c r="AN22" s="1138"/>
      <c r="AO22" s="302">
        <v>98</v>
      </c>
      <c r="AP22" s="303">
        <v>97.5</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508</v>
      </c>
      <c r="AL32" s="1121"/>
      <c r="AM32" s="1121"/>
      <c r="AN32" s="1122"/>
      <c r="AO32" s="312">
        <v>2030423</v>
      </c>
      <c r="AP32" s="312">
        <v>64641</v>
      </c>
      <c r="AQ32" s="313">
        <v>56025</v>
      </c>
      <c r="AR32" s="314">
        <v>15.4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509</v>
      </c>
      <c r="AL33" s="1121"/>
      <c r="AM33" s="1121"/>
      <c r="AN33" s="1122"/>
      <c r="AO33" s="312" t="s">
        <v>494</v>
      </c>
      <c r="AP33" s="312" t="s">
        <v>494</v>
      </c>
      <c r="AQ33" s="313" t="s">
        <v>494</v>
      </c>
      <c r="AR33" s="314" t="s">
        <v>494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510</v>
      </c>
      <c r="AL34" s="1121"/>
      <c r="AM34" s="1121"/>
      <c r="AN34" s="1122"/>
      <c r="AO34" s="312" t="s">
        <v>494</v>
      </c>
      <c r="AP34" s="312" t="s">
        <v>494</v>
      </c>
      <c r="AQ34" s="313" t="s">
        <v>494</v>
      </c>
      <c r="AR34" s="314" t="s">
        <v>494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511</v>
      </c>
      <c r="AL35" s="1121"/>
      <c r="AM35" s="1121"/>
      <c r="AN35" s="1122"/>
      <c r="AO35" s="312">
        <v>1304866</v>
      </c>
      <c r="AP35" s="312">
        <v>41542</v>
      </c>
      <c r="AQ35" s="313">
        <v>18604</v>
      </c>
      <c r="AR35" s="314">
        <v>123.3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512</v>
      </c>
      <c r="AL36" s="1121"/>
      <c r="AM36" s="1121"/>
      <c r="AN36" s="1122"/>
      <c r="AO36" s="312">
        <v>35874</v>
      </c>
      <c r="AP36" s="312">
        <v>1142</v>
      </c>
      <c r="AQ36" s="313">
        <v>2667</v>
      </c>
      <c r="AR36" s="314">
        <v>-57.2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513</v>
      </c>
      <c r="AL37" s="1121"/>
      <c r="AM37" s="1121"/>
      <c r="AN37" s="1122"/>
      <c r="AO37" s="312">
        <v>7188</v>
      </c>
      <c r="AP37" s="312">
        <v>229</v>
      </c>
      <c r="AQ37" s="313">
        <v>441</v>
      </c>
      <c r="AR37" s="314">
        <v>-48.1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514</v>
      </c>
      <c r="AL38" s="1124"/>
      <c r="AM38" s="1124"/>
      <c r="AN38" s="1125"/>
      <c r="AO38" s="315" t="s">
        <v>494</v>
      </c>
      <c r="AP38" s="315" t="s">
        <v>494</v>
      </c>
      <c r="AQ38" s="316">
        <v>6</v>
      </c>
      <c r="AR38" s="304" t="s">
        <v>494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515</v>
      </c>
      <c r="AL39" s="1124"/>
      <c r="AM39" s="1124"/>
      <c r="AN39" s="1125"/>
      <c r="AO39" s="312">
        <v>-179866</v>
      </c>
      <c r="AP39" s="312">
        <v>-5726</v>
      </c>
      <c r="AQ39" s="313">
        <v>-4261</v>
      </c>
      <c r="AR39" s="314">
        <v>34.4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516</v>
      </c>
      <c r="AL40" s="1121"/>
      <c r="AM40" s="1121"/>
      <c r="AN40" s="1122"/>
      <c r="AO40" s="312">
        <v>-2431525</v>
      </c>
      <c r="AP40" s="312">
        <v>-77410</v>
      </c>
      <c r="AQ40" s="313">
        <v>-49695</v>
      </c>
      <c r="AR40" s="314">
        <v>55.8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766960</v>
      </c>
      <c r="AP41" s="312">
        <v>24417</v>
      </c>
      <c r="AQ41" s="313">
        <v>23786</v>
      </c>
      <c r="AR41" s="314">
        <v>2.7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486</v>
      </c>
      <c r="AN49" s="1115" t="s">
        <v>519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5367881</v>
      </c>
      <c r="AN51" s="334">
        <v>156658</v>
      </c>
      <c r="AO51" s="335">
        <v>46.4</v>
      </c>
      <c r="AP51" s="336">
        <v>74581</v>
      </c>
      <c r="AQ51" s="337">
        <v>7</v>
      </c>
      <c r="AR51" s="338">
        <v>39.4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4741790</v>
      </c>
      <c r="AN52" s="342">
        <v>138386</v>
      </c>
      <c r="AO52" s="343">
        <v>80.099999999999994</v>
      </c>
      <c r="AP52" s="344">
        <v>41563</v>
      </c>
      <c r="AQ52" s="345">
        <v>6.8</v>
      </c>
      <c r="AR52" s="346">
        <v>73.3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2460727</v>
      </c>
      <c r="AN53" s="334">
        <v>73395</v>
      </c>
      <c r="AO53" s="335">
        <v>-53.1</v>
      </c>
      <c r="AP53" s="336">
        <v>76347</v>
      </c>
      <c r="AQ53" s="337">
        <v>2.4</v>
      </c>
      <c r="AR53" s="338">
        <v>-55.5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2034214</v>
      </c>
      <c r="AN54" s="342">
        <v>60674</v>
      </c>
      <c r="AO54" s="343">
        <v>-56.2</v>
      </c>
      <c r="AP54" s="344">
        <v>41762</v>
      </c>
      <c r="AQ54" s="345">
        <v>0.5</v>
      </c>
      <c r="AR54" s="346">
        <v>-56.7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1765260</v>
      </c>
      <c r="AN55" s="334">
        <v>54038</v>
      </c>
      <c r="AO55" s="335">
        <v>-26.4</v>
      </c>
      <c r="AP55" s="336">
        <v>69604</v>
      </c>
      <c r="AQ55" s="337">
        <v>-8.8000000000000007</v>
      </c>
      <c r="AR55" s="338">
        <v>-17.600000000000001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1274109</v>
      </c>
      <c r="AN56" s="342">
        <v>39003</v>
      </c>
      <c r="AO56" s="343">
        <v>-35.700000000000003</v>
      </c>
      <c r="AP56" s="344">
        <v>36247</v>
      </c>
      <c r="AQ56" s="345">
        <v>-13.2</v>
      </c>
      <c r="AR56" s="346">
        <v>-22.5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2466021</v>
      </c>
      <c r="AN57" s="334">
        <v>76900</v>
      </c>
      <c r="AO57" s="335">
        <v>42.3</v>
      </c>
      <c r="AP57" s="336">
        <v>68410</v>
      </c>
      <c r="AQ57" s="337">
        <v>-1.7</v>
      </c>
      <c r="AR57" s="338">
        <v>44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1643508</v>
      </c>
      <c r="AN58" s="342">
        <v>51251</v>
      </c>
      <c r="AO58" s="343">
        <v>31.4</v>
      </c>
      <c r="AP58" s="344">
        <v>35086</v>
      </c>
      <c r="AQ58" s="345">
        <v>-3.2</v>
      </c>
      <c r="AR58" s="346">
        <v>34.6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2555199</v>
      </c>
      <c r="AN59" s="334">
        <v>81347</v>
      </c>
      <c r="AO59" s="335">
        <v>5.8</v>
      </c>
      <c r="AP59" s="336">
        <v>73019</v>
      </c>
      <c r="AQ59" s="337">
        <v>6.7</v>
      </c>
      <c r="AR59" s="338">
        <v>-0.9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1539758</v>
      </c>
      <c r="AN60" s="342">
        <v>49020</v>
      </c>
      <c r="AO60" s="343">
        <v>-4.4000000000000004</v>
      </c>
      <c r="AP60" s="344">
        <v>39427</v>
      </c>
      <c r="AQ60" s="345">
        <v>12.4</v>
      </c>
      <c r="AR60" s="346">
        <v>-16.8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2923018</v>
      </c>
      <c r="AN61" s="349">
        <v>88468</v>
      </c>
      <c r="AO61" s="350">
        <v>3</v>
      </c>
      <c r="AP61" s="351">
        <v>72392</v>
      </c>
      <c r="AQ61" s="352">
        <v>1.1000000000000001</v>
      </c>
      <c r="AR61" s="338">
        <v>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2246676</v>
      </c>
      <c r="AN62" s="342">
        <v>67667</v>
      </c>
      <c r="AO62" s="343">
        <v>3</v>
      </c>
      <c r="AP62" s="344">
        <v>38817</v>
      </c>
      <c r="AQ62" s="345">
        <v>0.7</v>
      </c>
      <c r="AR62" s="346">
        <v>2.2999999999999998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t1mrJl4PQkT4NyxpZxNgd5IJ37u6kv2iBLZ42V71K4RK8mXcdfpGAwSkZX+lD3O9eyLx6Bg1Bhj88DL7I59Fg==" saltValue="a6hdWeOVHIpRUaAns2cD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0" spans="125:125" ht="13.5" hidden="1" customHeight="1" x14ac:dyDescent="0.15"/>
    <row r="121" spans="125:125" ht="13.5" hidden="1" customHeight="1" x14ac:dyDescent="0.15">
      <c r="DU121" s="259"/>
    </row>
  </sheetData>
  <sheetProtection algorithmName="SHA-512" hashValue="u1yfVwT0WrZ6Rcql5MLH/dsiIJf8lmDGC4aJESeCEb/+VD4nNJ3f/932MnHxTeXH2bFQ7ybtRZKLlOQ+T7D64g==" saltValue="+T90CSHlDhb5x8YDPnIlX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Rx2c9lHtS5QTS0oOXVFvwbTLA1Alw1OmGrlkVX3sSStt83oQDIBN0idJRbca7Nxvzb7cpbll6sV+AIfMvIxACg==" saltValue="krObgDcgW88Lromb7n+qP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39" t="s">
        <v>3</v>
      </c>
      <c r="D47" s="1139"/>
      <c r="E47" s="1140"/>
      <c r="F47" s="11">
        <v>39.79</v>
      </c>
      <c r="G47" s="12">
        <v>41.91</v>
      </c>
      <c r="H47" s="12">
        <v>41.54</v>
      </c>
      <c r="I47" s="12">
        <v>48.77</v>
      </c>
      <c r="J47" s="13">
        <v>49.25</v>
      </c>
    </row>
    <row r="48" spans="2:10" ht="57.75" customHeight="1" x14ac:dyDescent="0.15">
      <c r="B48" s="14"/>
      <c r="C48" s="1141" t="s">
        <v>4</v>
      </c>
      <c r="D48" s="1141"/>
      <c r="E48" s="1142"/>
      <c r="F48" s="15">
        <v>6.74</v>
      </c>
      <c r="G48" s="16">
        <v>4.01</v>
      </c>
      <c r="H48" s="16">
        <v>7.01</v>
      </c>
      <c r="I48" s="16">
        <v>6.39</v>
      </c>
      <c r="J48" s="17">
        <v>8.86</v>
      </c>
    </row>
    <row r="49" spans="2:10" ht="57.75" customHeight="1" thickBot="1" x14ac:dyDescent="0.2">
      <c r="B49" s="18"/>
      <c r="C49" s="1143" t="s">
        <v>5</v>
      </c>
      <c r="D49" s="1143"/>
      <c r="E49" s="1144"/>
      <c r="F49" s="19">
        <v>10.64</v>
      </c>
      <c r="G49" s="20" t="s">
        <v>538</v>
      </c>
      <c r="H49" s="20">
        <v>11.92</v>
      </c>
      <c r="I49" s="20">
        <v>2.57</v>
      </c>
      <c r="J49" s="21">
        <v>2.52</v>
      </c>
    </row>
    <row r="50" spans="2:10" x14ac:dyDescent="0.15"/>
  </sheetData>
  <sheetProtection algorithmName="SHA-512" hashValue="mTNmzsXeLEeWRnLfudwIjcd1fq5OEwjAzZzVNO6A/neTm0gfWAHkyo4YFOQZFcCVxXUeSkTt+Jaj9Hz5E3SR2w==" saltValue="sxwsvyeKxx+JVxoeFSpSX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1" t="s">
        <v>539</v>
      </c>
      <c r="D34" s="1151"/>
      <c r="E34" s="1152"/>
      <c r="F34" s="32">
        <v>18.89</v>
      </c>
      <c r="G34" s="33">
        <v>17.73</v>
      </c>
      <c r="H34" s="33">
        <v>15.48</v>
      </c>
      <c r="I34" s="33">
        <v>14.87</v>
      </c>
      <c r="J34" s="34">
        <v>17.399999999999999</v>
      </c>
      <c r="K34" s="22"/>
      <c r="L34" s="22"/>
      <c r="M34" s="22"/>
      <c r="N34" s="22"/>
      <c r="O34" s="22"/>
      <c r="P34" s="22"/>
    </row>
    <row r="35" spans="1:16" ht="39" customHeight="1" x14ac:dyDescent="0.15">
      <c r="A35" s="22"/>
      <c r="B35" s="35"/>
      <c r="C35" s="1145" t="s">
        <v>540</v>
      </c>
      <c r="D35" s="1146"/>
      <c r="E35" s="1147"/>
      <c r="F35" s="36">
        <v>12.8</v>
      </c>
      <c r="G35" s="37">
        <v>10.11</v>
      </c>
      <c r="H35" s="37">
        <v>12.38</v>
      </c>
      <c r="I35" s="37">
        <v>13.84</v>
      </c>
      <c r="J35" s="38">
        <v>12.65</v>
      </c>
      <c r="K35" s="22"/>
      <c r="L35" s="22"/>
      <c r="M35" s="22"/>
      <c r="N35" s="22"/>
      <c r="O35" s="22"/>
      <c r="P35" s="22"/>
    </row>
    <row r="36" spans="1:16" ht="39" customHeight="1" x14ac:dyDescent="0.15">
      <c r="A36" s="22"/>
      <c r="B36" s="35"/>
      <c r="C36" s="1145" t="s">
        <v>541</v>
      </c>
      <c r="D36" s="1146"/>
      <c r="E36" s="1147"/>
      <c r="F36" s="36">
        <v>6.57</v>
      </c>
      <c r="G36" s="37">
        <v>3.94</v>
      </c>
      <c r="H36" s="37">
        <v>6.81</v>
      </c>
      <c r="I36" s="37">
        <v>6.24</v>
      </c>
      <c r="J36" s="38">
        <v>8.2100000000000009</v>
      </c>
      <c r="K36" s="22"/>
      <c r="L36" s="22"/>
      <c r="M36" s="22"/>
      <c r="N36" s="22"/>
      <c r="O36" s="22"/>
      <c r="P36" s="22"/>
    </row>
    <row r="37" spans="1:16" ht="39" customHeight="1" x14ac:dyDescent="0.15">
      <c r="A37" s="22"/>
      <c r="B37" s="35"/>
      <c r="C37" s="1145" t="s">
        <v>542</v>
      </c>
      <c r="D37" s="1146"/>
      <c r="E37" s="1147"/>
      <c r="F37" s="36">
        <v>3.14</v>
      </c>
      <c r="G37" s="37">
        <v>2.5299999999999998</v>
      </c>
      <c r="H37" s="37">
        <v>2.5</v>
      </c>
      <c r="I37" s="37">
        <v>3.37</v>
      </c>
      <c r="J37" s="38">
        <v>4</v>
      </c>
      <c r="K37" s="22"/>
      <c r="L37" s="22"/>
      <c r="M37" s="22"/>
      <c r="N37" s="22"/>
      <c r="O37" s="22"/>
      <c r="P37" s="22"/>
    </row>
    <row r="38" spans="1:16" ht="39" customHeight="1" x14ac:dyDescent="0.15">
      <c r="A38" s="22"/>
      <c r="B38" s="35"/>
      <c r="C38" s="1145" t="s">
        <v>543</v>
      </c>
      <c r="D38" s="1146"/>
      <c r="E38" s="1147"/>
      <c r="F38" s="36">
        <v>1.64</v>
      </c>
      <c r="G38" s="37">
        <v>2.77</v>
      </c>
      <c r="H38" s="37">
        <v>1.54</v>
      </c>
      <c r="I38" s="37">
        <v>2.29</v>
      </c>
      <c r="J38" s="38">
        <v>1.8</v>
      </c>
      <c r="K38" s="22"/>
      <c r="L38" s="22"/>
      <c r="M38" s="22"/>
      <c r="N38" s="22"/>
      <c r="O38" s="22"/>
      <c r="P38" s="22"/>
    </row>
    <row r="39" spans="1:16" ht="39" customHeight="1" x14ac:dyDescent="0.15">
      <c r="A39" s="22"/>
      <c r="B39" s="35"/>
      <c r="C39" s="1145" t="s">
        <v>544</v>
      </c>
      <c r="D39" s="1146"/>
      <c r="E39" s="1147"/>
      <c r="F39" s="36">
        <v>0.98</v>
      </c>
      <c r="G39" s="37">
        <v>1.1599999999999999</v>
      </c>
      <c r="H39" s="37">
        <v>1.5</v>
      </c>
      <c r="I39" s="37">
        <v>1.83</v>
      </c>
      <c r="J39" s="38">
        <v>1.46</v>
      </c>
      <c r="K39" s="22"/>
      <c r="L39" s="22"/>
      <c r="M39" s="22"/>
      <c r="N39" s="22"/>
      <c r="O39" s="22"/>
      <c r="P39" s="22"/>
    </row>
    <row r="40" spans="1:16" ht="39" customHeight="1" x14ac:dyDescent="0.15">
      <c r="A40" s="22"/>
      <c r="B40" s="35"/>
      <c r="C40" s="1145" t="s">
        <v>545</v>
      </c>
      <c r="D40" s="1146"/>
      <c r="E40" s="1147"/>
      <c r="F40" s="36">
        <v>0.04</v>
      </c>
      <c r="G40" s="37">
        <v>0</v>
      </c>
      <c r="H40" s="37">
        <v>0.04</v>
      </c>
      <c r="I40" s="37">
        <v>0.04</v>
      </c>
      <c r="J40" s="38">
        <v>0.33</v>
      </c>
      <c r="K40" s="22"/>
      <c r="L40" s="22"/>
      <c r="M40" s="22"/>
      <c r="N40" s="22"/>
      <c r="O40" s="22"/>
      <c r="P40" s="22"/>
    </row>
    <row r="41" spans="1:16" ht="39" customHeight="1" x14ac:dyDescent="0.15">
      <c r="A41" s="22"/>
      <c r="B41" s="35"/>
      <c r="C41" s="1145" t="s">
        <v>546</v>
      </c>
      <c r="D41" s="1146"/>
      <c r="E41" s="1147"/>
      <c r="F41" s="36">
        <v>7.0000000000000007E-2</v>
      </c>
      <c r="G41" s="37">
        <v>0.06</v>
      </c>
      <c r="H41" s="37">
        <v>0.08</v>
      </c>
      <c r="I41" s="37">
        <v>7.0000000000000007E-2</v>
      </c>
      <c r="J41" s="38">
        <v>0.15</v>
      </c>
      <c r="K41" s="22"/>
      <c r="L41" s="22"/>
      <c r="M41" s="22"/>
      <c r="N41" s="22"/>
      <c r="O41" s="22"/>
      <c r="P41" s="22"/>
    </row>
    <row r="42" spans="1:16" ht="39" customHeight="1" x14ac:dyDescent="0.15">
      <c r="A42" s="22"/>
      <c r="B42" s="39"/>
      <c r="C42" s="1145" t="s">
        <v>547</v>
      </c>
      <c r="D42" s="1146"/>
      <c r="E42" s="1147"/>
      <c r="F42" s="36" t="s">
        <v>494</v>
      </c>
      <c r="G42" s="37" t="s">
        <v>494</v>
      </c>
      <c r="H42" s="37" t="s">
        <v>494</v>
      </c>
      <c r="I42" s="37" t="s">
        <v>494</v>
      </c>
      <c r="J42" s="38" t="s">
        <v>494</v>
      </c>
      <c r="K42" s="22"/>
      <c r="L42" s="22"/>
      <c r="M42" s="22"/>
      <c r="N42" s="22"/>
      <c r="O42" s="22"/>
      <c r="P42" s="22"/>
    </row>
    <row r="43" spans="1:16" ht="39" customHeight="1" thickBot="1" x14ac:dyDescent="0.2">
      <c r="A43" s="22"/>
      <c r="B43" s="40"/>
      <c r="C43" s="1148" t="s">
        <v>548</v>
      </c>
      <c r="D43" s="1149"/>
      <c r="E43" s="1150"/>
      <c r="F43" s="41">
        <v>0.43</v>
      </c>
      <c r="G43" s="42">
        <v>0.25</v>
      </c>
      <c r="H43" s="42">
        <v>0.57999999999999996</v>
      </c>
      <c r="I43" s="42">
        <v>0.28999999999999998</v>
      </c>
      <c r="J43" s="43">
        <v>0.44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6hrpKBNxlgkzgNDIazUByLgtYd1Zu9/gOqaT2Ez+xLusSyEWRGXlgY4RQuGD6U1W/9WPQ1OYxzo9hH0RMhAGg==" saltValue="EK0RH2EhppQ3iqXCAnNe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1845</v>
      </c>
      <c r="L45" s="60">
        <v>1748</v>
      </c>
      <c r="M45" s="60">
        <v>1909</v>
      </c>
      <c r="N45" s="60">
        <v>1993</v>
      </c>
      <c r="O45" s="61">
        <v>2030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494</v>
      </c>
      <c r="L46" s="64" t="s">
        <v>494</v>
      </c>
      <c r="M46" s="64" t="s">
        <v>494</v>
      </c>
      <c r="N46" s="64" t="s">
        <v>494</v>
      </c>
      <c r="O46" s="65" t="s">
        <v>494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494</v>
      </c>
      <c r="L47" s="64" t="s">
        <v>494</v>
      </c>
      <c r="M47" s="64" t="s">
        <v>494</v>
      </c>
      <c r="N47" s="64" t="s">
        <v>494</v>
      </c>
      <c r="O47" s="65" t="s">
        <v>494</v>
      </c>
      <c r="P47" s="48"/>
      <c r="Q47" s="48"/>
      <c r="R47" s="48"/>
      <c r="S47" s="48"/>
      <c r="T47" s="48"/>
      <c r="U47" s="48"/>
    </row>
    <row r="48" spans="1:21" ht="30.75" customHeight="1" x14ac:dyDescent="0.15">
      <c r="A48" s="48"/>
      <c r="B48" s="1178"/>
      <c r="C48" s="1179"/>
      <c r="D48" s="62"/>
      <c r="E48" s="1155" t="s">
        <v>13</v>
      </c>
      <c r="F48" s="1155"/>
      <c r="G48" s="1155"/>
      <c r="H48" s="1155"/>
      <c r="I48" s="1155"/>
      <c r="J48" s="1156"/>
      <c r="K48" s="63">
        <v>1690</v>
      </c>
      <c r="L48" s="64">
        <v>1636</v>
      </c>
      <c r="M48" s="64">
        <v>1612</v>
      </c>
      <c r="N48" s="64">
        <v>1650</v>
      </c>
      <c r="O48" s="65">
        <v>1305</v>
      </c>
      <c r="P48" s="48"/>
      <c r="Q48" s="48"/>
      <c r="R48" s="48"/>
      <c r="S48" s="48"/>
      <c r="T48" s="48"/>
      <c r="U48" s="48"/>
    </row>
    <row r="49" spans="1:21" ht="30.75" customHeight="1" x14ac:dyDescent="0.15">
      <c r="A49" s="48"/>
      <c r="B49" s="1178"/>
      <c r="C49" s="1179"/>
      <c r="D49" s="62"/>
      <c r="E49" s="1155" t="s">
        <v>14</v>
      </c>
      <c r="F49" s="1155"/>
      <c r="G49" s="1155"/>
      <c r="H49" s="1155"/>
      <c r="I49" s="1155"/>
      <c r="J49" s="1156"/>
      <c r="K49" s="63">
        <v>62</v>
      </c>
      <c r="L49" s="64">
        <v>47</v>
      </c>
      <c r="M49" s="64">
        <v>56</v>
      </c>
      <c r="N49" s="64">
        <v>45</v>
      </c>
      <c r="O49" s="65">
        <v>36</v>
      </c>
      <c r="P49" s="48"/>
      <c r="Q49" s="48"/>
      <c r="R49" s="48"/>
      <c r="S49" s="48"/>
      <c r="T49" s="48"/>
      <c r="U49" s="48"/>
    </row>
    <row r="50" spans="1:21" ht="30.75" customHeight="1" x14ac:dyDescent="0.15">
      <c r="A50" s="48"/>
      <c r="B50" s="1178"/>
      <c r="C50" s="1179"/>
      <c r="D50" s="62"/>
      <c r="E50" s="1155" t="s">
        <v>15</v>
      </c>
      <c r="F50" s="1155"/>
      <c r="G50" s="1155"/>
      <c r="H50" s="1155"/>
      <c r="I50" s="1155"/>
      <c r="J50" s="1156"/>
      <c r="K50" s="63">
        <v>11</v>
      </c>
      <c r="L50" s="64">
        <v>10</v>
      </c>
      <c r="M50" s="64">
        <v>9</v>
      </c>
      <c r="N50" s="64">
        <v>8</v>
      </c>
      <c r="O50" s="65">
        <v>7</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t="s">
        <v>494</v>
      </c>
      <c r="N51" s="64" t="s">
        <v>494</v>
      </c>
      <c r="O51" s="65" t="s">
        <v>494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2556</v>
      </c>
      <c r="L52" s="64">
        <v>2542</v>
      </c>
      <c r="M52" s="64">
        <v>2648</v>
      </c>
      <c r="N52" s="64">
        <v>2679</v>
      </c>
      <c r="O52" s="65">
        <v>2611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1052</v>
      </c>
      <c r="L53" s="69">
        <v>899</v>
      </c>
      <c r="M53" s="69">
        <v>938</v>
      </c>
      <c r="N53" s="69">
        <v>1017</v>
      </c>
      <c r="O53" s="70">
        <v>767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qrF7dov+ZW1alBljt5zM0jp1hZAANMyhfQT+CjVViPHswntCrnVgGLlPLvuLeSS/AJT+494R/xuGUo9fCA81g==" saltValue="v0lTjRHmKfN12csHVlyB1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96" t="s">
        <v>30</v>
      </c>
      <c r="C41" s="1197"/>
      <c r="D41" s="105"/>
      <c r="E41" s="1198" t="s">
        <v>31</v>
      </c>
      <c r="F41" s="1198"/>
      <c r="G41" s="1198"/>
      <c r="H41" s="1199"/>
      <c r="I41" s="355">
        <v>21205</v>
      </c>
      <c r="J41" s="356">
        <v>21518</v>
      </c>
      <c r="K41" s="356">
        <v>19762</v>
      </c>
      <c r="L41" s="356">
        <v>19437</v>
      </c>
      <c r="M41" s="357">
        <v>18193</v>
      </c>
    </row>
    <row r="42" spans="2:13" ht="27.75" customHeight="1" x14ac:dyDescent="0.15">
      <c r="B42" s="1186"/>
      <c r="C42" s="1187"/>
      <c r="D42" s="106"/>
      <c r="E42" s="1190" t="s">
        <v>32</v>
      </c>
      <c r="F42" s="1190"/>
      <c r="G42" s="1190"/>
      <c r="H42" s="1191"/>
      <c r="I42" s="358">
        <v>101</v>
      </c>
      <c r="J42" s="359">
        <v>82</v>
      </c>
      <c r="K42" s="359">
        <v>64</v>
      </c>
      <c r="L42" s="359">
        <v>51</v>
      </c>
      <c r="M42" s="360">
        <v>38</v>
      </c>
    </row>
    <row r="43" spans="2:13" ht="27.75" customHeight="1" x14ac:dyDescent="0.15">
      <c r="B43" s="1186"/>
      <c r="C43" s="1187"/>
      <c r="D43" s="106"/>
      <c r="E43" s="1190" t="s">
        <v>33</v>
      </c>
      <c r="F43" s="1190"/>
      <c r="G43" s="1190"/>
      <c r="H43" s="1191"/>
      <c r="I43" s="358">
        <v>14589</v>
      </c>
      <c r="J43" s="359">
        <v>13238</v>
      </c>
      <c r="K43" s="359">
        <v>12134</v>
      </c>
      <c r="L43" s="359">
        <v>11113</v>
      </c>
      <c r="M43" s="360">
        <v>10443</v>
      </c>
    </row>
    <row r="44" spans="2:13" ht="27.75" customHeight="1" x14ac:dyDescent="0.15">
      <c r="B44" s="1186"/>
      <c r="C44" s="1187"/>
      <c r="D44" s="106"/>
      <c r="E44" s="1190" t="s">
        <v>34</v>
      </c>
      <c r="F44" s="1190"/>
      <c r="G44" s="1190"/>
      <c r="H44" s="1191"/>
      <c r="I44" s="358">
        <v>196</v>
      </c>
      <c r="J44" s="359">
        <v>152</v>
      </c>
      <c r="K44" s="359">
        <v>108</v>
      </c>
      <c r="L44" s="359">
        <v>64</v>
      </c>
      <c r="M44" s="360">
        <v>30</v>
      </c>
    </row>
    <row r="45" spans="2:13" ht="27.75" customHeight="1" x14ac:dyDescent="0.15">
      <c r="B45" s="1186"/>
      <c r="C45" s="1187"/>
      <c r="D45" s="106"/>
      <c r="E45" s="1190" t="s">
        <v>35</v>
      </c>
      <c r="F45" s="1190"/>
      <c r="G45" s="1190"/>
      <c r="H45" s="1191"/>
      <c r="I45" s="358">
        <v>1293</v>
      </c>
      <c r="J45" s="359">
        <v>1230</v>
      </c>
      <c r="K45" s="359">
        <v>1240</v>
      </c>
      <c r="L45" s="359">
        <v>1405</v>
      </c>
      <c r="M45" s="360">
        <v>1502</v>
      </c>
    </row>
    <row r="46" spans="2:13" ht="27.75" customHeight="1" x14ac:dyDescent="0.15">
      <c r="B46" s="1186"/>
      <c r="C46" s="1187"/>
      <c r="D46" s="107"/>
      <c r="E46" s="1190" t="s">
        <v>36</v>
      </c>
      <c r="F46" s="1190"/>
      <c r="G46" s="1190"/>
      <c r="H46" s="1191"/>
      <c r="I46" s="358">
        <v>1</v>
      </c>
      <c r="J46" s="359">
        <v>0</v>
      </c>
      <c r="K46" s="359">
        <v>0</v>
      </c>
      <c r="L46" s="359">
        <v>0</v>
      </c>
      <c r="M46" s="360">
        <v>1</v>
      </c>
    </row>
    <row r="47" spans="2:13" ht="27.75" customHeight="1" x14ac:dyDescent="0.15">
      <c r="B47" s="1186"/>
      <c r="C47" s="1187"/>
      <c r="D47" s="108"/>
      <c r="E47" s="1200" t="s">
        <v>37</v>
      </c>
      <c r="F47" s="1201"/>
      <c r="G47" s="1201"/>
      <c r="H47" s="1202"/>
      <c r="I47" s="358" t="s">
        <v>494</v>
      </c>
      <c r="J47" s="359" t="s">
        <v>494</v>
      </c>
      <c r="K47" s="359" t="s">
        <v>494</v>
      </c>
      <c r="L47" s="359" t="s">
        <v>494</v>
      </c>
      <c r="M47" s="360" t="s">
        <v>494</v>
      </c>
    </row>
    <row r="48" spans="2:13" ht="27.75" customHeight="1" x14ac:dyDescent="0.15">
      <c r="B48" s="1186"/>
      <c r="C48" s="1187"/>
      <c r="D48" s="106"/>
      <c r="E48" s="1190" t="s">
        <v>38</v>
      </c>
      <c r="F48" s="1190"/>
      <c r="G48" s="1190"/>
      <c r="H48" s="1191"/>
      <c r="I48" s="358" t="s">
        <v>494</v>
      </c>
      <c r="J48" s="359" t="s">
        <v>494</v>
      </c>
      <c r="K48" s="359" t="s">
        <v>494</v>
      </c>
      <c r="L48" s="359" t="s">
        <v>494</v>
      </c>
      <c r="M48" s="360" t="s">
        <v>494</v>
      </c>
    </row>
    <row r="49" spans="2:13" ht="27.75" customHeight="1" x14ac:dyDescent="0.15">
      <c r="B49" s="1188"/>
      <c r="C49" s="1189"/>
      <c r="D49" s="106"/>
      <c r="E49" s="1190" t="s">
        <v>39</v>
      </c>
      <c r="F49" s="1190"/>
      <c r="G49" s="1190"/>
      <c r="H49" s="1191"/>
      <c r="I49" s="358" t="s">
        <v>494</v>
      </c>
      <c r="J49" s="359" t="s">
        <v>494</v>
      </c>
      <c r="K49" s="359" t="s">
        <v>494</v>
      </c>
      <c r="L49" s="359" t="s">
        <v>494</v>
      </c>
      <c r="M49" s="360" t="s">
        <v>494</v>
      </c>
    </row>
    <row r="50" spans="2:13" ht="27.75" customHeight="1" x14ac:dyDescent="0.15">
      <c r="B50" s="1184" t="s">
        <v>40</v>
      </c>
      <c r="C50" s="1185"/>
      <c r="D50" s="109"/>
      <c r="E50" s="1190" t="s">
        <v>41</v>
      </c>
      <c r="F50" s="1190"/>
      <c r="G50" s="1190"/>
      <c r="H50" s="1191"/>
      <c r="I50" s="358">
        <v>10761</v>
      </c>
      <c r="J50" s="359">
        <v>10940</v>
      </c>
      <c r="K50" s="359">
        <v>11030</v>
      </c>
      <c r="L50" s="359">
        <v>11900</v>
      </c>
      <c r="M50" s="360">
        <v>10568</v>
      </c>
    </row>
    <row r="51" spans="2:13" ht="27.75" customHeight="1" x14ac:dyDescent="0.15">
      <c r="B51" s="1186"/>
      <c r="C51" s="1187"/>
      <c r="D51" s="106"/>
      <c r="E51" s="1190" t="s">
        <v>42</v>
      </c>
      <c r="F51" s="1190"/>
      <c r="G51" s="1190"/>
      <c r="H51" s="1191"/>
      <c r="I51" s="358">
        <v>1381</v>
      </c>
      <c r="J51" s="359">
        <v>863</v>
      </c>
      <c r="K51" s="359">
        <v>781</v>
      </c>
      <c r="L51" s="359">
        <v>27</v>
      </c>
      <c r="M51" s="360">
        <v>589</v>
      </c>
    </row>
    <row r="52" spans="2:13" ht="27.75" customHeight="1" x14ac:dyDescent="0.15">
      <c r="B52" s="1188"/>
      <c r="C52" s="1189"/>
      <c r="D52" s="106"/>
      <c r="E52" s="1190" t="s">
        <v>43</v>
      </c>
      <c r="F52" s="1190"/>
      <c r="G52" s="1190"/>
      <c r="H52" s="1191"/>
      <c r="I52" s="358">
        <v>25427</v>
      </c>
      <c r="J52" s="359">
        <v>25233</v>
      </c>
      <c r="K52" s="359">
        <v>24486</v>
      </c>
      <c r="L52" s="359">
        <v>23221</v>
      </c>
      <c r="M52" s="360">
        <v>21171</v>
      </c>
    </row>
    <row r="53" spans="2:13" ht="27.75" customHeight="1" thickBot="1" x14ac:dyDescent="0.2">
      <c r="B53" s="1192" t="s">
        <v>19</v>
      </c>
      <c r="C53" s="1193"/>
      <c r="D53" s="110"/>
      <c r="E53" s="1194" t="s">
        <v>44</v>
      </c>
      <c r="F53" s="1194"/>
      <c r="G53" s="1194"/>
      <c r="H53" s="1195"/>
      <c r="I53" s="361">
        <v>-187</v>
      </c>
      <c r="J53" s="362">
        <v>-817</v>
      </c>
      <c r="K53" s="362">
        <v>-2987</v>
      </c>
      <c r="L53" s="362">
        <v>-3078</v>
      </c>
      <c r="M53" s="363">
        <v>-2121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ejB2HObriab4mgRCCfDm9+iReDPNQMuJm7yYGFMvZD6MVNkvSH3UHVi8SD4PgFlFgRbGdV5nRwlJtgAG0Ms1w==" saltValue="xnNhkauFOqqn43RnJTQs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11" t="s">
        <v>46</v>
      </c>
      <c r="D55" s="1211"/>
      <c r="E55" s="1212"/>
      <c r="F55" s="122">
        <v>5206</v>
      </c>
      <c r="G55" s="122">
        <v>6028</v>
      </c>
      <c r="H55" s="123">
        <v>6040</v>
      </c>
    </row>
    <row r="56" spans="2:8" ht="52.5" customHeight="1" x14ac:dyDescent="0.15">
      <c r="B56" s="124"/>
      <c r="C56" s="1213" t="s">
        <v>47</v>
      </c>
      <c r="D56" s="1213"/>
      <c r="E56" s="1214"/>
      <c r="F56" s="125">
        <v>268</v>
      </c>
      <c r="G56" s="125">
        <v>268</v>
      </c>
      <c r="H56" s="126">
        <v>725</v>
      </c>
    </row>
    <row r="57" spans="2:8" ht="53.25" customHeight="1" x14ac:dyDescent="0.15">
      <c r="B57" s="124"/>
      <c r="C57" s="1215" t="s">
        <v>48</v>
      </c>
      <c r="D57" s="1215"/>
      <c r="E57" s="1216"/>
      <c r="F57" s="127">
        <v>5326</v>
      </c>
      <c r="G57" s="127">
        <v>5803</v>
      </c>
      <c r="H57" s="128">
        <v>4158</v>
      </c>
    </row>
    <row r="58" spans="2:8" ht="45.75" customHeight="1" x14ac:dyDescent="0.15">
      <c r="B58" s="129"/>
      <c r="C58" s="1203" t="s">
        <v>554</v>
      </c>
      <c r="D58" s="1204"/>
      <c r="E58" s="1205"/>
      <c r="F58" s="130">
        <v>1492</v>
      </c>
      <c r="G58" s="130">
        <v>1811</v>
      </c>
      <c r="H58" s="131">
        <v>1435</v>
      </c>
    </row>
    <row r="59" spans="2:8" ht="45.75" customHeight="1" x14ac:dyDescent="0.15">
      <c r="B59" s="129"/>
      <c r="C59" s="1203" t="s">
        <v>555</v>
      </c>
      <c r="D59" s="1204"/>
      <c r="E59" s="1205"/>
      <c r="F59" s="130">
        <v>2075</v>
      </c>
      <c r="G59" s="130">
        <v>2353</v>
      </c>
      <c r="H59" s="131">
        <v>1402</v>
      </c>
    </row>
    <row r="60" spans="2:8" ht="45.75" customHeight="1" x14ac:dyDescent="0.15">
      <c r="B60" s="129"/>
      <c r="C60" s="1203" t="s">
        <v>556</v>
      </c>
      <c r="D60" s="1204"/>
      <c r="E60" s="1205"/>
      <c r="F60" s="130">
        <v>1304</v>
      </c>
      <c r="G60" s="130">
        <v>1043</v>
      </c>
      <c r="H60" s="131">
        <v>714</v>
      </c>
    </row>
    <row r="61" spans="2:8" ht="45.75" customHeight="1" x14ac:dyDescent="0.15">
      <c r="B61" s="129"/>
      <c r="C61" s="1203" t="s">
        <v>558</v>
      </c>
      <c r="D61" s="1204"/>
      <c r="E61" s="1205"/>
      <c r="F61" s="130">
        <v>227</v>
      </c>
      <c r="G61" s="130">
        <v>218</v>
      </c>
      <c r="H61" s="131">
        <v>203</v>
      </c>
    </row>
    <row r="62" spans="2:8" ht="45.75" customHeight="1" thickBot="1" x14ac:dyDescent="0.2">
      <c r="B62" s="132"/>
      <c r="C62" s="1206" t="s">
        <v>557</v>
      </c>
      <c r="D62" s="1207"/>
      <c r="E62" s="1208"/>
      <c r="F62" s="133">
        <v>150</v>
      </c>
      <c r="G62" s="133">
        <v>150</v>
      </c>
      <c r="H62" s="134">
        <v>150</v>
      </c>
    </row>
    <row r="63" spans="2:8" ht="52.5" customHeight="1" thickBot="1" x14ac:dyDescent="0.2">
      <c r="B63" s="135"/>
      <c r="C63" s="1209" t="s">
        <v>49</v>
      </c>
      <c r="D63" s="1209"/>
      <c r="E63" s="1210"/>
      <c r="F63" s="136">
        <v>10800</v>
      </c>
      <c r="G63" s="136">
        <v>12099</v>
      </c>
      <c r="H63" s="137">
        <v>10924</v>
      </c>
    </row>
    <row r="64" spans="2:8" x14ac:dyDescent="0.15"/>
  </sheetData>
  <sheetProtection algorithmName="SHA-512" hashValue="2LKP2kbb7MQFrnvwV6jnMtqmiNNvNogq4WiOnzlXneENkSyVNbIjXlaUdbPP9FzGb2mRukMYeJ8jWfs3xLj8jg==" saltValue="AAoFRk9EMREf8YS6HAmC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156658</v>
      </c>
      <c r="E3" s="156"/>
      <c r="F3" s="157">
        <v>74581</v>
      </c>
      <c r="G3" s="158"/>
      <c r="H3" s="159"/>
    </row>
    <row r="4" spans="1:8" x14ac:dyDescent="0.15">
      <c r="A4" s="160"/>
      <c r="B4" s="161"/>
      <c r="C4" s="162"/>
      <c r="D4" s="163">
        <v>138386</v>
      </c>
      <c r="E4" s="164"/>
      <c r="F4" s="165">
        <v>41563</v>
      </c>
      <c r="G4" s="166"/>
      <c r="H4" s="167"/>
    </row>
    <row r="5" spans="1:8" x14ac:dyDescent="0.15">
      <c r="A5" s="148" t="s">
        <v>527</v>
      </c>
      <c r="B5" s="153"/>
      <c r="C5" s="154"/>
      <c r="D5" s="155">
        <v>73395</v>
      </c>
      <c r="E5" s="156"/>
      <c r="F5" s="157">
        <v>76347</v>
      </c>
      <c r="G5" s="158"/>
      <c r="H5" s="159"/>
    </row>
    <row r="6" spans="1:8" x14ac:dyDescent="0.15">
      <c r="A6" s="160"/>
      <c r="B6" s="161"/>
      <c r="C6" s="162"/>
      <c r="D6" s="163">
        <v>60674</v>
      </c>
      <c r="E6" s="164"/>
      <c r="F6" s="165">
        <v>41762</v>
      </c>
      <c r="G6" s="166"/>
      <c r="H6" s="167"/>
    </row>
    <row r="7" spans="1:8" x14ac:dyDescent="0.15">
      <c r="A7" s="148" t="s">
        <v>528</v>
      </c>
      <c r="B7" s="153"/>
      <c r="C7" s="154"/>
      <c r="D7" s="155">
        <v>54038</v>
      </c>
      <c r="E7" s="156"/>
      <c r="F7" s="157">
        <v>69604</v>
      </c>
      <c r="G7" s="158"/>
      <c r="H7" s="159"/>
    </row>
    <row r="8" spans="1:8" x14ac:dyDescent="0.15">
      <c r="A8" s="160"/>
      <c r="B8" s="161"/>
      <c r="C8" s="162"/>
      <c r="D8" s="163">
        <v>39003</v>
      </c>
      <c r="E8" s="164"/>
      <c r="F8" s="165">
        <v>36247</v>
      </c>
      <c r="G8" s="166"/>
      <c r="H8" s="167"/>
    </row>
    <row r="9" spans="1:8" x14ac:dyDescent="0.15">
      <c r="A9" s="148" t="s">
        <v>529</v>
      </c>
      <c r="B9" s="153"/>
      <c r="C9" s="154"/>
      <c r="D9" s="155">
        <v>76900</v>
      </c>
      <c r="E9" s="156"/>
      <c r="F9" s="157">
        <v>68410</v>
      </c>
      <c r="G9" s="158"/>
      <c r="H9" s="159"/>
    </row>
    <row r="10" spans="1:8" x14ac:dyDescent="0.15">
      <c r="A10" s="160"/>
      <c r="B10" s="161"/>
      <c r="C10" s="162"/>
      <c r="D10" s="163">
        <v>51251</v>
      </c>
      <c r="E10" s="164"/>
      <c r="F10" s="165">
        <v>35086</v>
      </c>
      <c r="G10" s="166"/>
      <c r="H10" s="167"/>
    </row>
    <row r="11" spans="1:8" x14ac:dyDescent="0.15">
      <c r="A11" s="148" t="s">
        <v>530</v>
      </c>
      <c r="B11" s="153"/>
      <c r="C11" s="154"/>
      <c r="D11" s="155">
        <v>81347</v>
      </c>
      <c r="E11" s="156"/>
      <c r="F11" s="157">
        <v>73019</v>
      </c>
      <c r="G11" s="158"/>
      <c r="H11" s="159"/>
    </row>
    <row r="12" spans="1:8" x14ac:dyDescent="0.15">
      <c r="A12" s="160"/>
      <c r="B12" s="161"/>
      <c r="C12" s="168"/>
      <c r="D12" s="163">
        <v>49020</v>
      </c>
      <c r="E12" s="164"/>
      <c r="F12" s="165">
        <v>39427</v>
      </c>
      <c r="G12" s="166"/>
      <c r="H12" s="167"/>
    </row>
    <row r="13" spans="1:8" x14ac:dyDescent="0.15">
      <c r="A13" s="148"/>
      <c r="B13" s="153"/>
      <c r="C13" s="169"/>
      <c r="D13" s="170">
        <v>88468</v>
      </c>
      <c r="E13" s="171"/>
      <c r="F13" s="172">
        <v>72392</v>
      </c>
      <c r="G13" s="173"/>
      <c r="H13" s="159"/>
    </row>
    <row r="14" spans="1:8" x14ac:dyDescent="0.15">
      <c r="A14" s="160"/>
      <c r="B14" s="161"/>
      <c r="C14" s="162"/>
      <c r="D14" s="163">
        <v>67667</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6.74</v>
      </c>
      <c r="C19" s="174">
        <f>ROUND(VALUE(SUBSTITUTE(実質収支比率等に係る経年分析!G$48,"▲","-")),2)</f>
        <v>4.01</v>
      </c>
      <c r="D19" s="174">
        <f>ROUND(VALUE(SUBSTITUTE(実質収支比率等に係る経年分析!H$48,"▲","-")),2)</f>
        <v>7.01</v>
      </c>
      <c r="E19" s="174">
        <f>ROUND(VALUE(SUBSTITUTE(実質収支比率等に係る経年分析!I$48,"▲","-")),2)</f>
        <v>6.39</v>
      </c>
      <c r="F19" s="174">
        <f>ROUND(VALUE(SUBSTITUTE(実質収支比率等に係る経年分析!J$48,"▲","-")),2)</f>
        <v>8.86</v>
      </c>
    </row>
    <row r="20" spans="1:11" x14ac:dyDescent="0.15">
      <c r="A20" s="174" t="s">
        <v>53</v>
      </c>
      <c r="B20" s="174">
        <f>ROUND(VALUE(SUBSTITUTE(実質収支比率等に係る経年分析!F$47,"▲","-")),2)</f>
        <v>39.79</v>
      </c>
      <c r="C20" s="174">
        <f>ROUND(VALUE(SUBSTITUTE(実質収支比率等に係る経年分析!G$47,"▲","-")),2)</f>
        <v>41.91</v>
      </c>
      <c r="D20" s="174">
        <f>ROUND(VALUE(SUBSTITUTE(実質収支比率等に係る経年分析!H$47,"▲","-")),2)</f>
        <v>41.54</v>
      </c>
      <c r="E20" s="174">
        <f>ROUND(VALUE(SUBSTITUTE(実質収支比率等に係る経年分析!I$47,"▲","-")),2)</f>
        <v>48.77</v>
      </c>
      <c r="F20" s="174">
        <f>ROUND(VALUE(SUBSTITUTE(実質収支比率等に係る経年分析!J$47,"▲","-")),2)</f>
        <v>49.25</v>
      </c>
    </row>
    <row r="21" spans="1:11" x14ac:dyDescent="0.15">
      <c r="A21" s="174" t="s">
        <v>54</v>
      </c>
      <c r="B21" s="174">
        <f>IF(ISNUMBER(VALUE(SUBSTITUTE(実質収支比率等に係る経年分析!F$49,"▲","-"))),ROUND(VALUE(SUBSTITUTE(実質収支比率等に係る経年分析!F$49,"▲","-")),2),NA())</f>
        <v>10.64</v>
      </c>
      <c r="C21" s="174">
        <f>IF(ISNUMBER(VALUE(SUBSTITUTE(実質収支比率等に係る経年分析!G$49,"▲","-"))),ROUND(VALUE(SUBSTITUTE(実質収支比率等に係る経年分析!G$49,"▲","-")),2),NA())</f>
        <v>-2.41</v>
      </c>
      <c r="D21" s="174">
        <f>IF(ISNUMBER(VALUE(SUBSTITUTE(実質収支比率等に係る経年分析!H$49,"▲","-"))),ROUND(VALUE(SUBSTITUTE(実質収支比率等に係る経年分析!H$49,"▲","-")),2),NA())</f>
        <v>11.92</v>
      </c>
      <c r="E21" s="174">
        <f>IF(ISNUMBER(VALUE(SUBSTITUTE(実質収支比率等に係る経年分析!I$49,"▲","-"))),ROUND(VALUE(SUBSTITUTE(実質収支比率等に係る経年分析!I$49,"▲","-")),2),NA())</f>
        <v>2.57</v>
      </c>
      <c r="F21" s="174">
        <f>IF(ISNUMBER(VALUE(SUBSTITUTE(実質収支比率等に係る経年分析!J$49,"▲","-"))),ROUND(VALUE(SUBSTITUTE(実質収支比率等に係る経年分析!J$49,"▲","-")),2),NA())</f>
        <v>2.52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0.57999999999999996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0.28999999999999998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0.44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備前市飲料水供給事業特別会計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0.15</v>
      </c>
    </row>
    <row r="30" spans="1:11" x14ac:dyDescent="0.15">
      <c r="A30" s="175" t="str">
        <f>IF(連結実質赤字比率に係る赤字・黒字の構成分析!C$40="",NA(),連結実質赤字比率に係る赤字・黒字の構成分析!C$40)</f>
        <v>備前市土地取得事業特別会計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0.33</v>
      </c>
    </row>
    <row r="31" spans="1:11" x14ac:dyDescent="0.15">
      <c r="A31" s="175" t="str">
        <f>IF(連結実質赤字比率に係る赤字・黒字の構成分析!C$39="",NA(),連結実質赤字比率に係る赤字・黒字の構成分析!C$39)</f>
        <v>備前市国民健康保険事業特別会計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1.1599999999999999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1.83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1.46</v>
      </c>
    </row>
    <row r="32" spans="1:11" x14ac:dyDescent="0.15">
      <c r="A32" s="175" t="str">
        <f>IF(連結実質赤字比率に係る赤字・黒字の構成分析!C$38="",NA(),連結実質赤字比率に係る赤字・黒字の構成分析!C$38)</f>
        <v>備前市介護保険事業特別会計（介護保険事業勘定）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2.77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2.29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v>
      </c>
    </row>
    <row r="33" spans="1:16" x14ac:dyDescent="0.15">
      <c r="A33" s="175" t="str">
        <f>IF(連結実質赤字比率に係る赤字・黒字の構成分析!C$37="",NA(),連結実質赤字比率に係る赤字・黒字の構成分析!C$37)</f>
        <v>備前市下水道事業会計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3.14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2.5299999999999998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6.57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3.94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8.2100000000000009</v>
      </c>
    </row>
    <row r="35" spans="1:16" x14ac:dyDescent="0.15">
      <c r="A35" s="175" t="str">
        <f>IF(連結実質赤字比率に係る赤字・黒字の構成分析!C$35="",NA(),連結実質赤字比率に係る赤字・黒字の構成分析!C$35)</f>
        <v>備前市病院事業会計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12.65</v>
      </c>
    </row>
    <row r="36" spans="1:16" x14ac:dyDescent="0.15">
      <c r="A36" s="175" t="str">
        <f>IF(連結実質赤字比率に係る赤字・黒字の構成分析!C$34="",NA(),連結実質赤字比率に係る赤字・黒字の構成分析!C$34)</f>
        <v>備前市水道事業会計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17.399999999999999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2556</v>
      </c>
      <c r="E42" s="176"/>
      <c r="F42" s="176"/>
      <c r="G42" s="176">
        <f>'実質公債費比率（分子）の構造'!L$52</f>
        <v>2542</v>
      </c>
      <c r="H42" s="176"/>
      <c r="I42" s="176"/>
      <c r="J42" s="176">
        <f>'実質公債費比率（分子）の構造'!M$52</f>
        <v>2648</v>
      </c>
      <c r="K42" s="176"/>
      <c r="L42" s="176"/>
      <c r="M42" s="176">
        <f>'実質公債費比率（分子）の構造'!N$52</f>
        <v>2679</v>
      </c>
      <c r="N42" s="176"/>
      <c r="O42" s="176"/>
      <c r="P42" s="176">
        <f>'実質公債費比率（分子）の構造'!O$52</f>
        <v>2611</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11</v>
      </c>
      <c r="C44" s="176"/>
      <c r="D44" s="176"/>
      <c r="E44" s="176">
        <f>'実質公債費比率（分子）の構造'!L$50</f>
        <v>10</v>
      </c>
      <c r="F44" s="176"/>
      <c r="G44" s="176"/>
      <c r="H44" s="176">
        <f>'実質公債費比率（分子）の構造'!M$50</f>
        <v>9</v>
      </c>
      <c r="I44" s="176"/>
      <c r="J44" s="176"/>
      <c r="K44" s="176">
        <f>'実質公債費比率（分子）の構造'!N$50</f>
        <v>8</v>
      </c>
      <c r="L44" s="176"/>
      <c r="M44" s="176"/>
      <c r="N44" s="176">
        <f>'実質公債費比率（分子）の構造'!O$50</f>
        <v>7</v>
      </c>
      <c r="O44" s="176"/>
      <c r="P44" s="176"/>
    </row>
    <row r="45" spans="1:16" x14ac:dyDescent="0.15">
      <c r="A45" s="176" t="s">
        <v>63</v>
      </c>
      <c r="B45" s="176">
        <f>'実質公債費比率（分子）の構造'!K$49</f>
        <v>62</v>
      </c>
      <c r="C45" s="176"/>
      <c r="D45" s="176"/>
      <c r="E45" s="176">
        <f>'実質公債費比率（分子）の構造'!L$49</f>
        <v>47</v>
      </c>
      <c r="F45" s="176"/>
      <c r="G45" s="176"/>
      <c r="H45" s="176">
        <f>'実質公債費比率（分子）の構造'!M$49</f>
        <v>56</v>
      </c>
      <c r="I45" s="176"/>
      <c r="J45" s="176"/>
      <c r="K45" s="176">
        <f>'実質公債費比率（分子）の構造'!N$49</f>
        <v>45</v>
      </c>
      <c r="L45" s="176"/>
      <c r="M45" s="176"/>
      <c r="N45" s="176">
        <f>'実質公債費比率（分子）の構造'!O$49</f>
        <v>36</v>
      </c>
      <c r="O45" s="176"/>
      <c r="P45" s="176"/>
    </row>
    <row r="46" spans="1:16" x14ac:dyDescent="0.15">
      <c r="A46" s="176" t="s">
        <v>64</v>
      </c>
      <c r="B46" s="176">
        <f>'実質公債費比率（分子）の構造'!K$48</f>
        <v>1690</v>
      </c>
      <c r="C46" s="176"/>
      <c r="D46" s="176"/>
      <c r="E46" s="176">
        <f>'実質公債費比率（分子）の構造'!L$48</f>
        <v>1636</v>
      </c>
      <c r="F46" s="176"/>
      <c r="G46" s="176"/>
      <c r="H46" s="176">
        <f>'実質公債費比率（分子）の構造'!M$48</f>
        <v>1612</v>
      </c>
      <c r="I46" s="176"/>
      <c r="J46" s="176"/>
      <c r="K46" s="176">
        <f>'実質公債費比率（分子）の構造'!N$48</f>
        <v>1650</v>
      </c>
      <c r="L46" s="176"/>
      <c r="M46" s="176"/>
      <c r="N46" s="176">
        <f>'実質公債費比率（分子）の構造'!O$48</f>
        <v>1305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1845</v>
      </c>
      <c r="C49" s="176"/>
      <c r="D49" s="176"/>
      <c r="E49" s="176">
        <f>'実質公債費比率（分子）の構造'!L$45</f>
        <v>1748</v>
      </c>
      <c r="F49" s="176"/>
      <c r="G49" s="176"/>
      <c r="H49" s="176">
        <f>'実質公債費比率（分子）の構造'!M$45</f>
        <v>1909</v>
      </c>
      <c r="I49" s="176"/>
      <c r="J49" s="176"/>
      <c r="K49" s="176">
        <f>'実質公債費比率（分子）の構造'!N$45</f>
        <v>1993</v>
      </c>
      <c r="L49" s="176"/>
      <c r="M49" s="176"/>
      <c r="N49" s="176">
        <f>'実質公債費比率（分子）の構造'!O$45</f>
        <v>2030</v>
      </c>
      <c r="O49" s="176"/>
      <c r="P49" s="176"/>
    </row>
    <row r="50" spans="1:16" x14ac:dyDescent="0.15">
      <c r="A50" s="176" t="s">
        <v>67</v>
      </c>
      <c r="B50" s="176" t="e">
        <f>NA()</f>
        <v>#N/A</v>
      </c>
      <c r="C50" s="176">
        <f>IF(ISNUMBER('実質公債費比率（分子）の構造'!K$53),'実質公債費比率（分子）の構造'!K$53,NA())</f>
        <v>1052</v>
      </c>
      <c r="D50" s="176" t="e">
        <f>NA()</f>
        <v>#N/A</v>
      </c>
      <c r="E50" s="176" t="e">
        <f>NA()</f>
        <v>#N/A</v>
      </c>
      <c r="F50" s="176">
        <f>IF(ISNUMBER('実質公債費比率（分子）の構造'!L$53),'実質公債費比率（分子）の構造'!L$53,NA())</f>
        <v>899</v>
      </c>
      <c r="G50" s="176" t="e">
        <f>NA()</f>
        <v>#N/A</v>
      </c>
      <c r="H50" s="176" t="e">
        <f>NA()</f>
        <v>#N/A</v>
      </c>
      <c r="I50" s="176">
        <f>IF(ISNUMBER('実質公債費比率（分子）の構造'!M$53),'実質公債費比率（分子）の構造'!M$53,NA())</f>
        <v>938</v>
      </c>
      <c r="J50" s="176" t="e">
        <f>NA()</f>
        <v>#N/A</v>
      </c>
      <c r="K50" s="176" t="e">
        <f>NA()</f>
        <v>#N/A</v>
      </c>
      <c r="L50" s="176">
        <f>IF(ISNUMBER('実質公債費比率（分子）の構造'!N$53),'実質公債費比率（分子）の構造'!N$53,NA())</f>
        <v>1017</v>
      </c>
      <c r="M50" s="176" t="e">
        <f>NA()</f>
        <v>#N/A</v>
      </c>
      <c r="N50" s="176" t="e">
        <f>NA()</f>
        <v>#N/A</v>
      </c>
      <c r="O50" s="176">
        <f>IF(ISNUMBER('実質公債費比率（分子）の構造'!O$53),'実質公債費比率（分子）の構造'!O$53,NA())</f>
        <v>767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25427</v>
      </c>
      <c r="E56" s="175"/>
      <c r="F56" s="175"/>
      <c r="G56" s="175">
        <f>'将来負担比率（分子）の構造'!J$52</f>
        <v>25233</v>
      </c>
      <c r="H56" s="175"/>
      <c r="I56" s="175"/>
      <c r="J56" s="175">
        <f>'将来負担比率（分子）の構造'!K$52</f>
        <v>24486</v>
      </c>
      <c r="K56" s="175"/>
      <c r="L56" s="175"/>
      <c r="M56" s="175">
        <f>'将来負担比率（分子）の構造'!L$52</f>
        <v>23221</v>
      </c>
      <c r="N56" s="175"/>
      <c r="O56" s="175"/>
      <c r="P56" s="175">
        <f>'将来負担比率（分子）の構造'!M$52</f>
        <v>21171</v>
      </c>
    </row>
    <row r="57" spans="1:16" x14ac:dyDescent="0.15">
      <c r="A57" s="175" t="s">
        <v>42</v>
      </c>
      <c r="B57" s="175"/>
      <c r="C57" s="175"/>
      <c r="D57" s="175">
        <f>'将来負担比率（分子）の構造'!I$51</f>
        <v>1381</v>
      </c>
      <c r="E57" s="175"/>
      <c r="F57" s="175"/>
      <c r="G57" s="175">
        <f>'将来負担比率（分子）の構造'!J$51</f>
        <v>863</v>
      </c>
      <c r="H57" s="175"/>
      <c r="I57" s="175"/>
      <c r="J57" s="175">
        <f>'将来負担比率（分子）の構造'!K$51</f>
        <v>781</v>
      </c>
      <c r="K57" s="175"/>
      <c r="L57" s="175"/>
      <c r="M57" s="175">
        <f>'将来負担比率（分子）の構造'!L$51</f>
        <v>27</v>
      </c>
      <c r="N57" s="175"/>
      <c r="O57" s="175"/>
      <c r="P57" s="175">
        <f>'将来負担比率（分子）の構造'!M$51</f>
        <v>589</v>
      </c>
    </row>
    <row r="58" spans="1:16" x14ac:dyDescent="0.15">
      <c r="A58" s="175" t="s">
        <v>41</v>
      </c>
      <c r="B58" s="175"/>
      <c r="C58" s="175"/>
      <c r="D58" s="175">
        <f>'将来負担比率（分子）の構造'!I$50</f>
        <v>10761</v>
      </c>
      <c r="E58" s="175"/>
      <c r="F58" s="175"/>
      <c r="G58" s="175">
        <f>'将来負担比率（分子）の構造'!J$50</f>
        <v>10940</v>
      </c>
      <c r="H58" s="175"/>
      <c r="I58" s="175"/>
      <c r="J58" s="175">
        <f>'将来負担比率（分子）の構造'!K$50</f>
        <v>11030</v>
      </c>
      <c r="K58" s="175"/>
      <c r="L58" s="175"/>
      <c r="M58" s="175">
        <f>'将来負担比率（分子）の構造'!L$50</f>
        <v>11900</v>
      </c>
      <c r="N58" s="175"/>
      <c r="O58" s="175"/>
      <c r="P58" s="175">
        <f>'将来負担比率（分子）の構造'!M$50</f>
        <v>10568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1</v>
      </c>
      <c r="O61" s="175"/>
      <c r="P61" s="175"/>
    </row>
    <row r="62" spans="1:16" x14ac:dyDescent="0.15">
      <c r="A62" s="175" t="s">
        <v>35</v>
      </c>
      <c r="B62" s="175">
        <f>'将来負担比率（分子）の構造'!I$45</f>
        <v>1293</v>
      </c>
      <c r="C62" s="175"/>
      <c r="D62" s="175"/>
      <c r="E62" s="175">
        <f>'将来負担比率（分子）の構造'!J$45</f>
        <v>1230</v>
      </c>
      <c r="F62" s="175"/>
      <c r="G62" s="175"/>
      <c r="H62" s="175">
        <f>'将来負担比率（分子）の構造'!K$45</f>
        <v>1240</v>
      </c>
      <c r="I62" s="175"/>
      <c r="J62" s="175"/>
      <c r="K62" s="175">
        <f>'将来負担比率（分子）の構造'!L$45</f>
        <v>1405</v>
      </c>
      <c r="L62" s="175"/>
      <c r="M62" s="175"/>
      <c r="N62" s="175">
        <f>'将来負担比率（分子）の構造'!M$45</f>
        <v>1502</v>
      </c>
      <c r="O62" s="175"/>
      <c r="P62" s="175"/>
    </row>
    <row r="63" spans="1:16" x14ac:dyDescent="0.15">
      <c r="A63" s="175" t="s">
        <v>34</v>
      </c>
      <c r="B63" s="175">
        <f>'将来負担比率（分子）の構造'!I$44</f>
        <v>196</v>
      </c>
      <c r="C63" s="175"/>
      <c r="D63" s="175"/>
      <c r="E63" s="175">
        <f>'将来負担比率（分子）の構造'!J$44</f>
        <v>152</v>
      </c>
      <c r="F63" s="175"/>
      <c r="G63" s="175"/>
      <c r="H63" s="175">
        <f>'将来負担比率（分子）の構造'!K$44</f>
        <v>108</v>
      </c>
      <c r="I63" s="175"/>
      <c r="J63" s="175"/>
      <c r="K63" s="175">
        <f>'将来負担比率（分子）の構造'!L$44</f>
        <v>64</v>
      </c>
      <c r="L63" s="175"/>
      <c r="M63" s="175"/>
      <c r="N63" s="175">
        <f>'将来負担比率（分子）の構造'!M$44</f>
        <v>30</v>
      </c>
      <c r="O63" s="175"/>
      <c r="P63" s="175"/>
    </row>
    <row r="64" spans="1:16" x14ac:dyDescent="0.15">
      <c r="A64" s="175" t="s">
        <v>33</v>
      </c>
      <c r="B64" s="175">
        <f>'将来負担比率（分子）の構造'!I$43</f>
        <v>14589</v>
      </c>
      <c r="C64" s="175"/>
      <c r="D64" s="175"/>
      <c r="E64" s="175">
        <f>'将来負担比率（分子）の構造'!J$43</f>
        <v>13238</v>
      </c>
      <c r="F64" s="175"/>
      <c r="G64" s="175"/>
      <c r="H64" s="175">
        <f>'将来負担比率（分子）の構造'!K$43</f>
        <v>12134</v>
      </c>
      <c r="I64" s="175"/>
      <c r="J64" s="175"/>
      <c r="K64" s="175">
        <f>'将来負担比率（分子）の構造'!L$43</f>
        <v>11113</v>
      </c>
      <c r="L64" s="175"/>
      <c r="M64" s="175"/>
      <c r="N64" s="175">
        <f>'将来負担比率（分子）の構造'!M$43</f>
        <v>10443</v>
      </c>
      <c r="O64" s="175"/>
      <c r="P64" s="175"/>
    </row>
    <row r="65" spans="1:16" x14ac:dyDescent="0.15">
      <c r="A65" s="175" t="s">
        <v>32</v>
      </c>
      <c r="B65" s="175">
        <f>'将来負担比率（分子）の構造'!I$42</f>
        <v>101</v>
      </c>
      <c r="C65" s="175"/>
      <c r="D65" s="175"/>
      <c r="E65" s="175">
        <f>'将来負担比率（分子）の構造'!J$42</f>
        <v>82</v>
      </c>
      <c r="F65" s="175"/>
      <c r="G65" s="175"/>
      <c r="H65" s="175">
        <f>'将来負担比率（分子）の構造'!K$42</f>
        <v>64</v>
      </c>
      <c r="I65" s="175"/>
      <c r="J65" s="175"/>
      <c r="K65" s="175">
        <f>'将来負担比率（分子）の構造'!L$42</f>
        <v>51</v>
      </c>
      <c r="L65" s="175"/>
      <c r="M65" s="175"/>
      <c r="N65" s="175">
        <f>'将来負担比率（分子）の構造'!M$42</f>
        <v>38</v>
      </c>
      <c r="O65" s="175"/>
      <c r="P65" s="175"/>
    </row>
    <row r="66" spans="1:16" x14ac:dyDescent="0.15">
      <c r="A66" s="175" t="s">
        <v>31</v>
      </c>
      <c r="B66" s="175">
        <f>'将来負担比率（分子）の構造'!I$41</f>
        <v>21205</v>
      </c>
      <c r="C66" s="175"/>
      <c r="D66" s="175"/>
      <c r="E66" s="175">
        <f>'将来負担比率（分子）の構造'!J$41</f>
        <v>21518</v>
      </c>
      <c r="F66" s="175"/>
      <c r="G66" s="175"/>
      <c r="H66" s="175">
        <f>'将来負担比率（分子）の構造'!K$41</f>
        <v>19762</v>
      </c>
      <c r="I66" s="175"/>
      <c r="J66" s="175"/>
      <c r="K66" s="175">
        <f>'将来負担比率（分子）の構造'!L$41</f>
        <v>19437</v>
      </c>
      <c r="L66" s="175"/>
      <c r="M66" s="175"/>
      <c r="N66" s="175">
        <f>'将来負担比率（分子）の構造'!M$41</f>
        <v>18193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5206</v>
      </c>
      <c r="C72" s="179">
        <f>基金残高に係る経年分析!G55</f>
        <v>6028</v>
      </c>
      <c r="D72" s="179">
        <f>基金残高に係る経年分析!H55</f>
        <v>6040</v>
      </c>
    </row>
    <row r="73" spans="1:16" x14ac:dyDescent="0.15">
      <c r="A73" s="178" t="s">
        <v>74</v>
      </c>
      <c r="B73" s="179">
        <f>基金残高に係る経年分析!F56</f>
        <v>268</v>
      </c>
      <c r="C73" s="179">
        <f>基金残高に係る経年分析!G56</f>
        <v>268</v>
      </c>
      <c r="D73" s="179">
        <f>基金残高に係る経年分析!H56</f>
        <v>725</v>
      </c>
    </row>
    <row r="74" spans="1:16" x14ac:dyDescent="0.15">
      <c r="A74" s="178" t="s">
        <v>75</v>
      </c>
      <c r="B74" s="179">
        <f>基金残高に係る経年分析!F57</f>
        <v>5326</v>
      </c>
      <c r="C74" s="179">
        <f>基金残高に係る経年分析!G57</f>
        <v>5803</v>
      </c>
      <c r="D74" s="179">
        <f>基金残高に係る経年分析!H57</f>
        <v>4158</v>
      </c>
    </row>
  </sheetData>
  <sheetProtection algorithmName="SHA-512" hashValue="5twXM+F++Ve0GDHfKI9eIUmFbgwJ1redQ4weXCUygdjs5YCG0xq1WnWOSF2kSm9r7mhM5/fazlSIheEEdgc5WA==" saltValue="a961JGzzU5SlKequg8lr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2025-03-11T02:05:14Z</cp:lastPrinted>
  <dcterms:created xsi:type="dcterms:W3CDTF">2025-02-19T04:09:35Z</dcterms:created>
  <dcterms:modified xsi:type="dcterms:W3CDTF">2025-03-14T02:56:11Z</dcterms:modified>
  <cp:category/>
</cp:coreProperties>
</file>