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CO35" i="10"/>
  <c r="BE35" i="10"/>
  <c r="CO34" i="10"/>
  <c r="BW34" i="10"/>
  <c r="BW35" i="10" s="1"/>
  <c r="BW36" i="10" s="1"/>
  <c r="BW37" i="10" s="1"/>
  <c r="BW38" i="10" s="1"/>
  <c r="BW39" i="10" s="1"/>
  <c r="BW40" i="10" s="1"/>
  <c r="BW41" i="10" s="1"/>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E34" i="10" l="1"/>
</calcChain>
</file>

<file path=xl/sharedStrings.xml><?xml version="1.0" encoding="utf-8"?>
<sst xmlns="http://schemas.openxmlformats.org/spreadsheetml/2006/main" count="1022" uniqueCount="568">
  <si>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</si>
  <si>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</si>
  <si>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</si>
  <si>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</si>
  <si>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</si>
  <si>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</si>
  <si>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</si>
  <si>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</si>
  <si>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</si>
  <si>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</si>
  <si>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</si>
  <si>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</si>
  <si>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</si>
  <si>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</si>
  <si>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</si>
  <si>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</si>
  <si>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</si>
  <si>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</si>
  <si>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</si>
  <si>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</si>
  <si>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</si>
  <si>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</si>
  <si>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</si>
  <si>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</si>
  <si>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</si>
  <si>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</si>
  <si>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</si>
  <si>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</si>
  <si>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</si>
  <si>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</si>
  <si>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</si>
  <si>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</si>
  <si>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</si>
  <si>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</si>
  <si>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</si>
  <si>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</si>
  <si>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</si>
  <si>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</si>
  <si>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</si>
  <si>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</si>
  <si>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</si>
  <si>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</si>
  <si>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</si>
  <si>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</si>
  <si>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</si>
  <si>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</si>
  <si>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</si>
  <si>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</si>
  <si>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</si>
  <si>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</si>
  <si>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</si>
  <si>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</si>
  <si>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</si>
  <si>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</si>
  <si>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</si>
  <si>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</si>
  <si>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</si>
  <si>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</si>
  <si>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</si>
  <si>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</si>
  <si>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</si>
  <si>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</si>
  <si>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</si>
  <si>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</si>
  <si>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</si>
  <si>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</si>
  <si>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</si>
  <si>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</si>
  <si>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</si>
  <si>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</si>
  <si>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</si>
  <si>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</si>
  <si>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</si>
  <si>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</si>
  <si>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</si>
  <si>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</si>
  <si>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</si>
  <si>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</si>
  <si>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</si>
  <si>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</si>
  <si>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</si>
  <si>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</si>
  <si>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</si>
  <si>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</si>
  <si>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</si>
  <si>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</si>
  <si>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</si>
  <si>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</si>
  <si>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</si>
  <si>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</si>
  <si>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</si>
  <si>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</si>
  <si>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</si>
  <si>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</si>
  <si>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</si>
  <si>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</si>
  <si>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</si>
  <si>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</si>
  <si>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</si>
  <si>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</si>
  <si>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</si>
  <si>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</si>
  <si>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</si>
  <si>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</si>
  <si>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</si>
  <si>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</si>
  <si>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</si>
  <si>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</si>
  <si>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</si>
  <si>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</si>
  <si>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</si>
  <si>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</si>
  <si>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</si>
  <si>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</si>
  <si>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</si>
  <si>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</si>
  <si>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</si>
  <si>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</si>
  <si>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</si>
  <si>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</si>
  <si>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</si>
  <si>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</si>
  <si>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</si>
  <si>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</si>
  <si>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</si>
  <si>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</si>
  <si>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</si>
  <si>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</si>
  <si>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</si>
  <si>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</si>
  <si>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</si>
  <si>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</si>
  <si>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</si>
  <si>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</si>
  <si>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</si>
  <si>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</si>
  <si>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</si>
  <si>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</si>
  <si>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</si>
  <si>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</si>
  <si>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</si>
  <si>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</si>
  <si>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</si>
  <si>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</si>
  <si>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</si>
  <si>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</si>
  <si>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</si>
  <si>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</si>
  <si>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</si>
  <si>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</si>
  <si>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</si>
  <si>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</si>
  <si>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</si>
  <si>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</si>
  <si>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</si>
  <si>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</si>
  <si>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</si>
  <si>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</si>
  <si>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</si>
  <si>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</si>
  <si>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</si>
  <si>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</si>
  <si>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</si>
  <si>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</si>
  <si>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</si>
  <si>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</si>
  <si>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</si>
  <si>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</si>
  <si>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</si>
  <si>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</si>
  <si>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</si>
  <si>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</si>
  <si>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</si>
  <si>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</si>
  <si>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</si>
  <si>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</si>
  <si>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</si>
  <si>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</si>
  <si>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</si>
  <si>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</si>
  <si>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</si>
  <si>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</si>
  <si>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</si>
  <si>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</si>
  <si>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</si>
  <si>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</si>
  <si>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</si>
  <si>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</si>
  <si>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</si>
  <si>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</si>
  <si>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</si>
  <si>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</si>
  <si>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</si>
  <si>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</si>
  <si>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</si>
  <si>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</si>
  <si>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</si>
  <si>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</si>
  <si>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</si>
  <si>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</si>
  <si>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</si>
  <si>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</si>
  <si>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岡山県高梁市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</si>
  <si>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</si>
  <si>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</si>
  <si>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</si>
  <si>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</si>
  <si>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</si>
  <si>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</si>
  <si>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</si>
  <si>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</si>
  <si>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</si>
  <si>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</si>
  <si>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</si>
  <si>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</si>
  <si>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</si>
  <si>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</si>
  <si>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</si>
  <si>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</si>
  <si>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</si>
  <si>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</si>
  <si>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</si>
  <si>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</si>
  <si>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</si>
  <si>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</si>
  <si>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</si>
  <si>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</si>
  <si>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</si>
  <si>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</si>
  <si>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</si>
  <si>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</si>
  <si>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</si>
  <si>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</si>
  <si>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</si>
  <si>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</si>
  <si>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</si>
  <si>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</si>
  <si>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</si>
  <si>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</si>
  <si>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</si>
  <si>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</si>
  <si>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</si>
  <si>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</si>
  <si>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</si>
  <si>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</si>
  <si>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</si>
  <si>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</si>
  <si>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</si>
  <si>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</si>
  <si>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</si>
  <si>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</si>
  <si>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</si>
  <si>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</si>
  <si>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</si>
  <si>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</si>
  <si>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</si>
  <si>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</si>
  <si>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</si>
  <si>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</si>
  <si>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</si>
  <si>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</si>
  <si>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</si>
  <si>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</si>
  <si>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</si>
  <si>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</si>
  <si>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</si>
  <si>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</si>
  <si>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</si>
  <si>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</si>
  <si>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</si>
  <si>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</si>
  <si>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</si>
  <si>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</si>
  <si>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</si>
  <si>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</si>
  <si>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</si>
  <si>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</si>
  <si>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</si>
  <si>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</si>
  <si>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</si>
  <si>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</si>
  <si>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</si>
  <si>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</si>
  <si>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</si>
  <si>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</si>
  <si>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</si>
  <si>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</si>
  <si>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</si>
  <si>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</si>
  <si>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</si>
  <si>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</si>
  <si>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</si>
  <si>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</si>
  <si>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</si>
  <si>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</si>
  <si>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</si>
  <si>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</si>
  <si>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</si>
  <si>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</si>
  <si>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</si>
  <si>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</si>
  <si>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</si>
  <si>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</si>
  <si>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</si>
  <si>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</si>
  <si>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</si>
  <si>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</si>
  <si>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</si>
  <si>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</si>
  <si>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</si>
  <si>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</si>
  <si>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</si>
  <si>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</si>
  <si>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</si>
  <si>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</si>
  <si>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</si>
  <si>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</si>
  <si>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</si>
  <si>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</si>
  <si>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</si>
  <si>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</si>
  <si>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</si>
  <si>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</si>
  <si>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</si>
  <si>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</si>
  <si>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</si>
  <si>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</si>
  <si>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</si>
  <si>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</si>
  <si>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</si>
  <si>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</si>
  <si>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</si>
  <si>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</si>
  <si>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</si>
  <si>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</si>
  <si>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</si>
  <si>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</si>
  <si>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</si>
  <si>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</si>
  <si>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</si>
  <si>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</si>
  <si>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</si>
  <si>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</si>
  <si>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</si>
  <si>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</si>
  <si>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</si>
  <si>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</si>
  <si>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</si>
  <si>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</si>
  <si>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</si>
  <si>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</si>
  <si>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</si>
  <si>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</si>
  <si>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岡山県高梁市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</si>
  <si>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</si>
  <si>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</si>
  <si>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</si>
  <si>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</si>
  <si>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</si>
  <si>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</si>
  <si>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</si>
  <si>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</si>
  <si>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</si>
  <si>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</si>
  <si>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</si>
  <si>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</si>
  <si>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</si>
  <si>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</si>
  <si>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</si>
  <si>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</si>
  <si>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</si>
  <si>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</si>
  <si>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</si>
  <si>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</si>
  <si>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</si>
  <si>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</si>
  <si>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</si>
  <si>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</si>
  <si>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</si>
  <si>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</si>
  <si>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</si>
  <si>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</si>
  <si>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</si>
  <si>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</si>
  <si>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</si>
  <si>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</si>
  <si>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</si>
  <si>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</si>
  <si>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</si>
  <si>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</si>
  <si>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</si>
  <si>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</si>
  <si>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</si>
  <si>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</si>
  <si>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</si>
  <si>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</si>
  <si>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</si>
  <si>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高梁市下水道事業特別会計</t>
    <phoneticPr fontId="5"/>
  </si>
  <si>
    <t>高梁市地域開発事業特別会計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</si>
  <si>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</si>
  <si>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</si>
  <si>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</si>
  <si>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</si>
  <si>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</si>
  <si>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</si>
  <si>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</si>
  <si>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</si>
  <si>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</si>
  <si>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</si>
  <si>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</si>
  <si>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</si>
  <si>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</si>
  <si>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</si>
  <si>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</si>
  <si>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</si>
  <si>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</si>
  <si>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</si>
  <si>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</si>
  <si>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</si>
  <si>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</si>
  <si>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</si>
  <si>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</si>
  <si>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</si>
  <si>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</si>
  <si>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</si>
  <si>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</si>
  <si>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</si>
  <si>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</si>
  <si>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</si>
  <si>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</si>
  <si>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</si>
  <si>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</si>
  <si>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</si>
  <si>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</si>
  <si>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</si>
  <si>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</si>
  <si>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</si>
  <si>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</si>
  <si>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</si>
  <si>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</si>
  <si>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</si>
  <si>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</si>
  <si>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</si>
  <si>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</si>
  <si>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</si>
  <si>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</si>
  <si>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</si>
  <si>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</si>
  <si>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</si>
  <si>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</si>
  <si>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</si>
  <si>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</si>
  <si>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</si>
  <si>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</si>
  <si>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</si>
  <si>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</si>
  <si>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</si>
  <si>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</si>
  <si>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</si>
  <si>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</si>
  <si>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</si>
  <si>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</si>
  <si>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</si>
  <si>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</si>
  <si>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</si>
  <si>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</si>
  <si>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</si>
  <si>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</si>
  <si>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</si>
  <si>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</si>
  <si>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</si>
  <si>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</si>
  <si>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</si>
  <si>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</si>
  <si>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</si>
  <si>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</si>
  <si>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</si>
  <si>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</si>
  <si>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</si>
  <si>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</si>
  <si>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</si>
  <si>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</si>
  <si>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</si>
  <si>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</si>
  <si>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</si>
  <si>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</si>
  <si>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</si>
  <si>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</si>
  <si>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</si>
  <si>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</si>
  <si>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</si>
  <si>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</si>
  <si>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</si>
  <si>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</si>
  <si>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</si>
  <si>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</si>
  <si>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</si>
  <si>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</si>
  <si>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</si>
  <si>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</si>
  <si>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</si>
  <si>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</si>
  <si>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</si>
  <si>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</si>
  <si>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</si>
  <si>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</si>
  <si>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</si>
  <si>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</si>
  <si>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</si>
  <si>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</si>
  <si>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</si>
  <si>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</si>
  <si>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</si>
  <si>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</si>
  <si>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</si>
  <si>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</si>
  <si>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</si>
  <si>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</si>
  <si>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</si>
  <si>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</si>
  <si>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</si>
  <si>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</si>
  <si>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</si>
  <si>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</si>
  <si>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</si>
  <si>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</si>
  <si>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</si>
  <si>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</si>
  <si>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</si>
  <si>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</si>
  <si>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</si>
  <si>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</si>
  <si>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</si>
  <si>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</si>
  <si>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</si>
  <si>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0.93</t>
  </si>
  <si>
    <t>高梁市国民健康保険成羽病院事業会計</t>
  </si>
  <si>
    <t>一般会計</t>
  </si>
  <si>
    <t>高梁市水道事業特別会計</t>
  </si>
  <si>
    <t>高梁市介護保険特別会計</t>
  </si>
  <si>
    <t>高梁市下水道事業特別会計</t>
  </si>
  <si>
    <t>高梁市国民健康保険特別会計</t>
  </si>
  <si>
    <t>高梁市地域開発事業特別会計</t>
  </si>
  <si>
    <t>高梁市畑地かんがい事業特別会計</t>
  </si>
  <si>
    <t>その他会計（赤字）</t>
  </si>
  <si>
    <t>▲ 0.51</t>
  </si>
  <si>
    <t>その他会計（黒字）</t>
  </si>
  <si>
    <t>R01</t>
    <phoneticPr fontId="5"/>
  </si>
  <si>
    <t>R02</t>
    <phoneticPr fontId="5"/>
  </si>
  <si>
    <t>R03</t>
    <phoneticPr fontId="5"/>
  </si>
  <si>
    <t>R04</t>
    <phoneticPr fontId="5"/>
  </si>
  <si>
    <t>R05</t>
    <phoneticPr fontId="5"/>
  </si>
  <si>
    <t>-</t>
    <phoneticPr fontId="2"/>
  </si>
  <si>
    <t>-</t>
    <phoneticPr fontId="10"/>
  </si>
  <si>
    <t>高梁地域事務組合</t>
    <rPh sb="0" eb="2">
      <t>タカハシ</t>
    </rPh>
    <rPh sb="2" eb="4">
      <t>チイキ</t>
    </rPh>
    <rPh sb="4" eb="6">
      <t>ジム</t>
    </rPh>
    <rPh sb="6" eb="8">
      <t>クミアイ</t>
    </rPh>
    <phoneticPr fontId="10"/>
  </si>
  <si>
    <t>岡山県広域水道企業団</t>
    <rPh sb="0" eb="3">
      <t>オカヤマケン</t>
    </rPh>
    <rPh sb="3" eb="5">
      <t>コウイキ</t>
    </rPh>
    <rPh sb="5" eb="7">
      <t>スイドウ</t>
    </rPh>
    <rPh sb="7" eb="9">
      <t>キギョウ</t>
    </rPh>
    <rPh sb="9" eb="10">
      <t>ダン</t>
    </rPh>
    <phoneticPr fontId="10"/>
  </si>
  <si>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</si>
  <si>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</si>
  <si>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</si>
  <si>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</si>
  <si>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</si>
  <si>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岡山県市町村税整理組合</t>
    <rPh sb="0" eb="3">
      <t>オカヤマケン</t>
    </rPh>
    <rPh sb="3" eb="5">
      <t>シチョウ</t>
    </rPh>
    <rPh sb="5" eb="7">
      <t>ソンゼイ</t>
    </rPh>
    <rPh sb="7" eb="9">
      <t>セイリ</t>
    </rPh>
    <rPh sb="9" eb="11">
      <t>クミアイ</t>
    </rPh>
    <phoneticPr fontId="10"/>
  </si>
  <si>
    <t>成羽町美術振興財団</t>
    <phoneticPr fontId="10"/>
  </si>
  <si>
    <t>地域再生基金</t>
    <rPh sb="0" eb="6">
      <t>チイキサイセイキキン</t>
    </rPh>
    <phoneticPr fontId="2"/>
  </si>
  <si>
    <t>福祉基金</t>
    <rPh sb="0" eb="4">
      <t>フクシキキン</t>
    </rPh>
    <phoneticPr fontId="2"/>
  </si>
  <si>
    <t>復興基金</t>
    <rPh sb="0" eb="4">
      <t>フッコウキキン</t>
    </rPh>
    <phoneticPr fontId="2"/>
  </si>
  <si>
    <t>地域振興基金</t>
    <rPh sb="0" eb="6">
      <t>チイキシンコウキキン</t>
    </rPh>
    <phoneticPr fontId="5"/>
  </si>
  <si>
    <t>文化振興基金</t>
    <rPh sb="0" eb="6">
      <t>ブンカシンコウキキン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</si>
</sst>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7"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0FE-4EBA-B572-D45789A729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90700</c:v>
                </c:pt>
                <c:pt idx="1">
                  <c:v>108013</c:v>
                </c:pt>
                <c:pt idx="2">
                  <c:v>126232</c:v>
                </c:pt>
                <c:pt idx="3">
                  <c:v>133519</c:v>
                </c:pt>
                <c:pt idx="4">
                  <c:v>163402</c:v>
                </c:pt>
              </c:numCache>
            </c:numRef>
          </c:val>
          <c:smooth val="0"/>
          <c:extLst>
            <c:ext xmlns:c16="http://schemas.microsoft.com/office/drawing/2014/chart" uri="{C3380CC4-5D6E-409C-BE32-E72D297353CC}">
              <c16:uniqueId val="{00000001-30FE-4EBA-B572-D45789A729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5.27</c:v>
                </c:pt>
                <c:pt idx="1">
                  <c:v>5.18</c:v>
                </c:pt>
                <c:pt idx="2">
                  <c:v>6</c:v>
                </c:pt>
                <c:pt idx="3">
                  <c:v>5.37</c:v>
                </c:pt>
                <c:pt idx="4">
                  <c:v>6.42</c:v>
                </c:pt>
              </c:numCache>
            </c:numRef>
          </c:val>
          <c:extLst>
            <c:ext xmlns:c16="http://schemas.microsoft.com/office/drawing/2014/chart" uri="{C3380CC4-5D6E-409C-BE32-E72D297353CC}">
              <c16:uniqueId val="{00000000-D95B-4288-9D6D-6341A163E4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c:v>
                </c:pt>
                <c:pt idx="1">
                  <c:v>8.9</c:v>
                </c:pt>
                <c:pt idx="2">
                  <c:v>10.56</c:v>
                </c:pt>
                <c:pt idx="3">
                  <c:v>12.39</c:v>
                </c:pt>
                <c:pt idx="4">
                  <c:v>13.04</c:v>
                </c:pt>
              </c:numCache>
            </c:numRef>
          </c:val>
          <c:extLst>
            <c:ext xmlns:c16="http://schemas.microsoft.com/office/drawing/2014/chart" uri="{C3380CC4-5D6E-409C-BE32-E72D297353CC}">
              <c16:uniqueId val="{00000001-D95B-4288-9D6D-6341A163E4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-0.93</c:v>
                </c:pt>
                <c:pt idx="1">
                  <c:v>1.8</c:v>
                </c:pt>
                <c:pt idx="2">
                  <c:v>3.19</c:v>
                </c:pt>
                <c:pt idx="3">
                  <c:v>0.7</c:v>
                </c:pt>
                <c:pt idx="4">
                  <c:v>1.76</c:v>
                </c:pt>
              </c:numCache>
            </c:numRef>
          </c:val>
          <c:smooth val="0"/>
          <c:extLst>
            <c:ext xmlns:c16="http://schemas.microsoft.com/office/drawing/2014/chart" uri="{C3380CC4-5D6E-409C-BE32-E72D297353CC}">
              <c16:uniqueId val="{00000002-D95B-4288-9D6D-6341A163E4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B424-4625-AA73-A205500D4E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0.51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24-4625-AA73-A205500D4E16}"/>
            </c:ext>
          </c:extLst>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B424-4625-AA73-A205500D4E16}"/>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0.03</c:v>
                </c:pt>
                <c:pt idx="4">
                  <c:v>#N/A</c:v>
                </c:pt>
                <c:pt idx="5">
                  <c:v>0.02</c:v>
                </c:pt>
                <c:pt idx="6">
                  <c:v>#N/A</c:v>
                </c:pt>
                <c:pt idx="7">
                  <c:v>0.02</c:v>
                </c:pt>
                <c:pt idx="8">
                  <c:v>#N/A</c:v>
                </c:pt>
                <c:pt idx="9">
                  <c:v>0.18</c:v>
                </c:pt>
              </c:numCache>
            </c:numRef>
          </c:val>
          <c:extLst>
            <c:ext xmlns:c16="http://schemas.microsoft.com/office/drawing/2014/chart" uri="{C3380CC4-5D6E-409C-BE32-E72D297353CC}">
              <c16:uniqueId val="{00000003-B424-4625-AA73-A205500D4E16}"/>
            </c:ext>
          </c:extLst>
        </c:ser>
        <c:ser>
          <c:idx val="4"/>
          <c:order val="4"/>
          <c:tx>
            <c:strRef>
              <c:f>データシート!$A$31</c:f>
              <c:strCache>
                <c:ptCount val="1"/>
                <c:pt idx="0">
                  <c:v>高梁市国民健康保険特別会計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0.69</c:v>
                </c:pt>
                <c:pt idx="2">
                  <c:v>#N/A</c:v>
                </c:pt>
                <c:pt idx="3">
                  <c:v>0.87</c:v>
                </c:pt>
                <c:pt idx="4">
                  <c:v>#N/A</c:v>
                </c:pt>
                <c:pt idx="5">
                  <c:v>0.3</c:v>
                </c:pt>
                <c:pt idx="6">
                  <c:v>#N/A</c:v>
                </c:pt>
                <c:pt idx="7">
                  <c:v>0.47</c:v>
                </c:pt>
                <c:pt idx="8">
                  <c:v>#N/A</c:v>
                </c:pt>
                <c:pt idx="9">
                  <c:v>0.2</c:v>
                </c:pt>
              </c:numCache>
            </c:numRef>
          </c:val>
          <c:extLst>
            <c:ext xmlns:c16="http://schemas.microsoft.com/office/drawing/2014/chart" uri="{C3380CC4-5D6E-409C-BE32-E72D297353CC}">
              <c16:uniqueId val="{00000004-B424-4625-AA73-A205500D4E16}"/>
            </c:ext>
          </c:extLst>
        </c:ser>
        <c:ser>
          <c:idx val="5"/>
          <c:order val="5"/>
          <c:tx>
            <c:strRef>
              <c:f>データシート!$A$32</c:f>
              <c:strCache>
                <c:ptCount val="1"/>
                <c:pt idx="0">
                  <c:v>高梁市下水道事業特別会計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0.67</c:v>
                </c:pt>
                <c:pt idx="4">
                  <c:v>#N/A</c:v>
                </c:pt>
                <c:pt idx="5">
                  <c:v>0.53</c:v>
                </c:pt>
                <c:pt idx="6">
                  <c:v>#N/A</c:v>
                </c:pt>
                <c:pt idx="7">
                  <c:v>0.74</c:v>
                </c:pt>
                <c:pt idx="8">
                  <c:v>#N/A</c:v>
                </c:pt>
                <c:pt idx="9">
                  <c:v>1.06</c:v>
                </c:pt>
              </c:numCache>
            </c:numRef>
          </c:val>
          <c:extLst>
            <c:ext xmlns:c16="http://schemas.microsoft.com/office/drawing/2014/chart" uri="{C3380CC4-5D6E-409C-BE32-E72D297353CC}">
              <c16:uniqueId val="{00000005-B424-4625-AA73-A205500D4E16}"/>
            </c:ext>
          </c:extLst>
        </c:ser>
        <c:ser>
          <c:idx val="6"/>
          <c:order val="6"/>
          <c:tx>
            <c:strRef>
              <c:f>データシート!$A$33</c:f>
              <c:strCache>
                <c:ptCount val="1"/>
                <c:pt idx="0">
                  <c:v>高梁市介護保険特別会計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0.24</c:v>
                </c:pt>
                <c:pt idx="4">
                  <c:v>#N/A</c:v>
                </c:pt>
                <c:pt idx="5">
                  <c:v>0.61</c:v>
                </c:pt>
                <c:pt idx="6">
                  <c:v>#N/A</c:v>
                </c:pt>
                <c:pt idx="7">
                  <c:v>1.6</c:v>
                </c:pt>
                <c:pt idx="8">
                  <c:v>#N/A</c:v>
                </c:pt>
                <c:pt idx="9">
                  <c:v>1.3</c:v>
                </c:pt>
              </c:numCache>
            </c:numRef>
          </c:val>
          <c:extLst>
            <c:ext xmlns:c16="http://schemas.microsoft.com/office/drawing/2014/chart" uri="{C3380CC4-5D6E-409C-BE32-E72D297353CC}">
              <c16:uniqueId val="{00000006-B424-4625-AA73-A205500D4E16}"/>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5.59</c:v>
                </c:pt>
                <c:pt idx="2">
                  <c:v>#N/A</c:v>
                </c:pt>
                <c:pt idx="3">
                  <c:v>5.46</c:v>
                </c:pt>
                <c:pt idx="4">
                  <c:v>#N/A</c:v>
                </c:pt>
                <c:pt idx="5">
                  <c:v>5.27</c:v>
                </c:pt>
                <c:pt idx="6">
                  <c:v>#N/A</c:v>
                </c:pt>
                <c:pt idx="7">
                  <c:v>5.46</c:v>
                </c:pt>
                <c:pt idx="8">
                  <c:v>#N/A</c:v>
                </c:pt>
                <c:pt idx="9">
                  <c:v>5.13</c:v>
                </c:pt>
              </c:numCache>
            </c:numRef>
          </c:val>
          <c:extLst>
            <c:ext xmlns:c16="http://schemas.microsoft.com/office/drawing/2014/chart" uri="{C3380CC4-5D6E-409C-BE32-E72D297353CC}">
              <c16:uniqueId val="{00000007-B424-4625-AA73-A205500D4E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5.77</c:v>
                </c:pt>
                <c:pt idx="2">
                  <c:v>#N/A</c:v>
                </c:pt>
                <c:pt idx="3">
                  <c:v>5.16</c:v>
                </c:pt>
                <c:pt idx="4">
                  <c:v>#N/A</c:v>
                </c:pt>
                <c:pt idx="5">
                  <c:v>5.99</c:v>
                </c:pt>
                <c:pt idx="6">
                  <c:v>#N/A</c:v>
                </c:pt>
                <c:pt idx="7">
                  <c:v>5.36</c:v>
                </c:pt>
                <c:pt idx="8">
                  <c:v>#N/A</c:v>
                </c:pt>
                <c:pt idx="9">
                  <c:v>6.41</c:v>
                </c:pt>
              </c:numCache>
            </c:numRef>
          </c:val>
          <c:extLst>
            <c:ext xmlns:c16="http://schemas.microsoft.com/office/drawing/2014/chart" uri="{C3380CC4-5D6E-409C-BE32-E72D297353CC}">
              <c16:uniqueId val="{00000008-B424-4625-AA73-A205500D4E16}"/>
            </c:ext>
          </c:extLst>
        </c:ser>
        <c:ser>
          <c:idx val="9"/>
          <c:order val="9"/>
          <c:tx>
            <c:strRef>
              <c:f>データシート!$A$36</c:f>
              <c:strCache>
                <c:ptCount val="1"/>
                <c:pt idx="0">
                  <c:v>高梁市国民健康保険成羽病院事業会計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10.74</c:v>
                </c:pt>
                <c:pt idx="2">
                  <c:v>#N/A</c:v>
                </c:pt>
                <c:pt idx="3">
                  <c:v>10.37</c:v>
                </c:pt>
                <c:pt idx="4">
                  <c:v>#N/A</c:v>
                </c:pt>
                <c:pt idx="5">
                  <c:v>9.61</c:v>
                </c:pt>
                <c:pt idx="6">
                  <c:v>#N/A</c:v>
                </c:pt>
                <c:pt idx="7">
                  <c:v>9.17</c:v>
                </c:pt>
                <c:pt idx="8">
                  <c:v>#N/A</c:v>
                </c:pt>
                <c:pt idx="9">
                  <c:v>7.72</c:v>
                </c:pt>
              </c:numCache>
            </c:numRef>
          </c:val>
          <c:extLst>
            <c:ext xmlns:c16="http://schemas.microsoft.com/office/drawing/2014/chart" uri="{C3380CC4-5D6E-409C-BE32-E72D297353CC}">
              <c16:uniqueId val="{00000009-B424-4625-AA73-A205500D4E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3183</c:v>
                </c:pt>
                <c:pt idx="5">
                  <c:v>3130</c:v>
                </c:pt>
                <c:pt idx="8">
                  <c:v>3365</c:v>
                </c:pt>
                <c:pt idx="11">
                  <c:v>3405</c:v>
                </c:pt>
                <c:pt idx="14">
                  <c:v>3456</c:v>
                </c:pt>
              </c:numCache>
            </c:numRef>
          </c:val>
          <c:extLst>
            <c:ext xmlns:c16="http://schemas.microsoft.com/office/drawing/2014/chart" uri="{C3380CC4-5D6E-409C-BE32-E72D297353CC}">
              <c16:uniqueId val="{00000000-0FB4-4589-B09A-AB31CEB4D0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FB4-4589-B09A-AB31CEB4D0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13</c:v>
                </c:pt>
                <c:pt idx="6">
                  <c:v>16</c:v>
                </c:pt>
                <c:pt idx="9">
                  <c:v>10</c:v>
                </c:pt>
                <c:pt idx="12">
                  <c:v>9</c:v>
                </c:pt>
              </c:numCache>
            </c:numRef>
          </c:val>
          <c:extLst>
            <c:ext xmlns:c16="http://schemas.microsoft.com/office/drawing/2014/chart" uri="{C3380CC4-5D6E-409C-BE32-E72D297353CC}">
              <c16:uniqueId val="{00000002-0FB4-4589-B09A-AB31CEB4D0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21</c:v>
                </c:pt>
                <c:pt idx="6">
                  <c:v>29</c:v>
                </c:pt>
                <c:pt idx="9">
                  <c:v>29</c:v>
                </c:pt>
                <c:pt idx="12">
                  <c:v>29</c:v>
                </c:pt>
              </c:numCache>
            </c:numRef>
          </c:val>
          <c:extLst>
            <c:ext xmlns:c16="http://schemas.microsoft.com/office/drawing/2014/chart" uri="{C3380CC4-5D6E-409C-BE32-E72D297353CC}">
              <c16:uniqueId val="{00000003-0FB4-4589-B09A-AB31CEB4D0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899</c:v>
                </c:pt>
                <c:pt idx="3">
                  <c:v>851</c:v>
                </c:pt>
                <c:pt idx="6">
                  <c:v>672</c:v>
                </c:pt>
                <c:pt idx="9">
                  <c:v>738</c:v>
                </c:pt>
                <c:pt idx="12">
                  <c:v>656</c:v>
                </c:pt>
              </c:numCache>
            </c:numRef>
          </c:val>
          <c:extLst>
            <c:ext xmlns:c16="http://schemas.microsoft.com/office/drawing/2014/chart" uri="{C3380CC4-5D6E-409C-BE32-E72D297353CC}">
              <c16:uniqueId val="{00000004-0FB4-4589-B09A-AB31CEB4D0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B4-4589-B09A-AB31CEB4D0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B4-4589-B09A-AB31CEB4D0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3566</c:v>
                </c:pt>
                <c:pt idx="3">
                  <c:v>3547</c:v>
                </c:pt>
                <c:pt idx="6">
                  <c:v>3844</c:v>
                </c:pt>
                <c:pt idx="9">
                  <c:v>3987</c:v>
                </c:pt>
                <c:pt idx="12">
                  <c:v>3871</c:v>
                </c:pt>
              </c:numCache>
            </c:numRef>
          </c:val>
          <c:extLst>
            <c:ext xmlns:c16="http://schemas.microsoft.com/office/drawing/2014/chart" uri="{C3380CC4-5D6E-409C-BE32-E72D297353CC}">
              <c16:uniqueId val="{00000007-0FB4-4589-B09A-AB31CEB4D0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1342</c:v>
                </c:pt>
                <c:pt idx="2">
                  <c:v>#N/A</c:v>
                </c:pt>
                <c:pt idx="3">
                  <c:v>#N/A</c:v>
                </c:pt>
                <c:pt idx="4">
                  <c:v>1302</c:v>
                </c:pt>
                <c:pt idx="5">
                  <c:v>#N/A</c:v>
                </c:pt>
                <c:pt idx="6">
                  <c:v>#N/A</c:v>
                </c:pt>
                <c:pt idx="7">
                  <c:v>1196</c:v>
                </c:pt>
                <c:pt idx="8">
                  <c:v>#N/A</c:v>
                </c:pt>
                <c:pt idx="9">
                  <c:v>#N/A</c:v>
                </c:pt>
                <c:pt idx="10">
                  <c:v>1359</c:v>
                </c:pt>
                <c:pt idx="11">
                  <c:v>#N/A</c:v>
                </c:pt>
                <c:pt idx="12">
                  <c:v>#N/A</c:v>
                </c:pt>
                <c:pt idx="13">
                  <c:v>1109</c:v>
                </c:pt>
                <c:pt idx="14">
                  <c:v>#N/A</c:v>
                </c:pt>
              </c:numCache>
            </c:numRef>
          </c:val>
          <c:smooth val="0"/>
          <c:extLst>
            <c:ext xmlns:c16="http://schemas.microsoft.com/office/drawing/2014/chart" uri="{C3380CC4-5D6E-409C-BE32-E72D297353CC}">
              <c16:uniqueId val="{00000008-0FB4-4589-B09A-AB31CEB4D0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29139</c:v>
                </c:pt>
                <c:pt idx="5">
                  <c:v>28814</c:v>
                </c:pt>
                <c:pt idx="8">
                  <c:v>28764</c:v>
                </c:pt>
                <c:pt idx="11">
                  <c:v>27885</c:v>
                </c:pt>
                <c:pt idx="14">
                  <c:v>27965</c:v>
                </c:pt>
              </c:numCache>
            </c:numRef>
          </c:val>
          <c:extLst>
            <c:ext xmlns:c16="http://schemas.microsoft.com/office/drawing/2014/chart" uri="{C3380CC4-5D6E-409C-BE32-E72D297353CC}">
              <c16:uniqueId val="{00000000-C15A-464A-9278-CC1B5C328E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1544</c:v>
                </c:pt>
                <c:pt idx="5">
                  <c:v>1440</c:v>
                </c:pt>
                <c:pt idx="8">
                  <c:v>1091</c:v>
                </c:pt>
                <c:pt idx="11">
                  <c:v>990</c:v>
                </c:pt>
                <c:pt idx="14">
                  <c:v>933</c:v>
                </c:pt>
              </c:numCache>
            </c:numRef>
          </c:val>
          <c:extLst>
            <c:ext xmlns:c16="http://schemas.microsoft.com/office/drawing/2014/chart" uri="{C3380CC4-5D6E-409C-BE32-E72D297353CC}">
              <c16:uniqueId val="{00000001-C15A-464A-9278-CC1B5C328E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6951</c:v>
                </c:pt>
                <c:pt idx="5">
                  <c:v>7051</c:v>
                </c:pt>
                <c:pt idx="8">
                  <c:v>8003</c:v>
                </c:pt>
                <c:pt idx="11">
                  <c:v>8063</c:v>
                </c:pt>
                <c:pt idx="14">
                  <c:v>7411</c:v>
                </c:pt>
              </c:numCache>
            </c:numRef>
          </c:val>
          <c:extLst>
            <c:ext xmlns:c16="http://schemas.microsoft.com/office/drawing/2014/chart" uri="{C3380CC4-5D6E-409C-BE32-E72D297353CC}">
              <c16:uniqueId val="{00000002-C15A-464A-9278-CC1B5C328E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5A-464A-9278-CC1B5C328E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5A-464A-9278-CC1B5C328E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C15A-464A-9278-CC1B5C328E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4156</c:v>
                </c:pt>
                <c:pt idx="3">
                  <c:v>4103</c:v>
                </c:pt>
                <c:pt idx="6">
                  <c:v>4113</c:v>
                </c:pt>
                <c:pt idx="9">
                  <c:v>3955</c:v>
                </c:pt>
                <c:pt idx="12">
                  <c:v>4152</c:v>
                </c:pt>
              </c:numCache>
            </c:numRef>
          </c:val>
          <c:extLst>
            <c:ext xmlns:c16="http://schemas.microsoft.com/office/drawing/2014/chart" uri="{C3380CC4-5D6E-409C-BE32-E72D297353CC}">
              <c16:uniqueId val="{00000006-C15A-464A-9278-CC1B5C328E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320</c:v>
                </c:pt>
                <c:pt idx="3">
                  <c:v>304</c:v>
                </c:pt>
                <c:pt idx="6">
                  <c:v>279</c:v>
                </c:pt>
                <c:pt idx="9">
                  <c:v>254</c:v>
                </c:pt>
                <c:pt idx="12">
                  <c:v>229</c:v>
                </c:pt>
              </c:numCache>
            </c:numRef>
          </c:val>
          <c:extLst>
            <c:ext xmlns:c16="http://schemas.microsoft.com/office/drawing/2014/chart" uri="{C3380CC4-5D6E-409C-BE32-E72D297353CC}">
              <c16:uniqueId val="{00000007-C15A-464A-9278-CC1B5C328E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8607</c:v>
                </c:pt>
                <c:pt idx="3">
                  <c:v>8493</c:v>
                </c:pt>
                <c:pt idx="6">
                  <c:v>9016</c:v>
                </c:pt>
                <c:pt idx="9">
                  <c:v>6991</c:v>
                </c:pt>
                <c:pt idx="12">
                  <c:v>6092</c:v>
                </c:pt>
              </c:numCache>
            </c:numRef>
          </c:val>
          <c:extLst>
            <c:ext xmlns:c16="http://schemas.microsoft.com/office/drawing/2014/chart" uri="{C3380CC4-5D6E-409C-BE32-E72D297353CC}">
              <c16:uniqueId val="{00000008-C15A-464A-9278-CC1B5C328E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c:v>
                </c:pt>
                <c:pt idx="3">
                  <c:v>24</c:v>
                </c:pt>
                <c:pt idx="6">
                  <c:v>34</c:v>
                </c:pt>
                <c:pt idx="9">
                  <c:v>43</c:v>
                </c:pt>
                <c:pt idx="12">
                  <c:v>38</c:v>
                </c:pt>
              </c:numCache>
            </c:numRef>
          </c:val>
          <c:extLst>
            <c:ext xmlns:c16="http://schemas.microsoft.com/office/drawing/2014/chart" uri="{C3380CC4-5D6E-409C-BE32-E72D297353CC}">
              <c16:uniqueId val="{00000009-C15A-464A-9278-CC1B5C328E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32942</c:v>
                </c:pt>
                <c:pt idx="3">
                  <c:v>32544</c:v>
                </c:pt>
                <c:pt idx="6">
                  <c:v>32310</c:v>
                </c:pt>
                <c:pt idx="9">
                  <c:v>31324</c:v>
                </c:pt>
                <c:pt idx="12">
                  <c:v>30949</c:v>
                </c:pt>
              </c:numCache>
            </c:numRef>
          </c:val>
          <c:extLst>
            <c:ext xmlns:c16="http://schemas.microsoft.com/office/drawing/2014/chart" uri="{C3380CC4-5D6E-409C-BE32-E72D297353CC}">
              <c16:uniqueId val="{0000000A-C15A-464A-9278-CC1B5C328E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8416</c:v>
                </c:pt>
                <c:pt idx="2">
                  <c:v>#N/A</c:v>
                </c:pt>
                <c:pt idx="3">
                  <c:v>#N/A</c:v>
                </c:pt>
                <c:pt idx="4">
                  <c:v>8164</c:v>
                </c:pt>
                <c:pt idx="5">
                  <c:v>#N/A</c:v>
                </c:pt>
                <c:pt idx="6">
                  <c:v>#N/A</c:v>
                </c:pt>
                <c:pt idx="7">
                  <c:v>7896</c:v>
                </c:pt>
                <c:pt idx="8">
                  <c:v>#N/A</c:v>
                </c:pt>
                <c:pt idx="9">
                  <c:v>#N/A</c:v>
                </c:pt>
                <c:pt idx="10">
                  <c:v>5630</c:v>
                </c:pt>
                <c:pt idx="11">
                  <c:v>#N/A</c:v>
                </c:pt>
                <c:pt idx="12">
                  <c:v>#N/A</c:v>
                </c:pt>
                <c:pt idx="13">
                  <c:v>5151</c:v>
                </c:pt>
                <c:pt idx="14">
                  <c:v>#N/A</c:v>
                </c:pt>
              </c:numCache>
            </c:numRef>
          </c:val>
          <c:smooth val="0"/>
          <c:extLst>
            <c:ext xmlns:c16="http://schemas.microsoft.com/office/drawing/2014/chart" uri="{C3380CC4-5D6E-409C-BE32-E72D297353CC}">
              <c16:uniqueId val="{0000000B-C15A-464A-9278-CC1B5C328E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1512</c:v>
                </c:pt>
                <c:pt idx="1">
                  <c:v>1721</c:v>
                </c:pt>
                <c:pt idx="2">
                  <c:v>1818</c:v>
                </c:pt>
              </c:numCache>
            </c:numRef>
          </c:val>
          <c:extLst>
            <c:ext xmlns:c16="http://schemas.microsoft.com/office/drawing/2014/chart" uri="{C3380CC4-5D6E-409C-BE32-E72D297353CC}">
              <c16:uniqueId val="{00000000-EB56-4595-8917-BBE5D2192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1843</c:v>
                </c:pt>
                <c:pt idx="1">
                  <c:v>1637</c:v>
                </c:pt>
                <c:pt idx="2">
                  <c:v>1357</c:v>
                </c:pt>
              </c:numCache>
            </c:numRef>
          </c:val>
          <c:extLst>
            <c:ext xmlns:c16="http://schemas.microsoft.com/office/drawing/2014/chart" uri="{C3380CC4-5D6E-409C-BE32-E72D297353CC}">
              <c16:uniqueId val="{00000001-EB56-4595-8917-BBE5D2192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4907</c:v>
                </c:pt>
                <c:pt idx="1">
                  <c:v>4809</c:v>
                </c:pt>
                <c:pt idx="2">
                  <c:v>4300</c:v>
                </c:pt>
              </c:numCache>
            </c:numRef>
          </c:val>
          <c:extLst>
            <c:ext xmlns:c16="http://schemas.microsoft.com/office/drawing/2014/chart" uri="{C3380CC4-5D6E-409C-BE32-E72D297353CC}">
              <c16:uniqueId val="{00000002-EB56-4595-8917-BBE5D2192E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下回っている。これは、本市が過疎・中山間地域であり社会経済基盤が弱く、市税を中心とした自主財源が乏しい状況によるものである。人口の減少や全国平均を上回る高齢化率（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末約４３％）に加え、生産年齢人口や児童数のは急激に減少していることから、現状では税収の大幅な増加は見込めない状況にある。今後も活力あるまちづくりを展開しつつ、市税を中心とした自主財源の確保が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大幅に上回っている。令和３年度は公債費増加に対する普通交付税の増額や、国税収入の増加による普通交付税の追加交付が要因となり、経常収支比率の改善につながったが、</a:t>
          </a:r>
          <a:r>
            <a:rPr kumimoji="1" lang="ja-JP" altLang="en-US" sz="1100">
              <a:solidFill>
                <a:schemeClr val="dk1"/>
              </a:solidFill>
              <a:effectLst/>
              <a:latin typeface="+mn-lt"/>
              <a:ea typeface="+mn-ea"/>
              <a:cs typeface="+mn-cs"/>
            </a:rPr>
            <a:t>その後は９６％付近を推移している。</a:t>
          </a:r>
          <a:r>
            <a:rPr kumimoji="1" lang="ja-JP" altLang="ja-JP" sz="1100">
              <a:solidFill>
                <a:schemeClr val="dk1"/>
              </a:solidFill>
              <a:effectLst/>
              <a:latin typeface="+mn-lt"/>
              <a:ea typeface="+mn-ea"/>
              <a:cs typeface="+mn-cs"/>
            </a:rPr>
            <a:t>今後も人口減少が進み、普通交付税の増額は見込まれない中、新消防庁舎や認定こども園、有漢義務教育学校の整備などの大型事業による公債費が膨らむ見通しである。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行革による事務事業の見直しや財政計画に基づく起債発行の抑制により、経常一般歳出の削減に努め、計画的な財政運営を行う。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33201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33201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240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152944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240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61</xdr:row>
      <xdr:rowOff>36649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99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153851</xdr:rowOff>
    </xdr:from>
    <xdr:to>
      <xdr:col>19</xdr:col>
      <xdr:colOff>184150</xdr:colOff>
      <xdr:row>61</xdr:row>
      <xdr:rowOff>84001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68778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72226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大幅に上回っている。主な要因は人件費及び物件費の高さにあり、人件費については、業務効率化やアウトソーシングを進めるなどを行い、コストの低減を図っていく方針である。物件費については、保有する公共施設が多く、その維持管理に費用がかかっていることが要因としてあげられる。公共施設の管理については、公共施設等総合管理計画に沿って、コスト削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160894</xdr:rowOff>
    </xdr:from>
    <xdr:to>
      <xdr:col>23</xdr:col>
      <xdr:colOff>133350</xdr:colOff>
      <xdr:row>83</xdr:row>
      <xdr:rowOff>10700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9794"/>
          <a:ext cx="8382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160144</xdr:rowOff>
    </xdr:from>
    <xdr:to>
      <xdr:col>19</xdr:col>
      <xdr:colOff>133350</xdr:colOff>
      <xdr:row>82</xdr:row>
      <xdr:rowOff>160894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9044"/>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131731</xdr:rowOff>
    </xdr:from>
    <xdr:to>
      <xdr:col>15</xdr:col>
      <xdr:colOff>82550</xdr:colOff>
      <xdr:row>82</xdr:row>
      <xdr:rowOff>160144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0631"/>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91638</xdr:rowOff>
    </xdr:from>
    <xdr:to>
      <xdr:col>11</xdr:col>
      <xdr:colOff>31750</xdr:colOff>
      <xdr:row>82</xdr:row>
      <xdr:rowOff>131731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50538"/>
          <a:ext cx="889000" cy="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103427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110094</xdr:rowOff>
    </xdr:from>
    <xdr:to>
      <xdr:col>19</xdr:col>
      <xdr:colOff>184150</xdr:colOff>
      <xdr:row>83</xdr:row>
      <xdr:rowOff>40244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25021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5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109344</xdr:rowOff>
    </xdr:from>
    <xdr:to>
      <xdr:col>15</xdr:col>
      <xdr:colOff>133350</xdr:colOff>
      <xdr:row>83</xdr:row>
      <xdr:rowOff>39494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24271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80931</xdr:rowOff>
    </xdr:from>
    <xdr:to>
      <xdr:col>11</xdr:col>
      <xdr:colOff>82550</xdr:colOff>
      <xdr:row>83</xdr:row>
      <xdr:rowOff>11081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167308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40838</xdr:rowOff>
    </xdr:from>
    <xdr:to>
      <xdr:col>7</xdr:col>
      <xdr:colOff>31750</xdr:colOff>
      <xdr:row>82</xdr:row>
      <xdr:rowOff>142438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127215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本市は全国平均を下回っている。今後とも諸手当の見直しなどにより、給与の適正化に努め、同水準の維持に努める。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731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市の面積が類似団体平均と比較して倍近くある中で、人口が減少しているにもかかわらず、広大な市域のサービス維持のための人員確保が必要となっていることがあげられる。現状では、類似団体平均を大幅に上回っているため、職員研修などにより職員１人あたりの生産性を向上させ、簡素で効率的な組織運営を目指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111082</xdr:rowOff>
    </xdr:from>
    <xdr:to>
      <xdr:col>81</xdr:col>
      <xdr:colOff>44450</xdr:colOff>
      <xdr:row>63</xdr:row>
      <xdr:rowOff>158538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12432"/>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111082</xdr:rowOff>
    </xdr:from>
    <xdr:to>
      <xdr:col>77</xdr:col>
      <xdr:colOff>44450</xdr:colOff>
      <xdr:row>63</xdr:row>
      <xdr:rowOff>112692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912432"/>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74083</xdr:rowOff>
    </xdr:from>
    <xdr:to>
      <xdr:col>72</xdr:col>
      <xdr:colOff>203200</xdr:colOff>
      <xdr:row>63</xdr:row>
      <xdr:rowOff>112692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7543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54780</xdr:rowOff>
    </xdr:from>
    <xdr:to>
      <xdr:col>68</xdr:col>
      <xdr:colOff>152400</xdr:colOff>
      <xdr:row>63</xdr:row>
      <xdr:rowOff>74083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5613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107738</xdr:rowOff>
    </xdr:from>
    <xdr:to>
      <xdr:col>81</xdr:col>
      <xdr:colOff>95250</xdr:colOff>
      <xdr:row>64</xdr:row>
      <xdr:rowOff>37888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79815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60282</xdr:rowOff>
    </xdr:from>
    <xdr:to>
      <xdr:col>77</xdr:col>
      <xdr:colOff>95250</xdr:colOff>
      <xdr:row>63</xdr:row>
      <xdr:rowOff>161882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146659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61892</xdr:rowOff>
    </xdr:from>
    <xdr:to>
      <xdr:col>73</xdr:col>
      <xdr:colOff>44450</xdr:colOff>
      <xdr:row>63</xdr:row>
      <xdr:rowOff>163492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148269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23283</xdr:rowOff>
    </xdr:from>
    <xdr:to>
      <xdr:col>68</xdr:col>
      <xdr:colOff>203200</xdr:colOff>
      <xdr:row>63</xdr:row>
      <xdr:rowOff>124883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109660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3980</xdr:rowOff>
    </xdr:from>
    <xdr:to>
      <xdr:col>64</xdr:col>
      <xdr:colOff>152400</xdr:colOff>
      <xdr:row>63</xdr:row>
      <xdr:rowOff>105580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90357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全国平均、岡山県平均、類似団体平均を上回っている。総合計画のもと、普通建設事業による起債発行額の抑制などにより起債償還額の削減を図っている。しかしながら、</a:t>
          </a:r>
          <a:r>
            <a:rPr kumimoji="1" lang="ja-JP" altLang="en-US" sz="1100">
              <a:solidFill>
                <a:schemeClr val="dk1"/>
              </a:solidFill>
              <a:effectLst/>
              <a:latin typeface="+mn-lt"/>
              <a:ea typeface="+mn-ea"/>
              <a:cs typeface="+mn-cs"/>
            </a:rPr>
            <a:t>既存施設の老朽化に伴う施設改修に多額の費用を要し、それに加え</a:t>
          </a:r>
          <a:r>
            <a:rPr kumimoji="1" lang="ja-JP" altLang="ja-JP" sz="1100">
              <a:solidFill>
                <a:schemeClr val="dk1"/>
              </a:solidFill>
              <a:effectLst/>
              <a:latin typeface="+mn-lt"/>
              <a:ea typeface="+mn-ea"/>
              <a:cs typeface="+mn-cs"/>
            </a:rPr>
            <a:t>令和６年度が発行期限となる旧合併特例事業債を活用した新消防庁舎、高梁認定こども園及び有漢義務教育学校の建設に対して、昨今の物価高騰等の影響を受け、建設コストが増大している</a:t>
          </a:r>
          <a:r>
            <a:rPr kumimoji="1" lang="ja-JP" altLang="en-US" sz="1100">
              <a:solidFill>
                <a:schemeClr val="dk1"/>
              </a:solidFill>
              <a:effectLst/>
              <a:latin typeface="+mn-lt"/>
              <a:ea typeface="+mn-ea"/>
              <a:cs typeface="+mn-cs"/>
            </a:rPr>
            <a:t>ことなどの要因により、</a:t>
          </a:r>
          <a:r>
            <a:rPr kumimoji="1" lang="ja-JP" altLang="ja-JP" sz="1100">
              <a:solidFill>
                <a:schemeClr val="dk1"/>
              </a:solidFill>
              <a:effectLst/>
              <a:latin typeface="+mn-lt"/>
              <a:ea typeface="+mn-ea"/>
              <a:cs typeface="+mn-cs"/>
            </a:rPr>
            <a:t>今後も公債費は増加する見込みであるが、財政運営適正化計画に基づき、計画的な新規起債発行を行い、地方債の発行抑制に努める。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74295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0789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76306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179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88371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90382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320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普通会計及び公営企業会計の地方債残高が減少したことに加え、普通交付税交付額が増額となったことなどにより</a:t>
          </a:r>
          <a:r>
            <a:rPr kumimoji="1" lang="ja-JP" altLang="ja-JP" sz="1100">
              <a:solidFill>
                <a:schemeClr val="dk1"/>
              </a:solidFill>
              <a:effectLst/>
              <a:latin typeface="+mn-lt"/>
              <a:ea typeface="+mn-ea"/>
              <a:cs typeface="+mn-cs"/>
            </a:rPr>
            <a:t>、昨年度に比べ将来負担比率は下がっている。しかし、依然として全国平均、岡山県平均、類似団体平均を上回っており、施設の老朽化や集約による新規大型事業や、平成３０年７月豪雨災害等の復旧に係る起債借入などにより、今後も高い数値となることが見込まれる。財政運営適正化計画に基づき、事業の重点化を図り、発行する起債の選択、抑制を行うことで、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14351</xdr:rowOff>
    </xdr:from>
    <xdr:to>
      <xdr:col>81</xdr:col>
      <xdr:colOff>44450</xdr:colOff>
      <xdr:row>16</xdr:row>
      <xdr:rowOff>52155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57551"/>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52155</xdr:rowOff>
    </xdr:from>
    <xdr:to>
      <xdr:col>77</xdr:col>
      <xdr:colOff>44450</xdr:colOff>
      <xdr:row>17</xdr:row>
      <xdr:rowOff>26289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5355"/>
          <a:ext cx="8890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26289</xdr:rowOff>
    </xdr:from>
    <xdr:to>
      <xdr:col>72</xdr:col>
      <xdr:colOff>203200</xdr:colOff>
      <xdr:row>17</xdr:row>
      <xdr:rowOff>71332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40939"/>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71332</xdr:rowOff>
    </xdr:from>
    <xdr:to>
      <xdr:col>68</xdr:col>
      <xdr:colOff>152400</xdr:colOff>
      <xdr:row>17</xdr:row>
      <xdr:rowOff>105918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8598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135001</xdr:rowOff>
    </xdr:from>
    <xdr:to>
      <xdr:col>81</xdr:col>
      <xdr:colOff>95250</xdr:colOff>
      <xdr:row>16</xdr:row>
      <xdr:rowOff>65151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107078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1355</xdr:rowOff>
    </xdr:from>
    <xdr:to>
      <xdr:col>77</xdr:col>
      <xdr:colOff>95250</xdr:colOff>
      <xdr:row>16</xdr:row>
      <xdr:rowOff>102955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87732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146939</xdr:rowOff>
    </xdr:from>
    <xdr:to>
      <xdr:col>73</xdr:col>
      <xdr:colOff>44450</xdr:colOff>
      <xdr:row>17</xdr:row>
      <xdr:rowOff>77089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61866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20532</xdr:rowOff>
    </xdr:from>
    <xdr:to>
      <xdr:col>68</xdr:col>
      <xdr:colOff>203200</xdr:colOff>
      <xdr:row>17</xdr:row>
      <xdr:rowOff>122132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106909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55118</xdr:rowOff>
    </xdr:from>
    <xdr:to>
      <xdr:col>64</xdr:col>
      <xdr:colOff>152400</xdr:colOff>
      <xdr:row>17</xdr:row>
      <xdr:rowOff>156718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141495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類似団体平均を上回っている。職員数が類似団体と比較して多いために、経常収支比率の人件費分も平均を上回ることとなっている。退職者分全補充を行っている現状も含めて、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以前までは類似団体平均を上回っていたが、令和</a:t>
          </a:r>
          <a:r>
            <a:rPr kumimoji="1" lang="ja-JP" altLang="en-US" sz="1100">
              <a:solidFill>
                <a:schemeClr val="dk1"/>
              </a:solidFill>
              <a:effectLst/>
              <a:latin typeface="+mn-lt"/>
              <a:ea typeface="+mn-ea"/>
              <a:cs typeface="+mn-cs"/>
            </a:rPr>
            <a:t>３年度以降は同水準となっている</a:t>
          </a:r>
          <a:r>
            <a:rPr kumimoji="1" lang="ja-JP" altLang="ja-JP" sz="1100">
              <a:solidFill>
                <a:schemeClr val="dk1"/>
              </a:solidFill>
              <a:effectLst/>
              <a:latin typeface="+mn-lt"/>
              <a:ea typeface="+mn-ea"/>
              <a:cs typeface="+mn-cs"/>
            </a:rPr>
            <a:t>。本市は市域が広大で保有する公共施設数も多く、施設の維持管理経費が増加していく懸念があるが、物件費が以前と比較して減少傾向にあるのは、会計年度任用職員制度の導入により物件費に計上していた賃金が人件費にシフトされたことに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7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に比べ、大きく下回っている。障害者に対する訓練給付や介護給付が年々増えてきているが、障害者の人数自体は急激に伸びている状況ではないため、利用者の増加及びサービスの充実などの理由が考えられる。児童福祉関係については、少子化の影響により減少しており、生活保護関係についても受給者の減少により減少傾向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2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岡山県平均、類似団体平均を下回っており、近年は減少傾向にある。これは、令和２年度より簡易水道事業特別会計の水道事業への統合や下水道事業特別会計の公営企業会計への移行による減額が大きい。今後も、各事業においては独立採算の原則に立ち返った健全運営を一層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これは合併後、報償費や補助費の一斉見直しを行い、５％～１５％の縮減を行ってきたことによる。今後も行財政改革により、費用対効果も検討したうえで各種補助金の見直しを行い、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3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2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全国平均、岡山県平均、類似団体平均を大きく上回っている。これは、市庁舎や複合施設の建設など、近年大型事業が続いていることや</a:t>
          </a:r>
          <a:r>
            <a:rPr kumimoji="1" lang="ja-JP" altLang="en-US" sz="1100">
              <a:solidFill>
                <a:schemeClr val="dk1"/>
              </a:solidFill>
              <a:effectLst/>
              <a:latin typeface="+mn-lt"/>
              <a:ea typeface="+mn-ea"/>
              <a:cs typeface="+mn-cs"/>
            </a:rPr>
            <a:t>、地理的条件等が不利な本市において多発する</a:t>
          </a:r>
          <a:r>
            <a:rPr kumimoji="1" lang="ja-JP" altLang="ja-JP" sz="1100">
              <a:solidFill>
                <a:schemeClr val="dk1"/>
              </a:solidFill>
              <a:effectLst/>
              <a:latin typeface="+mn-lt"/>
              <a:ea typeface="+mn-ea"/>
              <a:cs typeface="+mn-cs"/>
            </a:rPr>
            <a:t>災害復旧事業の影響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が考えられ、今後も増加する見込みにある。普通建設事業に係る地方債発行額については、財政運営適正化計画に基づき、事業計画の延伸等による発行額の抑制に努める必要がある。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16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14605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7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135255</xdr:rowOff>
    </xdr:from>
    <xdr:to>
      <xdr:col>20</xdr:col>
      <xdr:colOff>38100</xdr:colOff>
      <xdr:row>76</xdr:row>
      <xdr:rowOff>65405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50182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下回っているが、今後の一般財源の減少に備え、より一層の効率化を図る必要がある。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560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75</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325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325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10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92656</xdr:rowOff>
    </xdr:from>
    <xdr:to>
      <xdr:col>29</xdr:col>
      <xdr:colOff>127000</xdr:colOff>
      <xdr:row>14</xdr:row>
      <xdr:rowOff>43049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69131"/>
          <a:ext cx="647700" cy="12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43049</xdr:rowOff>
    </xdr:from>
    <xdr:to>
      <xdr:col>26</xdr:col>
      <xdr:colOff>50800</xdr:colOff>
      <xdr:row>14</xdr:row>
      <xdr:rowOff>54349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90974"/>
          <a:ext cx="698500" cy="1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54349</xdr:rowOff>
    </xdr:from>
    <xdr:to>
      <xdr:col>22</xdr:col>
      <xdr:colOff>114300</xdr:colOff>
      <xdr:row>14</xdr:row>
      <xdr:rowOff>87311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02274"/>
          <a:ext cx="698500" cy="3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87311</xdr:rowOff>
    </xdr:from>
    <xdr:to>
      <xdr:col>18</xdr:col>
      <xdr:colOff>177800</xdr:colOff>
      <xdr:row>15</xdr:row>
      <xdr:rowOff>1607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5236"/>
          <a:ext cx="698500" cy="8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41856</xdr:rowOff>
    </xdr:from>
    <xdr:to>
      <xdr:col>29</xdr:col>
      <xdr:colOff>177800</xdr:colOff>
      <xdr:row>13</xdr:row>
      <xdr:rowOff>143456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1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58383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6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163699</xdr:rowOff>
    </xdr:from>
    <xdr:to>
      <xdr:col>26</xdr:col>
      <xdr:colOff>101600</xdr:colOff>
      <xdr:row>14</xdr:row>
      <xdr:rowOff>93849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4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104026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0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3549</xdr:rowOff>
    </xdr:from>
    <xdr:to>
      <xdr:col>22</xdr:col>
      <xdr:colOff>165100</xdr:colOff>
      <xdr:row>14</xdr:row>
      <xdr:rowOff>105149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5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115326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2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36511</xdr:rowOff>
    </xdr:from>
    <xdr:to>
      <xdr:col>19</xdr:col>
      <xdr:colOff>38100</xdr:colOff>
      <xdr:row>14</xdr:row>
      <xdr:rowOff>138111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148288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122257</xdr:rowOff>
    </xdr:from>
    <xdr:to>
      <xdr:col>15</xdr:col>
      <xdr:colOff>101600</xdr:colOff>
      <xdr:row>15</xdr:row>
      <xdr:rowOff>52407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7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62584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325627</xdr:rowOff>
    </xdr:from>
    <xdr:to>
      <xdr:col>29</xdr:col>
      <xdr:colOff>127000</xdr:colOff>
      <xdr:row>38</xdr:row>
      <xdr:rowOff>8344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50327"/>
          <a:ext cx="647700" cy="2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336020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6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325627</xdr:rowOff>
    </xdr:from>
    <xdr:to>
      <xdr:col>26</xdr:col>
      <xdr:colOff>50800</xdr:colOff>
      <xdr:row>38</xdr:row>
      <xdr:rowOff>5973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50327"/>
          <a:ext cx="698500" cy="2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341032</xdr:rowOff>
    </xdr:from>
    <xdr:to>
      <xdr:col>22</xdr:col>
      <xdr:colOff>114300</xdr:colOff>
      <xdr:row>38</xdr:row>
      <xdr:rowOff>5973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465732"/>
          <a:ext cx="698500" cy="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340937</xdr:rowOff>
    </xdr:from>
    <xdr:to>
      <xdr:col>18</xdr:col>
      <xdr:colOff>177800</xdr:colOff>
      <xdr:row>37</xdr:row>
      <xdr:rowOff>341032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65637"/>
          <a:ext cx="698500" cy="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300444</xdr:rowOff>
    </xdr:from>
    <xdr:to>
      <xdr:col>29</xdr:col>
      <xdr:colOff>177800</xdr:colOff>
      <xdr:row>38</xdr:row>
      <xdr:rowOff>59144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2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145521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274827</xdr:rowOff>
    </xdr:from>
    <xdr:to>
      <xdr:col>26</xdr:col>
      <xdr:colOff>101600</xdr:colOff>
      <xdr:row>38</xdr:row>
      <xdr:rowOff>33527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9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43704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6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298073</xdr:rowOff>
    </xdr:from>
    <xdr:to>
      <xdr:col>22</xdr:col>
      <xdr:colOff>165100</xdr:colOff>
      <xdr:row>38</xdr:row>
      <xdr:rowOff>56773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2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66950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9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290232</xdr:rowOff>
    </xdr:from>
    <xdr:to>
      <xdr:col>19</xdr:col>
      <xdr:colOff>38100</xdr:colOff>
      <xdr:row>38</xdr:row>
      <xdr:rowOff>48932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1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59109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8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290137</xdr:rowOff>
    </xdr:from>
    <xdr:to>
      <xdr:col>15</xdr:col>
      <xdr:colOff>101600</xdr:colOff>
      <xdr:row>38</xdr:row>
      <xdr:rowOff>48837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1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59014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118201</xdr:rowOff>
    </xdr:from>
    <xdr:to>
      <xdr:col>24</xdr:col>
      <xdr:colOff>63500</xdr:colOff>
      <xdr:row>33</xdr:row>
      <xdr:rowOff>75812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4601"/>
          <a:ext cx="8382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35219</xdr:rowOff>
    </xdr:from>
    <xdr:to>
      <xdr:col>19</xdr:col>
      <xdr:colOff>177800</xdr:colOff>
      <xdr:row>33</xdr:row>
      <xdr:rowOff>75812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93069"/>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35219</xdr:rowOff>
    </xdr:from>
    <xdr:to>
      <xdr:col>15</xdr:col>
      <xdr:colOff>50800</xdr:colOff>
      <xdr:row>33</xdr:row>
      <xdr:rowOff>77706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93069"/>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77706</xdr:rowOff>
    </xdr:from>
    <xdr:to>
      <xdr:col>10</xdr:col>
      <xdr:colOff>114300</xdr:colOff>
      <xdr:row>35</xdr:row>
      <xdr:rowOff>43057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35556"/>
          <a:ext cx="889000" cy="30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67401</xdr:rowOff>
    </xdr:from>
    <xdr:to>
      <xdr:col>24</xdr:col>
      <xdr:colOff>114300</xdr:colOff>
      <xdr:row>32</xdr:row>
      <xdr:rowOff>169001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90278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25012</xdr:rowOff>
    </xdr:from>
    <xdr:to>
      <xdr:col>20</xdr:col>
      <xdr:colOff>38100</xdr:colOff>
      <xdr:row>33</xdr:row>
      <xdr:rowOff>126612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143139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5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155869</xdr:rowOff>
    </xdr:from>
    <xdr:to>
      <xdr:col>15</xdr:col>
      <xdr:colOff>101600</xdr:colOff>
      <xdr:row>33</xdr:row>
      <xdr:rowOff>86019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102546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26906</xdr:rowOff>
    </xdr:from>
    <xdr:to>
      <xdr:col>10</xdr:col>
      <xdr:colOff>165100</xdr:colOff>
      <xdr:row>33</xdr:row>
      <xdr:rowOff>128506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145033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163707</xdr:rowOff>
    </xdr:from>
    <xdr:to>
      <xdr:col>6</xdr:col>
      <xdr:colOff>38100</xdr:colOff>
      <xdr:row>35</xdr:row>
      <xdr:rowOff>93857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110384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6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164516</xdr:rowOff>
    </xdr:from>
    <xdr:to>
      <xdr:col>24</xdr:col>
      <xdr:colOff>63500</xdr:colOff>
      <xdr:row>57</xdr:row>
      <xdr:rowOff>169242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7166"/>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168902</xdr:rowOff>
    </xdr:from>
    <xdr:to>
      <xdr:col>19</xdr:col>
      <xdr:colOff>177800</xdr:colOff>
      <xdr:row>57</xdr:row>
      <xdr:rowOff>169242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41552"/>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168902</xdr:rowOff>
    </xdr:from>
    <xdr:to>
      <xdr:col>15</xdr:col>
      <xdr:colOff>50800</xdr:colOff>
      <xdr:row>58</xdr:row>
      <xdr:rowOff>23388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1552"/>
          <a:ext cx="889000" cy="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15833</xdr:rowOff>
    </xdr:from>
    <xdr:to>
      <xdr:col>10</xdr:col>
      <xdr:colOff>114300</xdr:colOff>
      <xdr:row>58</xdr:row>
      <xdr:rowOff>23388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9933"/>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113716</xdr:rowOff>
    </xdr:from>
    <xdr:to>
      <xdr:col>24</xdr:col>
      <xdr:colOff>114300</xdr:colOff>
      <xdr:row>58</xdr:row>
      <xdr:rowOff>43866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136593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118442</xdr:rowOff>
    </xdr:from>
    <xdr:to>
      <xdr:col>20</xdr:col>
      <xdr:colOff>38100</xdr:colOff>
      <xdr:row>58</xdr:row>
      <xdr:rowOff>48592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65119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118102</xdr:rowOff>
    </xdr:from>
    <xdr:to>
      <xdr:col>15</xdr:col>
      <xdr:colOff>101600</xdr:colOff>
      <xdr:row>58</xdr:row>
      <xdr:rowOff>48252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64779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6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144038</xdr:rowOff>
    </xdr:from>
    <xdr:to>
      <xdr:col>10</xdr:col>
      <xdr:colOff>165100</xdr:colOff>
      <xdr:row>58</xdr:row>
      <xdr:rowOff>74188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90715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136483</xdr:rowOff>
    </xdr:from>
    <xdr:to>
      <xdr:col>6</xdr:col>
      <xdr:colOff>38100</xdr:colOff>
      <xdr:row>58</xdr:row>
      <xdr:rowOff>66633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83160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81902</xdr:rowOff>
    </xdr:from>
    <xdr:to>
      <xdr:col>24</xdr:col>
      <xdr:colOff>63500</xdr:colOff>
      <xdr:row>78</xdr:row>
      <xdr:rowOff>87140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55002"/>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81902</xdr:rowOff>
    </xdr:from>
    <xdr:to>
      <xdr:col>19</xdr:col>
      <xdr:colOff>177800</xdr:colOff>
      <xdr:row>78</xdr:row>
      <xdr:rowOff>94780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5500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90951</xdr:rowOff>
    </xdr:from>
    <xdr:to>
      <xdr:col>15</xdr:col>
      <xdr:colOff>50800</xdr:colOff>
      <xdr:row>78</xdr:row>
      <xdr:rowOff>94780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6405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90951</xdr:rowOff>
    </xdr:from>
    <xdr:to>
      <xdr:col>10</xdr:col>
      <xdr:colOff>114300</xdr:colOff>
      <xdr:row>78</xdr:row>
      <xdr:rowOff>112249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4051"/>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36340</xdr:rowOff>
    </xdr:from>
    <xdr:to>
      <xdr:col>24</xdr:col>
      <xdr:colOff>114300</xdr:colOff>
      <xdr:row>78</xdr:row>
      <xdr:rowOff>137940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122717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31102</xdr:rowOff>
    </xdr:from>
    <xdr:to>
      <xdr:col>20</xdr:col>
      <xdr:colOff>38100</xdr:colOff>
      <xdr:row>78</xdr:row>
      <xdr:rowOff>132702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123829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43980</xdr:rowOff>
    </xdr:from>
    <xdr:to>
      <xdr:col>15</xdr:col>
      <xdr:colOff>101600</xdr:colOff>
      <xdr:row>78</xdr:row>
      <xdr:rowOff>145580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136707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40151</xdr:rowOff>
    </xdr:from>
    <xdr:to>
      <xdr:col>10</xdr:col>
      <xdr:colOff>165100</xdr:colOff>
      <xdr:row>78</xdr:row>
      <xdr:rowOff>141751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132878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61449</xdr:rowOff>
    </xdr:from>
    <xdr:to>
      <xdr:col>6</xdr:col>
      <xdr:colOff>38100</xdr:colOff>
      <xdr:row>78</xdr:row>
      <xdr:rowOff>163049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157896</xdr:rowOff>
    </xdr:from>
    <xdr:to>
      <xdr:col>24</xdr:col>
      <xdr:colOff>63500</xdr:colOff>
      <xdr:row>97</xdr:row>
      <xdr:rowOff>8911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17096"/>
          <a:ext cx="8382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657</xdr:rowOff>
    </xdr:from>
    <xdr:to>
      <xdr:col>19</xdr:col>
      <xdr:colOff>177800</xdr:colOff>
      <xdr:row>97</xdr:row>
      <xdr:rowOff>8911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1307"/>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657</xdr:rowOff>
    </xdr:from>
    <xdr:to>
      <xdr:col>15</xdr:col>
      <xdr:colOff>50800</xdr:colOff>
      <xdr:row>97</xdr:row>
      <xdr:rowOff>156555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1307"/>
          <a:ext cx="889000" cy="1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127112</xdr:rowOff>
    </xdr:from>
    <xdr:to>
      <xdr:col>10</xdr:col>
      <xdr:colOff>114300</xdr:colOff>
      <xdr:row>97</xdr:row>
      <xdr:rowOff>156555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57762"/>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107096</xdr:rowOff>
    </xdr:from>
    <xdr:to>
      <xdr:col>24</xdr:col>
      <xdr:colOff>114300</xdr:colOff>
      <xdr:row>97</xdr:row>
      <xdr:rowOff>37246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85523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129561</xdr:rowOff>
    </xdr:from>
    <xdr:to>
      <xdr:col>20</xdr:col>
      <xdr:colOff>38100</xdr:colOff>
      <xdr:row>97</xdr:row>
      <xdr:rowOff>59711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50838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121307</xdr:rowOff>
    </xdr:from>
    <xdr:to>
      <xdr:col>15</xdr:col>
      <xdr:colOff>101600</xdr:colOff>
      <xdr:row>97</xdr:row>
      <xdr:rowOff>51457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42584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7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105755</xdr:rowOff>
    </xdr:from>
    <xdr:to>
      <xdr:col>10</xdr:col>
      <xdr:colOff>165100</xdr:colOff>
      <xdr:row>98</xdr:row>
      <xdr:rowOff>35905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76312</xdr:rowOff>
    </xdr:from>
    <xdr:to>
      <xdr:col>6</xdr:col>
      <xdr:colOff>38100</xdr:colOff>
      <xdr:row>98</xdr:row>
      <xdr:rowOff>6462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169039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55777</xdr:rowOff>
    </xdr:from>
    <xdr:to>
      <xdr:col>55</xdr:col>
      <xdr:colOff>0</xdr:colOff>
      <xdr:row>36</xdr:row>
      <xdr:rowOff>94288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7977"/>
          <a:ext cx="8382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94288</xdr:rowOff>
    </xdr:from>
    <xdr:to>
      <xdr:col>50</xdr:col>
      <xdr:colOff>114300</xdr:colOff>
      <xdr:row>36</xdr:row>
      <xdr:rowOff>167349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6488"/>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106507</xdr:rowOff>
    </xdr:from>
    <xdr:to>
      <xdr:col>45</xdr:col>
      <xdr:colOff>177800</xdr:colOff>
      <xdr:row>36</xdr:row>
      <xdr:rowOff>167349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35807"/>
          <a:ext cx="8890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106507</xdr:rowOff>
    </xdr:from>
    <xdr:to>
      <xdr:col>41</xdr:col>
      <xdr:colOff>50800</xdr:colOff>
      <xdr:row>37</xdr:row>
      <xdr:rowOff>103326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5807"/>
          <a:ext cx="889000" cy="5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4977</xdr:rowOff>
    </xdr:from>
    <xdr:to>
      <xdr:col>55</xdr:col>
      <xdr:colOff>50800</xdr:colOff>
      <xdr:row>36</xdr:row>
      <xdr:rowOff>106577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27854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43488</xdr:rowOff>
    </xdr:from>
    <xdr:to>
      <xdr:col>50</xdr:col>
      <xdr:colOff>165100</xdr:colOff>
      <xdr:row>36</xdr:row>
      <xdr:rowOff>145088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161615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116549</xdr:rowOff>
    </xdr:from>
    <xdr:to>
      <xdr:col>46</xdr:col>
      <xdr:colOff>38100</xdr:colOff>
      <xdr:row>37</xdr:row>
      <xdr:rowOff>46699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63226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55707</xdr:rowOff>
    </xdr:from>
    <xdr:to>
      <xdr:col>41</xdr:col>
      <xdr:colOff>101600</xdr:colOff>
      <xdr:row>34</xdr:row>
      <xdr:rowOff>157307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2384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52526</xdr:rowOff>
    </xdr:from>
    <xdr:to>
      <xdr:col>36</xdr:col>
      <xdr:colOff>165100</xdr:colOff>
      <xdr:row>37</xdr:row>
      <xdr:rowOff>154126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145253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109063</xdr:rowOff>
    </xdr:from>
    <xdr:to>
      <xdr:col>55</xdr:col>
      <xdr:colOff>0</xdr:colOff>
      <xdr:row>57</xdr:row>
      <xdr:rowOff>5925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10263"/>
          <a:ext cx="8382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5925</xdr:rowOff>
    </xdr:from>
    <xdr:to>
      <xdr:col>50</xdr:col>
      <xdr:colOff>114300</xdr:colOff>
      <xdr:row>57</xdr:row>
      <xdr:rowOff>22584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78575"/>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22584</xdr:rowOff>
    </xdr:from>
    <xdr:to>
      <xdr:col>45</xdr:col>
      <xdr:colOff>177800</xdr:colOff>
      <xdr:row>57</xdr:row>
      <xdr:rowOff>64233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5234"/>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64233</xdr:rowOff>
    </xdr:from>
    <xdr:to>
      <xdr:col>41</xdr:col>
      <xdr:colOff>50800</xdr:colOff>
      <xdr:row>57</xdr:row>
      <xdr:rowOff>103810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36883"/>
          <a:ext cx="8890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58263</xdr:rowOff>
    </xdr:from>
    <xdr:to>
      <xdr:col>55</xdr:col>
      <xdr:colOff>50800</xdr:colOff>
      <xdr:row>56</xdr:row>
      <xdr:rowOff>159863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81140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1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126575</xdr:rowOff>
    </xdr:from>
    <xdr:to>
      <xdr:col>50</xdr:col>
      <xdr:colOff>165100</xdr:colOff>
      <xdr:row>57</xdr:row>
      <xdr:rowOff>56725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73252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0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143234</xdr:rowOff>
    </xdr:from>
    <xdr:to>
      <xdr:col>46</xdr:col>
      <xdr:colOff>38100</xdr:colOff>
      <xdr:row>57</xdr:row>
      <xdr:rowOff>73384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89911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13433</xdr:rowOff>
    </xdr:from>
    <xdr:to>
      <xdr:col>41</xdr:col>
      <xdr:colOff>101600</xdr:colOff>
      <xdr:row>57</xdr:row>
      <xdr:rowOff>115033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131560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6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53010</xdr:rowOff>
    </xdr:from>
    <xdr:to>
      <xdr:col>36</xdr:col>
      <xdr:colOff>165100</xdr:colOff>
      <xdr:row>57</xdr:row>
      <xdr:rowOff>154610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145737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158775</xdr:rowOff>
    </xdr:from>
    <xdr:to>
      <xdr:col>55</xdr:col>
      <xdr:colOff>0</xdr:colOff>
      <xdr:row>79</xdr:row>
      <xdr:rowOff>8573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88975"/>
          <a:ext cx="838200" cy="3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157302</xdr:rowOff>
    </xdr:from>
    <xdr:to>
      <xdr:col>50</xdr:col>
      <xdr:colOff>114300</xdr:colOff>
      <xdr:row>79</xdr:row>
      <xdr:rowOff>8573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0402"/>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120092</xdr:rowOff>
    </xdr:from>
    <xdr:to>
      <xdr:col>45</xdr:col>
      <xdr:colOff>177800</xdr:colOff>
      <xdr:row>78</xdr:row>
      <xdr:rowOff>157302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1742"/>
          <a:ext cx="889000" cy="2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42635</xdr:rowOff>
    </xdr:from>
    <xdr:to>
      <xdr:col>41</xdr:col>
      <xdr:colOff>50800</xdr:colOff>
      <xdr:row>77</xdr:row>
      <xdr:rowOff>120092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72835"/>
          <a:ext cx="889000" cy="2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107975</xdr:rowOff>
    </xdr:from>
    <xdr:to>
      <xdr:col>55</xdr:col>
      <xdr:colOff>50800</xdr:colOff>
      <xdr:row>77</xdr:row>
      <xdr:rowOff>38125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130852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129223</xdr:rowOff>
    </xdr:from>
    <xdr:to>
      <xdr:col>50</xdr:col>
      <xdr:colOff>165100</xdr:colOff>
      <xdr:row>79</xdr:row>
      <xdr:rowOff>59373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50500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106502</xdr:rowOff>
    </xdr:from>
    <xdr:to>
      <xdr:col>46</xdr:col>
      <xdr:colOff>38100</xdr:colOff>
      <xdr:row>79</xdr:row>
      <xdr:rowOff>36652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69292</xdr:rowOff>
    </xdr:from>
    <xdr:to>
      <xdr:col>41</xdr:col>
      <xdr:colOff>101600</xdr:colOff>
      <xdr:row>77</xdr:row>
      <xdr:rowOff>170892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162019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163285</xdr:rowOff>
    </xdr:from>
    <xdr:to>
      <xdr:col>36</xdr:col>
      <xdr:colOff>165100</xdr:colOff>
      <xdr:row>76</xdr:row>
      <xdr:rowOff>93435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109961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82150</xdr:rowOff>
    </xdr:from>
    <xdr:to>
      <xdr:col>55</xdr:col>
      <xdr:colOff>0</xdr:colOff>
      <xdr:row>97</xdr:row>
      <xdr:rowOff>114257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12800"/>
          <a:ext cx="838200" cy="3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80046</xdr:rowOff>
    </xdr:from>
    <xdr:to>
      <xdr:col>50</xdr:col>
      <xdr:colOff>114300</xdr:colOff>
      <xdr:row>97</xdr:row>
      <xdr:rowOff>114257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10696"/>
          <a:ext cx="889000" cy="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80046</xdr:rowOff>
    </xdr:from>
    <xdr:to>
      <xdr:col>45</xdr:col>
      <xdr:colOff>177800</xdr:colOff>
      <xdr:row>97</xdr:row>
      <xdr:rowOff>160793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10696"/>
          <a:ext cx="889000" cy="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160793</xdr:rowOff>
    </xdr:from>
    <xdr:to>
      <xdr:col>41</xdr:col>
      <xdr:colOff>50800</xdr:colOff>
      <xdr:row>98</xdr:row>
      <xdr:rowOff>63753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1443"/>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31350</xdr:rowOff>
    </xdr:from>
    <xdr:to>
      <xdr:col>55</xdr:col>
      <xdr:colOff>50800</xdr:colOff>
      <xdr:row>97</xdr:row>
      <xdr:rowOff>132950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54227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63457</xdr:rowOff>
    </xdr:from>
    <xdr:to>
      <xdr:col>50</xdr:col>
      <xdr:colOff>165100</xdr:colOff>
      <xdr:row>97</xdr:row>
      <xdr:rowOff>165057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29246</xdr:rowOff>
    </xdr:from>
    <xdr:to>
      <xdr:col>46</xdr:col>
      <xdr:colOff>38100</xdr:colOff>
      <xdr:row>97</xdr:row>
      <xdr:rowOff>130846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147373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3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109993</xdr:rowOff>
    </xdr:from>
    <xdr:to>
      <xdr:col>41</xdr:col>
      <xdr:colOff>101600</xdr:colOff>
      <xdr:row>98</xdr:row>
      <xdr:rowOff>40143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56670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12953</xdr:rowOff>
    </xdr:from>
    <xdr:to>
      <xdr:col>36</xdr:col>
      <xdr:colOff>165100</xdr:colOff>
      <xdr:row>98</xdr:row>
      <xdr:rowOff>114553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105680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42113</xdr:rowOff>
    </xdr:from>
    <xdr:to>
      <xdr:col>85</xdr:col>
      <xdr:colOff>127000</xdr:colOff>
      <xdr:row>36</xdr:row>
      <xdr:rowOff>167221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214313"/>
          <a:ext cx="838200" cy="1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146647</xdr:rowOff>
    </xdr:from>
    <xdr:to>
      <xdr:col>81</xdr:col>
      <xdr:colOff>50800</xdr:colOff>
      <xdr:row>36</xdr:row>
      <xdr:rowOff>42113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804497"/>
          <a:ext cx="889000" cy="40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142189</xdr:rowOff>
    </xdr:from>
    <xdr:to>
      <xdr:col>76</xdr:col>
      <xdr:colOff>114300</xdr:colOff>
      <xdr:row>33</xdr:row>
      <xdr:rowOff>146647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628589"/>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163513</xdr:rowOff>
    </xdr:from>
    <xdr:to>
      <xdr:col>71</xdr:col>
      <xdr:colOff>177800</xdr:colOff>
      <xdr:row>32</xdr:row>
      <xdr:rowOff>142189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478463"/>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116421</xdr:rowOff>
    </xdr:from>
    <xdr:to>
      <xdr:col>85</xdr:col>
      <xdr:colOff>177800</xdr:colOff>
      <xdr:row>37</xdr:row>
      <xdr:rowOff>46571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139298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162763</xdr:rowOff>
    </xdr:from>
    <xdr:to>
      <xdr:col>81</xdr:col>
      <xdr:colOff>101600</xdr:colOff>
      <xdr:row>36</xdr:row>
      <xdr:rowOff>92913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109440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9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95847</xdr:rowOff>
    </xdr:from>
    <xdr:to>
      <xdr:col>76</xdr:col>
      <xdr:colOff>165100</xdr:colOff>
      <xdr:row>34</xdr:row>
      <xdr:rowOff>25997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7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42524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5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91389</xdr:rowOff>
    </xdr:from>
    <xdr:to>
      <xdr:col>72</xdr:col>
      <xdr:colOff>38100</xdr:colOff>
      <xdr:row>33</xdr:row>
      <xdr:rowOff>21539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5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38066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112713</xdr:rowOff>
    </xdr:from>
    <xdr:to>
      <xdr:col>67</xdr:col>
      <xdr:colOff>101600</xdr:colOff>
      <xdr:row>32</xdr:row>
      <xdr:rowOff>42863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4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59390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2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152995</xdr:rowOff>
    </xdr:from>
    <xdr:to>
      <xdr:col>85</xdr:col>
      <xdr:colOff>127000</xdr:colOff>
      <xdr:row>76</xdr:row>
      <xdr:rowOff>153163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3195"/>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152995</xdr:rowOff>
    </xdr:from>
    <xdr:to>
      <xdr:col>81</xdr:col>
      <xdr:colOff>50800</xdr:colOff>
      <xdr:row>77</xdr:row>
      <xdr:rowOff>2442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3195"/>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2442</xdr:rowOff>
    </xdr:from>
    <xdr:to>
      <xdr:col>76</xdr:col>
      <xdr:colOff>114300</xdr:colOff>
      <xdr:row>77</xdr:row>
      <xdr:rowOff>34438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0409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34438</xdr:rowOff>
    </xdr:from>
    <xdr:to>
      <xdr:col>71</xdr:col>
      <xdr:colOff>177800</xdr:colOff>
      <xdr:row>77</xdr:row>
      <xdr:rowOff>40608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6088"/>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102363</xdr:rowOff>
    </xdr:from>
    <xdr:to>
      <xdr:col>85</xdr:col>
      <xdr:colOff>177800</xdr:colOff>
      <xdr:row>77</xdr:row>
      <xdr:rowOff>32513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125240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102195</xdr:rowOff>
    </xdr:from>
    <xdr:to>
      <xdr:col>81</xdr:col>
      <xdr:colOff>101600</xdr:colOff>
      <xdr:row>77</xdr:row>
      <xdr:rowOff>32345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48872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0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123092</xdr:rowOff>
    </xdr:from>
    <xdr:to>
      <xdr:col>76</xdr:col>
      <xdr:colOff>165100</xdr:colOff>
      <xdr:row>77</xdr:row>
      <xdr:rowOff>53242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69769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155088</xdr:rowOff>
    </xdr:from>
    <xdr:to>
      <xdr:col>72</xdr:col>
      <xdr:colOff>38100</xdr:colOff>
      <xdr:row>77</xdr:row>
      <xdr:rowOff>85238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101766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161258</xdr:rowOff>
    </xdr:from>
    <xdr:to>
      <xdr:col>67</xdr:col>
      <xdr:colOff>101600</xdr:colOff>
      <xdr:row>77</xdr:row>
      <xdr:rowOff>91408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107935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59317</xdr:rowOff>
    </xdr:from>
    <xdr:to>
      <xdr:col>85</xdr:col>
      <xdr:colOff>127000</xdr:colOff>
      <xdr:row>98</xdr:row>
      <xdr:rowOff>73209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61417"/>
          <a:ext cx="8382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18588</xdr:rowOff>
    </xdr:from>
    <xdr:to>
      <xdr:col>81</xdr:col>
      <xdr:colOff>50800</xdr:colOff>
      <xdr:row>98</xdr:row>
      <xdr:rowOff>59317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0688"/>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18588</xdr:rowOff>
    </xdr:from>
    <xdr:to>
      <xdr:col>76</xdr:col>
      <xdr:colOff>114300</xdr:colOff>
      <xdr:row>98</xdr:row>
      <xdr:rowOff>79784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0688"/>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41162</xdr:rowOff>
    </xdr:from>
    <xdr:to>
      <xdr:col>71</xdr:col>
      <xdr:colOff>177800</xdr:colOff>
      <xdr:row>98</xdr:row>
      <xdr:rowOff>79784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326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22409</xdr:rowOff>
    </xdr:from>
    <xdr:to>
      <xdr:col>85</xdr:col>
      <xdr:colOff>177800</xdr:colOff>
      <xdr:row>98</xdr:row>
      <xdr:rowOff>124009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8517</xdr:rowOff>
    </xdr:from>
    <xdr:to>
      <xdr:col>81</xdr:col>
      <xdr:colOff>101600</xdr:colOff>
      <xdr:row>98</xdr:row>
      <xdr:rowOff>110117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101244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139238</xdr:rowOff>
    </xdr:from>
    <xdr:to>
      <xdr:col>76</xdr:col>
      <xdr:colOff>165100</xdr:colOff>
      <xdr:row>98</xdr:row>
      <xdr:rowOff>69388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85915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28984</xdr:rowOff>
    </xdr:from>
    <xdr:to>
      <xdr:col>72</xdr:col>
      <xdr:colOff>38100</xdr:colOff>
      <xdr:row>98</xdr:row>
      <xdr:rowOff>130584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121711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161812</xdr:rowOff>
    </xdr:from>
    <xdr:to>
      <xdr:col>67</xdr:col>
      <xdr:colOff>101600</xdr:colOff>
      <xdr:row>98</xdr:row>
      <xdr:rowOff>91962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108489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148006</xdr:rowOff>
    </xdr:from>
    <xdr:to>
      <xdr:col>116</xdr:col>
      <xdr:colOff>63500</xdr:colOff>
      <xdr:row>39</xdr:row>
      <xdr:rowOff>11761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3106"/>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9893</xdr:rowOff>
    </xdr:from>
    <xdr:to>
      <xdr:col>111</xdr:col>
      <xdr:colOff>177800</xdr:colOff>
      <xdr:row>39</xdr:row>
      <xdr:rowOff>11761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96443"/>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165341</xdr:rowOff>
    </xdr:from>
    <xdr:to>
      <xdr:col>107</xdr:col>
      <xdr:colOff>50800</xdr:colOff>
      <xdr:row>39</xdr:row>
      <xdr:rowOff>9893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8044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165341</xdr:rowOff>
    </xdr:from>
    <xdr:to>
      <xdr:col>102</xdr:col>
      <xdr:colOff>114300</xdr:colOff>
      <xdr:row>39</xdr:row>
      <xdr:rowOff>44336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0441"/>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97206</xdr:rowOff>
    </xdr:from>
    <xdr:to>
      <xdr:col>116</xdr:col>
      <xdr:colOff>114300</xdr:colOff>
      <xdr:row>39</xdr:row>
      <xdr:rowOff>27356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132411</xdr:rowOff>
    </xdr:from>
    <xdr:to>
      <xdr:col>112</xdr:col>
      <xdr:colOff>38100</xdr:colOff>
      <xdr:row>39</xdr:row>
      <xdr:rowOff>62561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53688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130543</xdr:rowOff>
    </xdr:from>
    <xdr:to>
      <xdr:col>107</xdr:col>
      <xdr:colOff>101600</xdr:colOff>
      <xdr:row>39</xdr:row>
      <xdr:rowOff>60693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51820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114541</xdr:rowOff>
    </xdr:from>
    <xdr:to>
      <xdr:col>102</xdr:col>
      <xdr:colOff>165100</xdr:colOff>
      <xdr:row>39</xdr:row>
      <xdr:rowOff>44691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35818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55895</xdr:rowOff>
    </xdr:from>
    <xdr:to>
      <xdr:col>116</xdr:col>
      <xdr:colOff>63500</xdr:colOff>
      <xdr:row>58</xdr:row>
      <xdr:rowOff>92654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99995"/>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55895</xdr:rowOff>
    </xdr:from>
    <xdr:to>
      <xdr:col>111</xdr:col>
      <xdr:colOff>177800</xdr:colOff>
      <xdr:row>58</xdr:row>
      <xdr:rowOff>57770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99995"/>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57770</xdr:rowOff>
    </xdr:from>
    <xdr:to>
      <xdr:col>107</xdr:col>
      <xdr:colOff>50800</xdr:colOff>
      <xdr:row>58</xdr:row>
      <xdr:rowOff>84448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187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84448</xdr:rowOff>
    </xdr:from>
    <xdr:to>
      <xdr:col>102</xdr:col>
      <xdr:colOff>114300</xdr:colOff>
      <xdr:row>58</xdr:row>
      <xdr:rowOff>86002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854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41854</xdr:rowOff>
    </xdr:from>
    <xdr:to>
      <xdr:col>116</xdr:col>
      <xdr:colOff>114300</xdr:colOff>
      <xdr:row>58</xdr:row>
      <xdr:rowOff>143454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128231</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0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5095</xdr:rowOff>
    </xdr:from>
    <xdr:to>
      <xdr:col>112</xdr:col>
      <xdr:colOff>38100</xdr:colOff>
      <xdr:row>58</xdr:row>
      <xdr:rowOff>106695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97822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6970</xdr:rowOff>
    </xdr:from>
    <xdr:to>
      <xdr:col>107</xdr:col>
      <xdr:colOff>101600</xdr:colOff>
      <xdr:row>58</xdr:row>
      <xdr:rowOff>108570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99697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33648</xdr:rowOff>
    </xdr:from>
    <xdr:to>
      <xdr:col>102</xdr:col>
      <xdr:colOff>165100</xdr:colOff>
      <xdr:row>58</xdr:row>
      <xdr:rowOff>135248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35202</xdr:rowOff>
    </xdr:from>
    <xdr:to>
      <xdr:col>98</xdr:col>
      <xdr:colOff>38100</xdr:colOff>
      <xdr:row>58</xdr:row>
      <xdr:rowOff>136802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127929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29248</xdr:rowOff>
    </xdr:from>
    <xdr:to>
      <xdr:col>116</xdr:col>
      <xdr:colOff>63500</xdr:colOff>
      <xdr:row>76</xdr:row>
      <xdr:rowOff>41694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59448"/>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29248</xdr:rowOff>
    </xdr:from>
    <xdr:to>
      <xdr:col>111</xdr:col>
      <xdr:colOff>177800</xdr:colOff>
      <xdr:row>76</xdr:row>
      <xdr:rowOff>65811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59448"/>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65811</xdr:rowOff>
    </xdr:from>
    <xdr:to>
      <xdr:col>107</xdr:col>
      <xdr:colOff>50800</xdr:colOff>
      <xdr:row>76</xdr:row>
      <xdr:rowOff>84443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96011"/>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52540</xdr:rowOff>
    </xdr:from>
    <xdr:to>
      <xdr:col>102</xdr:col>
      <xdr:colOff>114300</xdr:colOff>
      <xdr:row>76</xdr:row>
      <xdr:rowOff>84443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39840"/>
          <a:ext cx="889000" cy="3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162344</xdr:rowOff>
    </xdr:from>
    <xdr:to>
      <xdr:col>116</xdr:col>
      <xdr:colOff>114300</xdr:colOff>
      <xdr:row>76</xdr:row>
      <xdr:rowOff>92494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13771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149898</xdr:rowOff>
    </xdr:from>
    <xdr:to>
      <xdr:col>112</xdr:col>
      <xdr:colOff>38100</xdr:colOff>
      <xdr:row>76</xdr:row>
      <xdr:rowOff>80048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96575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15011</xdr:rowOff>
    </xdr:from>
    <xdr:to>
      <xdr:col>107</xdr:col>
      <xdr:colOff>101600</xdr:colOff>
      <xdr:row>76</xdr:row>
      <xdr:rowOff>116611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133138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33643</xdr:rowOff>
    </xdr:from>
    <xdr:to>
      <xdr:col>102</xdr:col>
      <xdr:colOff>165100</xdr:colOff>
      <xdr:row>76</xdr:row>
      <xdr:rowOff>135243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151769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1740</xdr:rowOff>
    </xdr:from>
    <xdr:to>
      <xdr:col>98</xdr:col>
      <xdr:colOff>38100</xdr:colOff>
      <xdr:row>74</xdr:row>
      <xdr:rowOff>103340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119867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人件費については、市の面積が類似団体平均より高いことから、サービス維持のための人員確保が必要であり高い数値となっている。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補助費等については、令和２年度が大幅に増加しているが、これは新型コロナウイルス感染症に伴う緊急経済対策とした特別定額給付金や地域商品券の発行によることが主な要因である。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普通建設事業費（新規整備）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普通建設業費（更新整備）については</a:t>
          </a:r>
          <a:r>
            <a:rPr kumimoji="1" lang="ja-JP" altLang="en-US" sz="1100">
              <a:solidFill>
                <a:sysClr val="windowText" lastClr="000000"/>
              </a:solidFill>
              <a:effectLst/>
              <a:latin typeface="+mn-lt"/>
              <a:ea typeface="+mn-ea"/>
              <a:cs typeface="+mn-cs"/>
            </a:rPr>
            <a:t>ともに大きく増加となっており</a:t>
          </a:r>
          <a:r>
            <a:rPr kumimoji="1" lang="ja-JP" altLang="ja-JP" sz="1100">
              <a:solidFill>
                <a:sysClr val="windowText" lastClr="000000"/>
              </a:solidFill>
              <a:effectLst/>
              <a:latin typeface="+mn-lt"/>
              <a:ea typeface="+mn-ea"/>
              <a:cs typeface="+mn-cs"/>
            </a:rPr>
            <a:t>、認定こども園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有漢義務教育学校</a:t>
          </a:r>
          <a:r>
            <a:rPr kumimoji="1" lang="ja-JP" altLang="en-US" sz="1100">
              <a:solidFill>
                <a:sysClr val="windowText" lastClr="000000"/>
              </a:solidFill>
              <a:effectLst/>
              <a:latin typeface="+mn-lt"/>
              <a:ea typeface="+mn-ea"/>
              <a:cs typeface="+mn-cs"/>
            </a:rPr>
            <a:t>・新消防</a:t>
          </a:r>
          <a:r>
            <a:rPr kumimoji="1" lang="ja-JP" altLang="ja-JP" sz="1100">
              <a:solidFill>
                <a:sysClr val="windowText" lastClr="000000"/>
              </a:solidFill>
              <a:effectLst/>
              <a:latin typeface="+mn-lt"/>
              <a:ea typeface="+mn-ea"/>
              <a:cs typeface="+mn-cs"/>
            </a:rPr>
            <a:t>庁舎整備</a:t>
          </a:r>
          <a:r>
            <a:rPr kumimoji="1" lang="ja-JP" altLang="en-US" sz="1100">
              <a:solidFill>
                <a:sysClr val="windowText" lastClr="000000"/>
              </a:solidFill>
              <a:effectLst/>
              <a:latin typeface="+mn-lt"/>
              <a:ea typeface="+mn-ea"/>
              <a:cs typeface="+mn-cs"/>
            </a:rPr>
            <a:t>が影響している。今後は</a:t>
          </a:r>
          <a:r>
            <a:rPr kumimoji="1" lang="ja-JP" altLang="ja-JP" sz="1100">
              <a:solidFill>
                <a:sysClr val="windowText" lastClr="000000"/>
              </a:solidFill>
              <a:effectLst/>
              <a:latin typeface="+mn-lt"/>
              <a:ea typeface="+mn-ea"/>
              <a:cs typeface="+mn-cs"/>
            </a:rPr>
            <a:t>公共施設等総合管理計画等により、施設の統廃合も検討しながら事業費の減少を目指していく。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災害復旧事業費については、平成３０年７月豪雨等により住民一人当たりのコストは類似団体に比べ非常に大きな数値となっている。平成３０年度から令和２年度までの３年間の復旧期を終えた後、復興期として残りの復旧と被災前の活力回復を目指しているが、本市は災害の多い地域でもあり、もうしばらくの間は高い数値となることが見込まれる。今後も国県の補助金を有効に活用し、事業を適切に進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118554</xdr:rowOff>
    </xdr:from>
    <xdr:to>
      <xdr:col>24</xdr:col>
      <xdr:colOff>63500</xdr:colOff>
      <xdr:row>35</xdr:row>
      <xdr:rowOff>11874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785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35</xdr:row>
      <xdr:rowOff>11874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7664"/>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118364</xdr:rowOff>
    </xdr:from>
    <xdr:to>
      <xdr:col>15</xdr:col>
      <xdr:colOff>50800</xdr:colOff>
      <xdr:row>35</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76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162941</xdr:rowOff>
    </xdr:from>
    <xdr:to>
      <xdr:col>10</xdr:col>
      <xdr:colOff>114300</xdr:colOff>
      <xdr:row>35</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224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67754</xdr:rowOff>
    </xdr:from>
    <xdr:to>
      <xdr:col>24</xdr:col>
      <xdr:colOff>114300</xdr:colOff>
      <xdr:row>34</xdr:row>
      <xdr:rowOff>169354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90631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132524</xdr:rowOff>
    </xdr:from>
    <xdr:to>
      <xdr:col>20</xdr:col>
      <xdr:colOff>38100</xdr:colOff>
      <xdr:row>35</xdr:row>
      <xdr:rowOff>62674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79201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67564</xdr:rowOff>
    </xdr:from>
    <xdr:to>
      <xdr:col>15</xdr:col>
      <xdr:colOff>101600</xdr:colOff>
      <xdr:row>34</xdr:row>
      <xdr:rowOff>169164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112141</xdr:rowOff>
    </xdr:from>
    <xdr:to>
      <xdr:col>6</xdr:col>
      <xdr:colOff>38100</xdr:colOff>
      <xdr:row>35</xdr:row>
      <xdr:rowOff>42291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58818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35128</xdr:rowOff>
    </xdr:from>
    <xdr:to>
      <xdr:col>24</xdr:col>
      <xdr:colOff>63500</xdr:colOff>
      <xdr:row>58</xdr:row>
      <xdr:rowOff>42775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9228"/>
          <a:ext cx="8382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18330</xdr:rowOff>
    </xdr:from>
    <xdr:to>
      <xdr:col>19</xdr:col>
      <xdr:colOff>177800</xdr:colOff>
      <xdr:row>58</xdr:row>
      <xdr:rowOff>35128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2430"/>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87281</xdr:rowOff>
    </xdr:from>
    <xdr:to>
      <xdr:col>15</xdr:col>
      <xdr:colOff>50800</xdr:colOff>
      <xdr:row>58</xdr:row>
      <xdr:rowOff>18330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59931"/>
          <a:ext cx="889000" cy="10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87281</xdr:rowOff>
    </xdr:from>
    <xdr:to>
      <xdr:col>10</xdr:col>
      <xdr:colOff>114300</xdr:colOff>
      <xdr:row>58</xdr:row>
      <xdr:rowOff>60589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9931"/>
          <a:ext cx="889000" cy="14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163425</xdr:rowOff>
    </xdr:from>
    <xdr:to>
      <xdr:col>24</xdr:col>
      <xdr:colOff>114300</xdr:colOff>
      <xdr:row>58</xdr:row>
      <xdr:rowOff>93575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122802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155778</xdr:rowOff>
    </xdr:from>
    <xdr:to>
      <xdr:col>20</xdr:col>
      <xdr:colOff>38100</xdr:colOff>
      <xdr:row>58</xdr:row>
      <xdr:rowOff>85928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102455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138980</xdr:rowOff>
    </xdr:from>
    <xdr:to>
      <xdr:col>15</xdr:col>
      <xdr:colOff>101600</xdr:colOff>
      <xdr:row>58</xdr:row>
      <xdr:rowOff>69130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36481</xdr:rowOff>
    </xdr:from>
    <xdr:to>
      <xdr:col>10</xdr:col>
      <xdr:colOff>165100</xdr:colOff>
      <xdr:row>57</xdr:row>
      <xdr:rowOff>138081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154608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9789</xdr:rowOff>
    </xdr:from>
    <xdr:to>
      <xdr:col>6</xdr:col>
      <xdr:colOff>38100</xdr:colOff>
      <xdr:row>58</xdr:row>
      <xdr:rowOff>111389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127916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102214</xdr:rowOff>
    </xdr:from>
    <xdr:to>
      <xdr:col>24</xdr:col>
      <xdr:colOff>63500</xdr:colOff>
      <xdr:row>75</xdr:row>
      <xdr:rowOff>62557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89514"/>
          <a:ext cx="838200" cy="13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62557</xdr:rowOff>
    </xdr:from>
    <xdr:to>
      <xdr:col>19</xdr:col>
      <xdr:colOff>177800</xdr:colOff>
      <xdr:row>75</xdr:row>
      <xdr:rowOff>66123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1307"/>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66123</xdr:rowOff>
    </xdr:from>
    <xdr:to>
      <xdr:col>15</xdr:col>
      <xdr:colOff>50800</xdr:colOff>
      <xdr:row>76</xdr:row>
      <xdr:rowOff>29866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4873"/>
          <a:ext cx="889000" cy="1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29866</xdr:rowOff>
    </xdr:from>
    <xdr:to>
      <xdr:col>10</xdr:col>
      <xdr:colOff>114300</xdr:colOff>
      <xdr:row>76</xdr:row>
      <xdr:rowOff>70265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0066"/>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51414</xdr:rowOff>
    </xdr:from>
    <xdr:to>
      <xdr:col>24</xdr:col>
      <xdr:colOff>114300</xdr:colOff>
      <xdr:row>74</xdr:row>
      <xdr:rowOff>153014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74291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11757</xdr:rowOff>
    </xdr:from>
    <xdr:to>
      <xdr:col>20</xdr:col>
      <xdr:colOff>38100</xdr:colOff>
      <xdr:row>75</xdr:row>
      <xdr:rowOff>113357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129884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15323</xdr:rowOff>
    </xdr:from>
    <xdr:to>
      <xdr:col>15</xdr:col>
      <xdr:colOff>101600</xdr:colOff>
      <xdr:row>75</xdr:row>
      <xdr:rowOff>116923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133450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150516</xdr:rowOff>
    </xdr:from>
    <xdr:to>
      <xdr:col>10</xdr:col>
      <xdr:colOff>165100</xdr:colOff>
      <xdr:row>76</xdr:row>
      <xdr:rowOff>80666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19465</xdr:rowOff>
    </xdr:from>
    <xdr:to>
      <xdr:col>6</xdr:col>
      <xdr:colOff>38100</xdr:colOff>
      <xdr:row>76</xdr:row>
      <xdr:rowOff>121065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137592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84279</xdr:rowOff>
    </xdr:from>
    <xdr:to>
      <xdr:col>24</xdr:col>
      <xdr:colOff>63500</xdr:colOff>
      <xdr:row>96</xdr:row>
      <xdr:rowOff>99837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43479"/>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99837</xdr:rowOff>
    </xdr:from>
    <xdr:to>
      <xdr:col>19</xdr:col>
      <xdr:colOff>177800</xdr:colOff>
      <xdr:row>96</xdr:row>
      <xdr:rowOff>115195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59037"/>
          <a:ext cx="8890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115195</xdr:rowOff>
    </xdr:from>
    <xdr:to>
      <xdr:col>15</xdr:col>
      <xdr:colOff>50800</xdr:colOff>
      <xdr:row>96</xdr:row>
      <xdr:rowOff>164677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74395"/>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126637</xdr:rowOff>
    </xdr:from>
    <xdr:to>
      <xdr:col>10</xdr:col>
      <xdr:colOff>114300</xdr:colOff>
      <xdr:row>96</xdr:row>
      <xdr:rowOff>164677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85837"/>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33479</xdr:rowOff>
    </xdr:from>
    <xdr:to>
      <xdr:col>24</xdr:col>
      <xdr:colOff>114300</xdr:colOff>
      <xdr:row>96</xdr:row>
      <xdr:rowOff>135079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56356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49037</xdr:rowOff>
    </xdr:from>
    <xdr:to>
      <xdr:col>20</xdr:col>
      <xdr:colOff>38100</xdr:colOff>
      <xdr:row>96</xdr:row>
      <xdr:rowOff>150637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167164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64395</xdr:rowOff>
    </xdr:from>
    <xdr:to>
      <xdr:col>15</xdr:col>
      <xdr:colOff>101600</xdr:colOff>
      <xdr:row>96</xdr:row>
      <xdr:rowOff>165995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113877</xdr:rowOff>
    </xdr:from>
    <xdr:to>
      <xdr:col>10</xdr:col>
      <xdr:colOff>165100</xdr:colOff>
      <xdr:row>97</xdr:row>
      <xdr:rowOff>44027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60554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75837</xdr:rowOff>
    </xdr:from>
    <xdr:to>
      <xdr:col>6</xdr:col>
      <xdr:colOff>38100</xdr:colOff>
      <xdr:row>97</xdr:row>
      <xdr:rowOff>5987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22514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30299</xdr:rowOff>
    </xdr:from>
    <xdr:to>
      <xdr:col>55</xdr:col>
      <xdr:colOff>0</xdr:colOff>
      <xdr:row>36</xdr:row>
      <xdr:rowOff>76998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202499"/>
          <a:ext cx="8382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30299</xdr:rowOff>
    </xdr:from>
    <xdr:to>
      <xdr:col>50</xdr:col>
      <xdr:colOff>114300</xdr:colOff>
      <xdr:row>36</xdr:row>
      <xdr:rowOff>63282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20249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8092</xdr:rowOff>
    </xdr:from>
    <xdr:to>
      <xdr:col>45</xdr:col>
      <xdr:colOff>177800</xdr:colOff>
      <xdr:row>36</xdr:row>
      <xdr:rowOff>63282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008842"/>
          <a:ext cx="889000" cy="22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8092</xdr:rowOff>
    </xdr:from>
    <xdr:to>
      <xdr:col>41</xdr:col>
      <xdr:colOff>50800</xdr:colOff>
      <xdr:row>36</xdr:row>
      <xdr:rowOff>87122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008842"/>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26198</xdr:rowOff>
    </xdr:from>
    <xdr:to>
      <xdr:col>55</xdr:col>
      <xdr:colOff>50800</xdr:colOff>
      <xdr:row>36</xdr:row>
      <xdr:rowOff>127798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49075</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150949</xdr:rowOff>
    </xdr:from>
    <xdr:to>
      <xdr:col>50</xdr:col>
      <xdr:colOff>165100</xdr:colOff>
      <xdr:row>36</xdr:row>
      <xdr:rowOff>81099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97626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12482</xdr:rowOff>
    </xdr:from>
    <xdr:to>
      <xdr:col>46</xdr:col>
      <xdr:colOff>38100</xdr:colOff>
      <xdr:row>36</xdr:row>
      <xdr:rowOff>114082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130609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128742</xdr:rowOff>
    </xdr:from>
    <xdr:to>
      <xdr:col>41</xdr:col>
      <xdr:colOff>101600</xdr:colOff>
      <xdr:row>35</xdr:row>
      <xdr:rowOff>58892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75419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122517</xdr:rowOff>
    </xdr:from>
    <xdr:to>
      <xdr:col>55</xdr:col>
      <xdr:colOff>0</xdr:colOff>
      <xdr:row>57</xdr:row>
      <xdr:rowOff>153713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95167"/>
          <a:ext cx="8382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153713</xdr:rowOff>
    </xdr:from>
    <xdr:to>
      <xdr:col>50</xdr:col>
      <xdr:colOff>114300</xdr:colOff>
      <xdr:row>57</xdr:row>
      <xdr:rowOff>159878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26363"/>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159878</xdr:rowOff>
    </xdr:from>
    <xdr:to>
      <xdr:col>45</xdr:col>
      <xdr:colOff>177800</xdr:colOff>
      <xdr:row>58</xdr:row>
      <xdr:rowOff>2365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32528"/>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129390</xdr:rowOff>
    </xdr:from>
    <xdr:to>
      <xdr:col>41</xdr:col>
      <xdr:colOff>50800</xdr:colOff>
      <xdr:row>58</xdr:row>
      <xdr:rowOff>2365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0204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71717</xdr:rowOff>
    </xdr:from>
    <xdr:to>
      <xdr:col>55</xdr:col>
      <xdr:colOff>50800</xdr:colOff>
      <xdr:row>58</xdr:row>
      <xdr:rowOff>1867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50144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102913</xdr:rowOff>
    </xdr:from>
    <xdr:to>
      <xdr:col>50</xdr:col>
      <xdr:colOff>165100</xdr:colOff>
      <xdr:row>58</xdr:row>
      <xdr:rowOff>33063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24190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109078</xdr:rowOff>
    </xdr:from>
    <xdr:to>
      <xdr:col>46</xdr:col>
      <xdr:colOff>38100</xdr:colOff>
      <xdr:row>58</xdr:row>
      <xdr:rowOff>39228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30355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123015</xdr:rowOff>
    </xdr:from>
    <xdr:to>
      <xdr:col>41</xdr:col>
      <xdr:colOff>101600</xdr:colOff>
      <xdr:row>58</xdr:row>
      <xdr:rowOff>53165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78590</xdr:rowOff>
    </xdr:from>
    <xdr:to>
      <xdr:col>36</xdr:col>
      <xdr:colOff>165100</xdr:colOff>
      <xdr:row>58</xdr:row>
      <xdr:rowOff>8740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36195</xdr:rowOff>
    </xdr:from>
    <xdr:to>
      <xdr:col>55</xdr:col>
      <xdr:colOff>0</xdr:colOff>
      <xdr:row>78</xdr:row>
      <xdr:rowOff>37328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9295"/>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36195</xdr:rowOff>
    </xdr:from>
    <xdr:to>
      <xdr:col>50</xdr:col>
      <xdr:colOff>114300</xdr:colOff>
      <xdr:row>78</xdr:row>
      <xdr:rowOff>55096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9295"/>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39294</xdr:rowOff>
    </xdr:from>
    <xdr:to>
      <xdr:col>45</xdr:col>
      <xdr:colOff>177800</xdr:colOff>
      <xdr:row>78</xdr:row>
      <xdr:rowOff>55096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2394"/>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39294</xdr:rowOff>
    </xdr:from>
    <xdr:to>
      <xdr:col>41</xdr:col>
      <xdr:colOff>50800</xdr:colOff>
      <xdr:row>78</xdr:row>
      <xdr:rowOff>89883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2394"/>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157978</xdr:rowOff>
    </xdr:from>
    <xdr:to>
      <xdr:col>55</xdr:col>
      <xdr:colOff>50800</xdr:colOff>
      <xdr:row>78</xdr:row>
      <xdr:rowOff>88128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156845</xdr:rowOff>
    </xdr:from>
    <xdr:to>
      <xdr:col>50</xdr:col>
      <xdr:colOff>165100</xdr:colOff>
      <xdr:row>78</xdr:row>
      <xdr:rowOff>86995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78122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4296</xdr:rowOff>
    </xdr:from>
    <xdr:to>
      <xdr:col>46</xdr:col>
      <xdr:colOff>38100</xdr:colOff>
      <xdr:row>78</xdr:row>
      <xdr:rowOff>105896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97023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159944</xdr:rowOff>
    </xdr:from>
    <xdr:to>
      <xdr:col>41</xdr:col>
      <xdr:colOff>101600</xdr:colOff>
      <xdr:row>78</xdr:row>
      <xdr:rowOff>90094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81221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39083</xdr:rowOff>
    </xdr:from>
    <xdr:to>
      <xdr:col>36</xdr:col>
      <xdr:colOff>165100</xdr:colOff>
      <xdr:row>78</xdr:row>
      <xdr:rowOff>140683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131810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144287</xdr:rowOff>
    </xdr:from>
    <xdr:to>
      <xdr:col>55</xdr:col>
      <xdr:colOff>0</xdr:colOff>
      <xdr:row>95</xdr:row>
      <xdr:rowOff>10914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260587"/>
          <a:ext cx="8382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10914</xdr:rowOff>
    </xdr:from>
    <xdr:to>
      <xdr:col>50</xdr:col>
      <xdr:colOff>114300</xdr:colOff>
      <xdr:row>95</xdr:row>
      <xdr:rowOff>84775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298664"/>
          <a:ext cx="889000" cy="7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84775</xdr:rowOff>
    </xdr:from>
    <xdr:to>
      <xdr:col>45</xdr:col>
      <xdr:colOff>177800</xdr:colOff>
      <xdr:row>96</xdr:row>
      <xdr:rowOff>81400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72525"/>
          <a:ext cx="889000" cy="16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81400</xdr:rowOff>
    </xdr:from>
    <xdr:to>
      <xdr:col>41</xdr:col>
      <xdr:colOff>50800</xdr:colOff>
      <xdr:row>97</xdr:row>
      <xdr:rowOff>12689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40600"/>
          <a:ext cx="889000" cy="10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93487</xdr:rowOff>
    </xdr:from>
    <xdr:to>
      <xdr:col>55</xdr:col>
      <xdr:colOff>50800</xdr:colOff>
      <xdr:row>95</xdr:row>
      <xdr:rowOff>23637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116364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131564</xdr:rowOff>
    </xdr:from>
    <xdr:to>
      <xdr:col>50</xdr:col>
      <xdr:colOff>165100</xdr:colOff>
      <xdr:row>95</xdr:row>
      <xdr:rowOff>61714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78241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33975</xdr:rowOff>
    </xdr:from>
    <xdr:to>
      <xdr:col>46</xdr:col>
      <xdr:colOff>38100</xdr:colOff>
      <xdr:row>95</xdr:row>
      <xdr:rowOff>135575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152102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30600</xdr:rowOff>
    </xdr:from>
    <xdr:to>
      <xdr:col>41</xdr:col>
      <xdr:colOff>101600</xdr:colOff>
      <xdr:row>96</xdr:row>
      <xdr:rowOff>132200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148727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133339</xdr:rowOff>
    </xdr:from>
    <xdr:to>
      <xdr:col>36</xdr:col>
      <xdr:colOff>165100</xdr:colOff>
      <xdr:row>97</xdr:row>
      <xdr:rowOff>63489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54616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29835</xdr:rowOff>
    </xdr:from>
    <xdr:to>
      <xdr:col>85</xdr:col>
      <xdr:colOff>127000</xdr:colOff>
      <xdr:row>33</xdr:row>
      <xdr:rowOff>67828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687685"/>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67828</xdr:rowOff>
    </xdr:from>
    <xdr:to>
      <xdr:col>81</xdr:col>
      <xdr:colOff>50800</xdr:colOff>
      <xdr:row>35</xdr:row>
      <xdr:rowOff>86551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725678"/>
          <a:ext cx="889000" cy="3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86551</xdr:rowOff>
    </xdr:from>
    <xdr:to>
      <xdr:col>76</xdr:col>
      <xdr:colOff>114300</xdr:colOff>
      <xdr:row>35</xdr:row>
      <xdr:rowOff>156616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87301"/>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127013</xdr:rowOff>
    </xdr:from>
    <xdr:to>
      <xdr:col>71</xdr:col>
      <xdr:colOff>177800</xdr:colOff>
      <xdr:row>35</xdr:row>
      <xdr:rowOff>156616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27763"/>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150485</xdr:rowOff>
    </xdr:from>
    <xdr:to>
      <xdr:col>85</xdr:col>
      <xdr:colOff>177800</xdr:colOff>
      <xdr:row>33</xdr:row>
      <xdr:rowOff>80635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1912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4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17028</xdr:rowOff>
    </xdr:from>
    <xdr:to>
      <xdr:col>81</xdr:col>
      <xdr:colOff>101600</xdr:colOff>
      <xdr:row>33</xdr:row>
      <xdr:rowOff>118628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135155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35751</xdr:rowOff>
    </xdr:from>
    <xdr:to>
      <xdr:col>76</xdr:col>
      <xdr:colOff>165100</xdr:colOff>
      <xdr:row>35</xdr:row>
      <xdr:rowOff>137351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128478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105816</xdr:rowOff>
    </xdr:from>
    <xdr:to>
      <xdr:col>72</xdr:col>
      <xdr:colOff>38100</xdr:colOff>
      <xdr:row>36</xdr:row>
      <xdr:rowOff>35966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27093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76213</xdr:rowOff>
    </xdr:from>
    <xdr:to>
      <xdr:col>67</xdr:col>
      <xdr:colOff>101600</xdr:colOff>
      <xdr:row>36</xdr:row>
      <xdr:rowOff>6363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168940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162871</xdr:rowOff>
    </xdr:from>
    <xdr:to>
      <xdr:col>85</xdr:col>
      <xdr:colOff>127000</xdr:colOff>
      <xdr:row>56</xdr:row>
      <xdr:rowOff>52119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92621"/>
          <a:ext cx="838200" cy="6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159876</xdr:rowOff>
    </xdr:from>
    <xdr:to>
      <xdr:col>81</xdr:col>
      <xdr:colOff>50800</xdr:colOff>
      <xdr:row>56</xdr:row>
      <xdr:rowOff>52119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89626"/>
          <a:ext cx="889000" cy="6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140615</xdr:rowOff>
    </xdr:from>
    <xdr:to>
      <xdr:col>76</xdr:col>
      <xdr:colOff>114300</xdr:colOff>
      <xdr:row>55</xdr:row>
      <xdr:rowOff>159876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570365"/>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125906</xdr:rowOff>
    </xdr:from>
    <xdr:to>
      <xdr:col>71</xdr:col>
      <xdr:colOff>177800</xdr:colOff>
      <xdr:row>55</xdr:row>
      <xdr:rowOff>140615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55656"/>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112071</xdr:rowOff>
    </xdr:from>
    <xdr:to>
      <xdr:col>85</xdr:col>
      <xdr:colOff>177800</xdr:colOff>
      <xdr:row>56</xdr:row>
      <xdr:rowOff>42221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134948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9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1319</xdr:rowOff>
    </xdr:from>
    <xdr:to>
      <xdr:col>81</xdr:col>
      <xdr:colOff>101600</xdr:colOff>
      <xdr:row>56</xdr:row>
      <xdr:rowOff>102919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109076</xdr:rowOff>
    </xdr:from>
    <xdr:to>
      <xdr:col>76</xdr:col>
      <xdr:colOff>165100</xdr:colOff>
      <xdr:row>56</xdr:row>
      <xdr:rowOff>39226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55753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31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89815</xdr:rowOff>
    </xdr:from>
    <xdr:to>
      <xdr:col>72</xdr:col>
      <xdr:colOff>38100</xdr:colOff>
      <xdr:row>56</xdr:row>
      <xdr:rowOff>19965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36492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29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75106</xdr:rowOff>
    </xdr:from>
    <xdr:to>
      <xdr:col>67</xdr:col>
      <xdr:colOff>101600</xdr:colOff>
      <xdr:row>56</xdr:row>
      <xdr:rowOff>5256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21783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28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42114</xdr:rowOff>
    </xdr:from>
    <xdr:to>
      <xdr:col>85</xdr:col>
      <xdr:colOff>127000</xdr:colOff>
      <xdr:row>76</xdr:row>
      <xdr:rowOff>167221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072314"/>
          <a:ext cx="838200" cy="1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146647</xdr:rowOff>
    </xdr:from>
    <xdr:to>
      <xdr:col>81</xdr:col>
      <xdr:colOff>50800</xdr:colOff>
      <xdr:row>76</xdr:row>
      <xdr:rowOff>42114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662497"/>
          <a:ext cx="889000" cy="4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142189</xdr:rowOff>
    </xdr:from>
    <xdr:to>
      <xdr:col>76</xdr:col>
      <xdr:colOff>114300</xdr:colOff>
      <xdr:row>73</xdr:row>
      <xdr:rowOff>146647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486589"/>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163513</xdr:rowOff>
    </xdr:from>
    <xdr:to>
      <xdr:col>71</xdr:col>
      <xdr:colOff>177800</xdr:colOff>
      <xdr:row>72</xdr:row>
      <xdr:rowOff>142189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336463"/>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116421</xdr:rowOff>
    </xdr:from>
    <xdr:to>
      <xdr:col>85</xdr:col>
      <xdr:colOff>177800</xdr:colOff>
      <xdr:row>77</xdr:row>
      <xdr:rowOff>46571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139298</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162764</xdr:rowOff>
    </xdr:from>
    <xdr:to>
      <xdr:col>81</xdr:col>
      <xdr:colOff>101600</xdr:colOff>
      <xdr:row>76</xdr:row>
      <xdr:rowOff>92914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0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109440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7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95847</xdr:rowOff>
    </xdr:from>
    <xdr:to>
      <xdr:col>76</xdr:col>
      <xdr:colOff>165100</xdr:colOff>
      <xdr:row>74</xdr:row>
      <xdr:rowOff>25997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6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42524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3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91389</xdr:rowOff>
    </xdr:from>
    <xdr:to>
      <xdr:col>72</xdr:col>
      <xdr:colOff>38100</xdr:colOff>
      <xdr:row>73</xdr:row>
      <xdr:rowOff>21539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38066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2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112713</xdr:rowOff>
    </xdr:from>
    <xdr:to>
      <xdr:col>67</xdr:col>
      <xdr:colOff>101600</xdr:colOff>
      <xdr:row>72</xdr:row>
      <xdr:rowOff>42863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59390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0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152995</xdr:rowOff>
    </xdr:from>
    <xdr:to>
      <xdr:col>85</xdr:col>
      <xdr:colOff>127000</xdr:colOff>
      <xdr:row>96</xdr:row>
      <xdr:rowOff>153163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12195"/>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152995</xdr:rowOff>
    </xdr:from>
    <xdr:to>
      <xdr:col>81</xdr:col>
      <xdr:colOff>50800</xdr:colOff>
      <xdr:row>97</xdr:row>
      <xdr:rowOff>2442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12195"/>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2442</xdr:rowOff>
    </xdr:from>
    <xdr:to>
      <xdr:col>76</xdr:col>
      <xdr:colOff>114300</xdr:colOff>
      <xdr:row>97</xdr:row>
      <xdr:rowOff>34438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3309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34438</xdr:rowOff>
    </xdr:from>
    <xdr:to>
      <xdr:col>71</xdr:col>
      <xdr:colOff>177800</xdr:colOff>
      <xdr:row>97</xdr:row>
      <xdr:rowOff>40608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65088"/>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102363</xdr:rowOff>
    </xdr:from>
    <xdr:to>
      <xdr:col>85</xdr:col>
      <xdr:colOff>177800</xdr:colOff>
      <xdr:row>97</xdr:row>
      <xdr:rowOff>32513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125240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102195</xdr:rowOff>
    </xdr:from>
    <xdr:to>
      <xdr:col>81</xdr:col>
      <xdr:colOff>101600</xdr:colOff>
      <xdr:row>97</xdr:row>
      <xdr:rowOff>32345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48872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3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123092</xdr:rowOff>
    </xdr:from>
    <xdr:to>
      <xdr:col>76</xdr:col>
      <xdr:colOff>165100</xdr:colOff>
      <xdr:row>97</xdr:row>
      <xdr:rowOff>53242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69769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155088</xdr:rowOff>
    </xdr:from>
    <xdr:to>
      <xdr:col>72</xdr:col>
      <xdr:colOff>38100</xdr:colOff>
      <xdr:row>97</xdr:row>
      <xdr:rowOff>85238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101765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161258</xdr:rowOff>
    </xdr:from>
    <xdr:to>
      <xdr:col>67</xdr:col>
      <xdr:colOff>101600</xdr:colOff>
      <xdr:row>97</xdr:row>
      <xdr:rowOff>91408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107935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9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災害復旧費は平成３０年７月豪雨災害等の影響があり、類似団体と比較して高い数値となっているが、令和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大規模な災害が少なかったことから減少となっている。同じく、公債費も住民一人当たり１４４千円と類似団体と比較し非常に高い状況であるが、こちらも同災害に係る起債の増額とともに、近年の大型事業の影響による起債の発行増が影響している。</a:t>
          </a:r>
          <a:endParaRPr lang="ja-JP" altLang="ja-JP" sz="1400">
            <a:effectLst/>
          </a:endParaRPr>
        </a:p>
        <a:p>
          <a:r>
            <a:rPr kumimoji="1" lang="ja-JP" altLang="ja-JP" sz="1100">
              <a:solidFill>
                <a:schemeClr val="dk1"/>
              </a:solidFill>
              <a:effectLst/>
              <a:latin typeface="+mn-lt"/>
              <a:ea typeface="+mn-ea"/>
              <a:cs typeface="+mn-cs"/>
            </a:rPr>
            <a:t>　民生費については、障害福祉サービス等の扶助費が年々増加していることや、高齢化が進行</a:t>
          </a:r>
          <a:r>
            <a:rPr kumimoji="1" lang="ja-JP" altLang="en-US" sz="1100">
              <a:solidFill>
                <a:schemeClr val="dk1"/>
              </a:solidFill>
              <a:effectLst/>
              <a:latin typeface="+mn-lt"/>
              <a:ea typeface="+mn-ea"/>
              <a:cs typeface="+mn-cs"/>
            </a:rPr>
            <a:t>になどの要因に加えて認定こども園整備費の増加などにより令和５年度は大きく増加している。</a:t>
          </a:r>
          <a:endParaRPr lang="ja-JP" altLang="ja-JP" sz="1400">
            <a:effectLst/>
          </a:endParaRPr>
        </a:p>
        <a:p>
          <a:r>
            <a:rPr kumimoji="1" lang="ja-JP" altLang="ja-JP" sz="1100">
              <a:solidFill>
                <a:schemeClr val="dk1"/>
              </a:solidFill>
              <a:effectLst/>
              <a:latin typeface="+mn-lt"/>
              <a:ea typeface="+mn-ea"/>
              <a:cs typeface="+mn-cs"/>
            </a:rPr>
            <a:t>　教育費については、</a:t>
          </a:r>
          <a:r>
            <a:rPr kumimoji="1" lang="ja-JP" altLang="en-US" sz="1100">
              <a:solidFill>
                <a:schemeClr val="dk1"/>
              </a:solidFill>
              <a:effectLst/>
              <a:latin typeface="+mn-lt"/>
              <a:ea typeface="+mn-ea"/>
              <a:cs typeface="+mn-cs"/>
            </a:rPr>
            <a:t>有漢義務教育学校の整備</a:t>
          </a:r>
          <a:r>
            <a:rPr kumimoji="1" lang="ja-JP" altLang="ja-JP" sz="1100">
              <a:solidFill>
                <a:schemeClr val="dk1"/>
              </a:solidFill>
              <a:effectLst/>
              <a:latin typeface="+mn-lt"/>
              <a:ea typeface="+mn-ea"/>
              <a:cs typeface="+mn-cs"/>
            </a:rPr>
            <a:t>を行っていることに加えて、高梁市図書館の運営委託料などから、類似団体平均と比較して高い数値となっている。また、市域が広いために施設数も多くなっていることから高くなっているものと思われる。今後は児童数も減少となっていくことから、学校園の適正配置を検討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は市税等の自主財源に乏しく、地方交付税等の依存財源に頼らざるを得ない状況であり、健全な財政運営のためにも財政調整基金の確保や実質収支額の改善に努めている。特に財政調整基金は、決算剰余金を中心に積み立てるとともに、取り崩しについては最低限の範囲に努めている。平成３０年７月豪雨災害等の復旧に対する基金の取崩により財政調整基金の残高は大きく減少したが、令和２年度以降は実質単年度収支が増加し、積み立てることができている。今後も事務事業の見直しなど、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いずれの会計も実質赤字は発生していない。</a:t>
          </a:r>
          <a:endParaRPr lang="ja-JP" altLang="ja-JP" sz="1400">
            <a:effectLst/>
          </a:endParaRPr>
        </a:p>
        <a:p>
          <a:r>
            <a:rPr kumimoji="1" lang="ja-JP" altLang="ja-JP" sz="1100">
              <a:solidFill>
                <a:schemeClr val="dk1"/>
              </a:solidFill>
              <a:effectLst/>
              <a:latin typeface="+mn-lt"/>
              <a:ea typeface="+mn-ea"/>
              <a:cs typeface="+mn-cs"/>
            </a:rPr>
            <a:t>　一般会計については、引き続き財政運営適正化計画に基づき、事業の重点化を図り持続可能な財政運営を行う。</a:t>
          </a:r>
          <a:endParaRPr lang="ja-JP" altLang="ja-JP" sz="1400">
            <a:effectLst/>
          </a:endParaRPr>
        </a:p>
        <a:p>
          <a:r>
            <a:rPr kumimoji="1" lang="ja-JP" altLang="ja-JP" sz="1100">
              <a:solidFill>
                <a:schemeClr val="dk1"/>
              </a:solidFill>
              <a:effectLst/>
              <a:latin typeface="+mn-lt"/>
              <a:ea typeface="+mn-ea"/>
              <a:cs typeface="+mn-cs"/>
            </a:rPr>
            <a:t>　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地方債の元利償還金については、道路等の償還額の大きい起債の完済により、</a:t>
          </a:r>
          <a:r>
            <a:rPr kumimoji="1" lang="ja-JP" altLang="en-US" sz="1100">
              <a:solidFill>
                <a:schemeClr val="dk1"/>
              </a:solidFill>
              <a:effectLst/>
              <a:latin typeface="+mn-lt"/>
              <a:ea typeface="+mn-ea"/>
              <a:cs typeface="+mn-cs"/>
            </a:rPr>
            <a:t>令和２年度までは</a:t>
          </a:r>
          <a:r>
            <a:rPr kumimoji="1" lang="ja-JP" altLang="ja-JP" sz="1100">
              <a:solidFill>
                <a:schemeClr val="dk1"/>
              </a:solidFill>
              <a:effectLst/>
              <a:latin typeface="+mn-lt"/>
              <a:ea typeface="+mn-ea"/>
              <a:cs typeface="+mn-cs"/>
            </a:rPr>
            <a:t>減少傾向となっていたが、近年集中している大型事業の償還開始</a:t>
          </a:r>
          <a:r>
            <a:rPr kumimoji="1" lang="ja-JP" altLang="en-US" sz="1100">
              <a:solidFill>
                <a:schemeClr val="dk1"/>
              </a:solidFill>
              <a:effectLst/>
              <a:latin typeface="+mn-lt"/>
              <a:ea typeface="+mn-ea"/>
              <a:cs typeface="+mn-cs"/>
            </a:rPr>
            <a:t>などの影響により</a:t>
          </a:r>
          <a:r>
            <a:rPr kumimoji="1" lang="ja-JP" altLang="ja-JP" sz="1100">
              <a:solidFill>
                <a:schemeClr val="dk1"/>
              </a:solidFill>
              <a:effectLst/>
              <a:latin typeface="+mn-lt"/>
              <a:ea typeface="+mn-ea"/>
              <a:cs typeface="+mn-cs"/>
            </a:rPr>
            <a:t>、今後は増加傾向となる見通しである。今後も財政運営適正化計画及び公営企業経営健全化計画の確実な実施により、大型事業についても計画的な起債発行を遵守し、持続可能な財政運営に努める。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a:t>
          </a:r>
          <a:r>
            <a:rPr kumimoji="1" lang="ja-JP" altLang="en-US" sz="1100">
              <a:solidFill>
                <a:schemeClr val="dk1"/>
              </a:solidFill>
              <a:effectLst/>
              <a:latin typeface="+mn-lt"/>
              <a:ea typeface="+mn-ea"/>
              <a:cs typeface="+mn-cs"/>
            </a:rPr>
            <a:t>普通会計及び公営企業会計の地方債残高が減額となったことや、前年度に比べ普通交付税交付額の増額したことなどの要因により減額と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しばらくは大型事業や災害復旧事業の償還が集中する期間であり、地方債残高の増加や、基金の取り崩しが見込まれることから、今後も引き続き財政運営適正化計画を基に健全な財政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決算剰余金を財政調整基金や減債基金等に積み立てたが、各基金を目的に応じた事業に充当して事業を執行したため、基金全体として</a:t>
          </a:r>
          <a:r>
            <a:rPr kumimoji="1" lang="ja-JP" altLang="en-US" sz="1100">
              <a:solidFill>
                <a:schemeClr val="dk1"/>
              </a:solidFill>
              <a:effectLst/>
              <a:latin typeface="+mn-lt"/>
              <a:ea typeface="+mn-ea"/>
              <a:cs typeface="+mn-cs"/>
            </a:rPr>
            <a:t>６９２</a:t>
          </a:r>
          <a:r>
            <a:rPr kumimoji="1" lang="ja-JP" altLang="ja-JP" sz="1100">
              <a:solidFill>
                <a:schemeClr val="dk1"/>
              </a:solidFill>
              <a:effectLst/>
              <a:latin typeface="+mn-lt"/>
              <a:ea typeface="+mn-ea"/>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各基金において目的に応じた事業を推進していくとともに、目的の類似している基金については統合も検討し、有効な財源として活用していく。</a:t>
          </a:r>
          <a:endParaRPr lang="ja-JP" altLang="ja-JP" sz="1400">
            <a:effectLst/>
          </a:endParaRPr>
        </a:p>
        <a:p>
          <a:r>
            <a:rPr kumimoji="1" lang="ja-JP" altLang="ja-JP" sz="1100">
              <a:solidFill>
                <a:schemeClr val="dk1"/>
              </a:solidFill>
              <a:effectLst/>
              <a:latin typeface="+mn-lt"/>
              <a:ea typeface="+mn-ea"/>
              <a:cs typeface="+mn-cs"/>
            </a:rPr>
            <a:t>　また、今後の大型事業の執行に伴う取り崩し額の増加や、財政状況が厳しい中での積立額の減少が見込まれ、基金全体としての減少が見込まれる。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地域振興基金：住民による自主的、主体的なまちづくり活動事業等の推進</a:t>
          </a:r>
          <a:endParaRPr lang="ja-JP" altLang="ja-JP" sz="1400">
            <a:effectLst/>
          </a:endParaRPr>
        </a:p>
        <a:p>
          <a:r>
            <a:rPr kumimoji="1" lang="ja-JP" altLang="ja-JP" sz="1100">
              <a:solidFill>
                <a:schemeClr val="dk1"/>
              </a:solidFill>
              <a:effectLst/>
              <a:latin typeface="+mn-lt"/>
              <a:ea typeface="+mn-ea"/>
              <a:cs typeface="+mn-cs"/>
            </a:rPr>
            <a:t>　文化振興基金：文化芸術活動及び歴史文化の保護、保存と活用</a:t>
          </a:r>
          <a:endParaRPr lang="ja-JP" altLang="ja-JP" sz="1400">
            <a:effectLst/>
          </a:endParaRPr>
        </a:p>
        <a:p>
          <a:r>
            <a:rPr kumimoji="1" lang="ja-JP" altLang="ja-JP" sz="1100">
              <a:solidFill>
                <a:schemeClr val="dk1"/>
              </a:solidFill>
              <a:effectLst/>
              <a:latin typeface="+mn-lt"/>
              <a:ea typeface="+mn-ea"/>
              <a:cs typeface="+mn-cs"/>
            </a:rPr>
            <a:t>　福祉基金：地域福祉活動の促進と快適な生活環境の形成</a:t>
          </a:r>
          <a:endParaRPr lang="ja-JP" altLang="ja-JP" sz="1400">
            <a:effectLst/>
          </a:endParaRPr>
        </a:p>
        <a:p>
          <a:r>
            <a:rPr kumimoji="1" lang="ja-JP" altLang="ja-JP" sz="1100">
              <a:solidFill>
                <a:schemeClr val="dk1"/>
              </a:solidFill>
              <a:effectLst/>
              <a:latin typeface="+mn-lt"/>
              <a:ea typeface="+mn-ea"/>
              <a:cs typeface="+mn-cs"/>
            </a:rPr>
            <a:t>　復興基金：平成３０年７月豪雨災害からの復旧及び復興</a:t>
          </a:r>
          <a:endParaRPr lang="ja-JP" altLang="ja-JP" sz="1400">
            <a:effectLst/>
          </a:endParaRPr>
        </a:p>
        <a:p>
          <a:r>
            <a:rPr kumimoji="1" lang="ja-JP" altLang="ja-JP" sz="1100">
              <a:solidFill>
                <a:schemeClr val="dk1"/>
              </a:solidFill>
              <a:effectLst/>
              <a:latin typeface="+mn-lt"/>
              <a:ea typeface="+mn-ea"/>
              <a:cs typeface="+mn-cs"/>
            </a:rPr>
            <a:t>　開発事業基金：大規模事業の実施による財源確保</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各基金において目的に応じた事業に充当したため。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各基金において目的に応じた事業を推進していくとともに、目的の類似している基金については統合も検討し、有効な財源として活用していく。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決算剰余金による積み立てが取り崩し額を上回ったため。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決算剰余金を積み立てるとともに、取り崩しについては大規模な災害対応など、最低限の範囲に努めていく。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地方債の償還に充当したが、地方債償還への充当が決算剰余金による積立額を上回ったため。</a:t>
          </a:r>
          <a:endParaRPr lang="ja-JP" altLang="ja-JP" sz="1400">
            <a:effectLst/>
          </a:endParaRPr>
        </a:p>
        <a:p>
          <a:r>
            <a:rPr kumimoji="1" lang="ja-JP" altLang="ja-JP" sz="1100">
              <a:solidFill>
                <a:schemeClr val="dk1"/>
              </a:solidFill>
              <a:effectLst/>
              <a:latin typeface="+mn-lt"/>
              <a:ea typeface="+mn-ea"/>
              <a:cs typeface="+mn-cs"/>
            </a:rPr>
            <a:t>　積立てについては、財政調整基金への積立てを優先した。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財政運営適正化計画に基づき、計画的な新規起債発行に努める。また、繰上償還の財源として保持していく。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27279348</v>
      </c>
      <c r="BO4" s="449"/>
      <c r="BP4" s="449"/>
      <c r="BQ4" s="449"/>
      <c r="BR4" s="449"/>
      <c r="BS4" s="449"/>
      <c r="BT4" s="449"/>
      <c r="BU4" s="450"/>
      <c r="BV4" s="448">
        <v>26639598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26071818</v>
      </c>
      <c r="BO5" s="420"/>
      <c r="BP5" s="420"/>
      <c r="BQ5" s="420"/>
      <c r="BR5" s="420"/>
      <c r="BS5" s="420"/>
      <c r="BT5" s="420"/>
      <c r="BU5" s="421"/>
      <c r="BV5" s="419">
        <v>25724396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v>
      </c>
      <c r="CU5" s="417"/>
      <c r="CV5" s="417"/>
      <c r="CW5" s="417"/>
      <c r="CX5" s="417"/>
      <c r="CY5" s="417"/>
      <c r="CZ5" s="417"/>
      <c r="DA5" s="418"/>
      <c r="DB5" s="416">
        <v>96.2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1207530</v>
      </c>
      <c r="BO6" s="420"/>
      <c r="BP6" s="420"/>
      <c r="BQ6" s="420"/>
      <c r="BR6" s="420"/>
      <c r="BS6" s="420"/>
      <c r="BT6" s="420"/>
      <c r="BU6" s="421"/>
      <c r="BV6" s="419">
        <v>915202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96.4</v>
      </c>
      <c r="CU6" s="563"/>
      <c r="CV6" s="563"/>
      <c r="CW6" s="563"/>
      <c r="CX6" s="563"/>
      <c r="CY6" s="563"/>
      <c r="CZ6" s="563"/>
      <c r="DA6" s="564"/>
      <c r="DB6" s="562">
        <v>97.2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312249</v>
      </c>
      <c r="BO7" s="420"/>
      <c r="BP7" s="420"/>
      <c r="BQ7" s="420"/>
      <c r="BR7" s="420"/>
      <c r="BS7" s="420"/>
      <c r="BT7" s="420"/>
      <c r="BU7" s="421"/>
      <c r="BV7" s="419">
        <v>168438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13938543</v>
      </c>
      <c r="CU7" s="420"/>
      <c r="CV7" s="420"/>
      <c r="CW7" s="420"/>
      <c r="CX7" s="420"/>
      <c r="CY7" s="420"/>
      <c r="CZ7" s="420"/>
      <c r="DA7" s="421"/>
      <c r="DB7" s="419">
        <v>13897985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895281</v>
      </c>
      <c r="BO8" s="420"/>
      <c r="BP8" s="420"/>
      <c r="BQ8" s="420"/>
      <c r="BR8" s="420"/>
      <c r="BS8" s="420"/>
      <c r="BT8" s="420"/>
      <c r="BU8" s="421"/>
      <c r="BV8" s="419">
        <v>746764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29072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148517</v>
      </c>
      <c r="BO9" s="420"/>
      <c r="BP9" s="420"/>
      <c r="BQ9" s="420"/>
      <c r="BR9" s="420"/>
      <c r="BS9" s="420"/>
      <c r="BT9" s="420"/>
      <c r="BU9" s="421"/>
      <c r="BV9" s="419">
        <v>-112429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20.399999999999999</v>
      </c>
      <c r="CU9" s="417"/>
      <c r="CV9" s="417"/>
      <c r="CW9" s="417"/>
      <c r="CX9" s="417"/>
      <c r="CY9" s="417"/>
      <c r="CZ9" s="417"/>
      <c r="DA9" s="418"/>
      <c r="DB9" s="416">
        <v>21.8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32075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377165</v>
      </c>
      <c r="BO10" s="420"/>
      <c r="BP10" s="420"/>
      <c r="BQ10" s="420"/>
      <c r="BR10" s="420"/>
      <c r="BS10" s="420"/>
      <c r="BT10" s="420"/>
      <c r="BU10" s="421"/>
      <c r="BV10" s="419">
        <v>372290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26861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280256</v>
      </c>
      <c r="BO12" s="420"/>
      <c r="BP12" s="420"/>
      <c r="BQ12" s="420"/>
      <c r="BR12" s="420"/>
      <c r="BS12" s="420"/>
      <c r="BT12" s="420"/>
      <c r="BU12" s="421"/>
      <c r="BV12" s="419">
        <v>163000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25928</v>
      </c>
      <c r="S13" s="507"/>
      <c r="T13" s="507"/>
      <c r="U13" s="507"/>
      <c r="V13" s="508"/>
      <c r="W13" s="509" t="s">
        <v>131</v>
      </c>
      <c r="X13" s="405"/>
      <c r="Y13" s="405"/>
      <c r="Z13" s="405"/>
      <c r="AA13" s="405"/>
      <c r="AB13" s="406"/>
      <c r="AC13" s="372">
        <v>1460</v>
      </c>
      <c r="AD13" s="373"/>
      <c r="AE13" s="373"/>
      <c r="AF13" s="373"/>
      <c r="AG13" s="374"/>
      <c r="AH13" s="372">
        <v>1874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245426</v>
      </c>
      <c r="BO13" s="420"/>
      <c r="BP13" s="420"/>
      <c r="BQ13" s="420"/>
      <c r="BR13" s="420"/>
      <c r="BS13" s="420"/>
      <c r="BT13" s="420"/>
      <c r="BU13" s="421"/>
      <c r="BV13" s="419">
        <v>96861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11.3</v>
      </c>
      <c r="CU13" s="417"/>
      <c r="CV13" s="417"/>
      <c r="CW13" s="417"/>
      <c r="CX13" s="417"/>
      <c r="CY13" s="417"/>
      <c r="CZ13" s="417"/>
      <c r="DA13" s="418"/>
      <c r="DB13" s="416">
        <v>11.8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27650</v>
      </c>
      <c r="S14" s="507"/>
      <c r="T14" s="507"/>
      <c r="U14" s="507"/>
      <c r="V14" s="508"/>
      <c r="W14" s="510"/>
      <c r="X14" s="408"/>
      <c r="Y14" s="408"/>
      <c r="Z14" s="408"/>
      <c r="AA14" s="408"/>
      <c r="AB14" s="409"/>
      <c r="AC14" s="499">
        <v>11</v>
      </c>
      <c r="AD14" s="500"/>
      <c r="AE14" s="500"/>
      <c r="AF14" s="500"/>
      <c r="AG14" s="501"/>
      <c r="AH14" s="499">
        <v>12.8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48.1</v>
      </c>
      <c r="CU14" s="517"/>
      <c r="CV14" s="517"/>
      <c r="CW14" s="517"/>
      <c r="CX14" s="517"/>
      <c r="CY14" s="517"/>
      <c r="CZ14" s="517"/>
      <c r="DA14" s="518"/>
      <c r="DB14" s="516">
        <v>52.8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26716</v>
      </c>
      <c r="S15" s="507"/>
      <c r="T15" s="507"/>
      <c r="U15" s="507"/>
      <c r="V15" s="508"/>
      <c r="W15" s="509" t="s">
        <v>137</v>
      </c>
      <c r="X15" s="405"/>
      <c r="Y15" s="405"/>
      <c r="Z15" s="405"/>
      <c r="AA15" s="405"/>
      <c r="AB15" s="406"/>
      <c r="AC15" s="372">
        <v>4032</v>
      </c>
      <c r="AD15" s="373"/>
      <c r="AE15" s="373"/>
      <c r="AF15" s="373"/>
      <c r="AG15" s="374"/>
      <c r="AH15" s="372">
        <v>4361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3897322</v>
      </c>
      <c r="BO15" s="449"/>
      <c r="BP15" s="449"/>
      <c r="BQ15" s="449"/>
      <c r="BR15" s="449"/>
      <c r="BS15" s="449"/>
      <c r="BT15" s="449"/>
      <c r="BU15" s="450"/>
      <c r="BV15" s="448">
        <v>3959896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30.3</v>
      </c>
      <c r="AD16" s="500"/>
      <c r="AE16" s="500"/>
      <c r="AF16" s="500"/>
      <c r="AG16" s="501"/>
      <c r="AH16" s="499">
        <v>29.9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12913255</v>
      </c>
      <c r="BO16" s="420"/>
      <c r="BP16" s="420"/>
      <c r="BQ16" s="420"/>
      <c r="BR16" s="420"/>
      <c r="BS16" s="420"/>
      <c r="BT16" s="420"/>
      <c r="BU16" s="421"/>
      <c r="BV16" s="419">
        <v>12776986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7797</v>
      </c>
      <c r="AD17" s="373"/>
      <c r="AE17" s="373"/>
      <c r="AF17" s="373"/>
      <c r="AG17" s="374"/>
      <c r="AH17" s="372">
        <v>8365</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4854378</v>
      </c>
      <c r="BO17" s="420"/>
      <c r="BP17" s="420"/>
      <c r="BQ17" s="420"/>
      <c r="BR17" s="420"/>
      <c r="BS17" s="420"/>
      <c r="BT17" s="420"/>
      <c r="BU17" s="421"/>
      <c r="BV17" s="419">
        <v>4950243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546.99</v>
      </c>
      <c r="M18" s="472"/>
      <c r="N18" s="472"/>
      <c r="O18" s="472"/>
      <c r="P18" s="472"/>
      <c r="Q18" s="472"/>
      <c r="R18" s="473"/>
      <c r="S18" s="473"/>
      <c r="T18" s="473"/>
      <c r="U18" s="473"/>
      <c r="V18" s="474"/>
      <c r="W18" s="490"/>
      <c r="X18" s="491"/>
      <c r="Y18" s="491"/>
      <c r="Z18" s="491"/>
      <c r="AA18" s="491"/>
      <c r="AB18" s="515"/>
      <c r="AC18" s="389">
        <v>58.7</v>
      </c>
      <c r="AD18" s="390"/>
      <c r="AE18" s="390"/>
      <c r="AF18" s="390"/>
      <c r="AG18" s="475"/>
      <c r="AH18" s="389">
        <v>57.3</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13470908</v>
      </c>
      <c r="BO18" s="420"/>
      <c r="BP18" s="420"/>
      <c r="BQ18" s="420"/>
      <c r="BR18" s="420"/>
      <c r="BS18" s="420"/>
      <c r="BT18" s="420"/>
      <c r="BU18" s="421"/>
      <c r="BV18" s="419">
        <v>13442295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53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18338437</v>
      </c>
      <c r="BO19" s="420"/>
      <c r="BP19" s="420"/>
      <c r="BQ19" s="420"/>
      <c r="BR19" s="420"/>
      <c r="BS19" s="420"/>
      <c r="BT19" s="420"/>
      <c r="BU19" s="421"/>
      <c r="BV19" s="419">
        <v>17970815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12886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30951323</v>
      </c>
      <c r="BO22" s="449"/>
      <c r="BP22" s="449"/>
      <c r="BQ22" s="449"/>
      <c r="BR22" s="449"/>
      <c r="BS22" s="449"/>
      <c r="BT22" s="449"/>
      <c r="BU22" s="450"/>
      <c r="BV22" s="448">
        <v>31327157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24016565</v>
      </c>
      <c r="BO23" s="420"/>
      <c r="BP23" s="420"/>
      <c r="BQ23" s="420"/>
      <c r="BR23" s="420"/>
      <c r="BS23" s="420"/>
      <c r="BT23" s="420"/>
      <c r="BU23" s="421"/>
      <c r="BV23" s="419">
        <v>24802450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8300</v>
      </c>
      <c r="R24" s="373"/>
      <c r="S24" s="373"/>
      <c r="T24" s="373"/>
      <c r="U24" s="373"/>
      <c r="V24" s="374"/>
      <c r="W24" s="462"/>
      <c r="X24" s="399"/>
      <c r="Y24" s="400"/>
      <c r="Z24" s="375" t="s">
        <v>161</v>
      </c>
      <c r="AA24" s="376"/>
      <c r="AB24" s="376"/>
      <c r="AC24" s="376"/>
      <c r="AD24" s="376"/>
      <c r="AE24" s="376"/>
      <c r="AF24" s="376"/>
      <c r="AG24" s="377"/>
      <c r="AH24" s="372">
        <v>402</v>
      </c>
      <c r="AI24" s="373"/>
      <c r="AJ24" s="373"/>
      <c r="AK24" s="373"/>
      <c r="AL24" s="374"/>
      <c r="AM24" s="372">
        <v>1255848</v>
      </c>
      <c r="AN24" s="373"/>
      <c r="AO24" s="373"/>
      <c r="AP24" s="373"/>
      <c r="AQ24" s="373"/>
      <c r="AR24" s="374"/>
      <c r="AS24" s="372">
        <v>3124</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24077582</v>
      </c>
      <c r="BO24" s="420"/>
      <c r="BP24" s="420"/>
      <c r="BQ24" s="420"/>
      <c r="BR24" s="420"/>
      <c r="BS24" s="420"/>
      <c r="BT24" s="420"/>
      <c r="BU24" s="421"/>
      <c r="BV24" s="419">
        <v>23710453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6700</v>
      </c>
      <c r="R25" s="373"/>
      <c r="S25" s="373"/>
      <c r="T25" s="373"/>
      <c r="U25" s="373"/>
      <c r="V25" s="374"/>
      <c r="W25" s="462"/>
      <c r="X25" s="399"/>
      <c r="Y25" s="400"/>
      <c r="Z25" s="375" t="s">
        <v>164</v>
      </c>
      <c r="AA25" s="376"/>
      <c r="AB25" s="376"/>
      <c r="AC25" s="376"/>
      <c r="AD25" s="376"/>
      <c r="AE25" s="376"/>
      <c r="AF25" s="376"/>
      <c r="AG25" s="377"/>
      <c r="AH25" s="372">
        <v>67</v>
      </c>
      <c r="AI25" s="373"/>
      <c r="AJ25" s="373"/>
      <c r="AK25" s="373"/>
      <c r="AL25" s="374"/>
      <c r="AM25" s="372">
        <v>190816</v>
      </c>
      <c r="AN25" s="373"/>
      <c r="AO25" s="373"/>
      <c r="AP25" s="373"/>
      <c r="AQ25" s="373"/>
      <c r="AR25" s="374"/>
      <c r="AS25" s="372">
        <v>2848</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1298744</v>
      </c>
      <c r="BO25" s="449"/>
      <c r="BP25" s="449"/>
      <c r="BQ25" s="449"/>
      <c r="BR25" s="449"/>
      <c r="BS25" s="449"/>
      <c r="BT25" s="449"/>
      <c r="BU25" s="450"/>
      <c r="BV25" s="448">
        <v>1426574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6276</v>
      </c>
      <c r="R26" s="373"/>
      <c r="S26" s="373"/>
      <c r="T26" s="373"/>
      <c r="U26" s="373"/>
      <c r="V26" s="374"/>
      <c r="W26" s="462"/>
      <c r="X26" s="399"/>
      <c r="Y26" s="400"/>
      <c r="Z26" s="375" t="s">
        <v>167</v>
      </c>
      <c r="AA26" s="430"/>
      <c r="AB26" s="430"/>
      <c r="AC26" s="430"/>
      <c r="AD26" s="430"/>
      <c r="AE26" s="430"/>
      <c r="AF26" s="430"/>
      <c r="AG26" s="431"/>
      <c r="AH26" s="372">
        <v>21</v>
      </c>
      <c r="AI26" s="373"/>
      <c r="AJ26" s="373"/>
      <c r="AK26" s="373"/>
      <c r="AL26" s="374"/>
      <c r="AM26" s="372">
        <v>72597</v>
      </c>
      <c r="AN26" s="373"/>
      <c r="AO26" s="373"/>
      <c r="AP26" s="373"/>
      <c r="AQ26" s="373"/>
      <c r="AR26" s="374"/>
      <c r="AS26" s="372">
        <v>3457</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4250</v>
      </c>
      <c r="R27" s="373"/>
      <c r="S27" s="373"/>
      <c r="T27" s="373"/>
      <c r="U27" s="373"/>
      <c r="V27" s="374"/>
      <c r="W27" s="462"/>
      <c r="X27" s="399"/>
      <c r="Y27" s="400"/>
      <c r="Z27" s="375" t="s">
        <v>170</v>
      </c>
      <c r="AA27" s="376"/>
      <c r="AB27" s="376"/>
      <c r="AC27" s="376"/>
      <c r="AD27" s="376"/>
      <c r="AE27" s="376"/>
      <c r="AF27" s="376"/>
      <c r="AG27" s="377"/>
      <c r="AH27" s="372">
        <v>56</v>
      </c>
      <c r="AI27" s="373"/>
      <c r="AJ27" s="373"/>
      <c r="AK27" s="373"/>
      <c r="AL27" s="374"/>
      <c r="AM27" s="372">
        <v>160014</v>
      </c>
      <c r="AN27" s="373"/>
      <c r="AO27" s="373"/>
      <c r="AP27" s="373"/>
      <c r="AQ27" s="373"/>
      <c r="AR27" s="374"/>
      <c r="AS27" s="372">
        <v>2857</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373487</v>
      </c>
      <c r="BO27" s="454"/>
      <c r="BP27" s="454"/>
      <c r="BQ27" s="454"/>
      <c r="BR27" s="454"/>
      <c r="BS27" s="454"/>
      <c r="BT27" s="454"/>
      <c r="BU27" s="455"/>
      <c r="BV27" s="453">
        <v>373349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3570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1818250</v>
      </c>
      <c r="BO28" s="449"/>
      <c r="BP28" s="449"/>
      <c r="BQ28" s="449"/>
      <c r="BR28" s="449"/>
      <c r="BS28" s="449"/>
      <c r="BT28" s="449"/>
      <c r="BU28" s="450"/>
      <c r="BV28" s="448">
        <v>1721341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16</v>
      </c>
      <c r="M29" s="373"/>
      <c r="N29" s="373"/>
      <c r="O29" s="373"/>
      <c r="P29" s="374"/>
      <c r="Q29" s="372">
        <v>3420</v>
      </c>
      <c r="R29" s="373"/>
      <c r="S29" s="373"/>
      <c r="T29" s="373"/>
      <c r="U29" s="373"/>
      <c r="V29" s="374"/>
      <c r="W29" s="463"/>
      <c r="X29" s="464"/>
      <c r="Y29" s="465"/>
      <c r="Z29" s="375" t="s">
        <v>176</v>
      </c>
      <c r="AA29" s="376"/>
      <c r="AB29" s="376"/>
      <c r="AC29" s="376"/>
      <c r="AD29" s="376"/>
      <c r="AE29" s="376"/>
      <c r="AF29" s="376"/>
      <c r="AG29" s="377"/>
      <c r="AH29" s="372">
        <v>458</v>
      </c>
      <c r="AI29" s="373"/>
      <c r="AJ29" s="373"/>
      <c r="AK29" s="373"/>
      <c r="AL29" s="374"/>
      <c r="AM29" s="372">
        <v>1415862</v>
      </c>
      <c r="AN29" s="373"/>
      <c r="AO29" s="373"/>
      <c r="AP29" s="373"/>
      <c r="AQ29" s="373"/>
      <c r="AR29" s="374"/>
      <c r="AS29" s="372">
        <v>3091</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1356632</v>
      </c>
      <c r="BO29" s="420"/>
      <c r="BP29" s="420"/>
      <c r="BQ29" s="420"/>
      <c r="BR29" s="420"/>
      <c r="BS29" s="420"/>
      <c r="BT29" s="420"/>
      <c r="BU29" s="421"/>
      <c r="BV29" s="419">
        <v>1636955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4300248</v>
      </c>
      <c r="BO30" s="454"/>
      <c r="BP30" s="454"/>
      <c r="BQ30" s="454"/>
      <c r="BR30" s="454"/>
      <c r="BS30" s="454"/>
      <c r="BT30" s="454"/>
      <c r="BU30" s="455"/>
      <c r="BV30" s="453">
        <v>4808554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高梁市国民健康保険特別会計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高梁市水道事業特別会計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IF('各会計、関係団体の財政状況及び健全化判断比率'!B35="","",'各会計、関係団体の財政状況及び健全化判断比率'!B35)</f>
        <v>高梁市地域開発事業特別会計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高梁地域事務組合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成羽町美術振興財団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高梁市へき地診療所特別会計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高梁市後期高齢者医療特別会計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高梁市国民健康保険成羽病院事業会計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岡山県広域水道企業団</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高梁市養護老人ホーム特別会計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高梁市介護保険特別会計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IF('各会計、関係団体の財政状況及び健全化判断比率'!B34="","",'各会計、関係団体の財政状況及び健全化判断比率'!B34)</f>
        <v>高梁市下水道事業特別会計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岡山県後期高齢者医療広域連合一般会計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高梁市畑地かんがい事業特別会計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高梁市特別養護老人ホーム特別会計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岡山県後期高齢者医療広域連合特別会計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岡山県市町村総合事務組合一般会計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岡山県市町村総合事務組合貸付金特別会計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岡山県市町村総合事務組合拠出金事業特別会計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岡山県市町村税整理組合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ccsSBfTmY019uTuKn/04ZWFulYJagOxM+mrxUI5abYA5PHdc6m/4r4iIuD328A+wbwxhwptYrxXzPfhcg1rqQ==" saltValue="vehuju0+UVqJzLQoEKBJ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3797020</v>
      </c>
      <c r="S5" s="677"/>
      <c r="T5" s="677"/>
      <c r="U5" s="677"/>
      <c r="V5" s="677"/>
      <c r="W5" s="677"/>
      <c r="X5" s="677"/>
      <c r="Y5" s="702"/>
      <c r="Z5" s="715">
        <v>13.9</v>
      </c>
      <c r="AA5" s="715"/>
      <c r="AB5" s="715"/>
      <c r="AC5" s="715"/>
      <c r="AD5" s="716">
        <v>3687290</v>
      </c>
      <c r="AE5" s="716"/>
      <c r="AF5" s="716"/>
      <c r="AG5" s="716"/>
      <c r="AH5" s="716"/>
      <c r="AI5" s="716"/>
      <c r="AJ5" s="716"/>
      <c r="AK5" s="716"/>
      <c r="AL5" s="703">
        <v>26.4</v>
      </c>
      <c r="AM5" s="685"/>
      <c r="AN5" s="685"/>
      <c r="AO5" s="704"/>
      <c r="AP5" s="679" t="s">
        <v>215</v>
      </c>
      <c r="AQ5" s="680"/>
      <c r="AR5" s="680"/>
      <c r="AS5" s="680"/>
      <c r="AT5" s="680"/>
      <c r="AU5" s="680"/>
      <c r="AV5" s="680"/>
      <c r="AW5" s="680"/>
      <c r="AX5" s="680"/>
      <c r="AY5" s="680"/>
      <c r="AZ5" s="680"/>
      <c r="BA5" s="680"/>
      <c r="BB5" s="680"/>
      <c r="BC5" s="680"/>
      <c r="BD5" s="680"/>
      <c r="BE5" s="680"/>
      <c r="BF5" s="681"/>
      <c r="BG5" s="621">
        <v>3687290</v>
      </c>
      <c r="BH5" s="622"/>
      <c r="BI5" s="622"/>
      <c r="BJ5" s="622"/>
      <c r="BK5" s="622"/>
      <c r="BL5" s="622"/>
      <c r="BM5" s="622"/>
      <c r="BN5" s="623"/>
      <c r="BO5" s="659">
        <v>97.1</v>
      </c>
      <c r="BP5" s="659"/>
      <c r="BQ5" s="659"/>
      <c r="BR5" s="659"/>
      <c r="BS5" s="660">
        <v>34670</v>
      </c>
      <c r="BT5" s="660"/>
      <c r="BU5" s="660"/>
      <c r="BV5" s="660"/>
      <c r="BW5" s="660"/>
      <c r="BX5" s="660"/>
      <c r="BY5" s="660"/>
      <c r="BZ5" s="660"/>
      <c r="CA5" s="660"/>
      <c r="CB5" s="695"/>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349964</v>
      </c>
      <c r="S6" s="622"/>
      <c r="T6" s="622"/>
      <c r="U6" s="622"/>
      <c r="V6" s="622"/>
      <c r="W6" s="622"/>
      <c r="X6" s="622"/>
      <c r="Y6" s="623"/>
      <c r="Z6" s="659">
        <v>1.3</v>
      </c>
      <c r="AA6" s="659"/>
      <c r="AB6" s="659"/>
      <c r="AC6" s="659"/>
      <c r="AD6" s="660">
        <v>349964</v>
      </c>
      <c r="AE6" s="660"/>
      <c r="AF6" s="660"/>
      <c r="AG6" s="660"/>
      <c r="AH6" s="660"/>
      <c r="AI6" s="660"/>
      <c r="AJ6" s="660"/>
      <c r="AK6" s="660"/>
      <c r="AL6" s="624">
        <v>2.5</v>
      </c>
      <c r="AM6" s="625"/>
      <c r="AN6" s="625"/>
      <c r="AO6" s="661"/>
      <c r="AP6" s="618" t="s">
        <v>220</v>
      </c>
      <c r="AQ6" s="619"/>
      <c r="AR6" s="619"/>
      <c r="AS6" s="619"/>
      <c r="AT6" s="619"/>
      <c r="AU6" s="619"/>
      <c r="AV6" s="619"/>
      <c r="AW6" s="619"/>
      <c r="AX6" s="619"/>
      <c r="AY6" s="619"/>
      <c r="AZ6" s="619"/>
      <c r="BA6" s="619"/>
      <c r="BB6" s="619"/>
      <c r="BC6" s="619"/>
      <c r="BD6" s="619"/>
      <c r="BE6" s="619"/>
      <c r="BF6" s="620"/>
      <c r="BG6" s="621">
        <v>3687290</v>
      </c>
      <c r="BH6" s="622"/>
      <c r="BI6" s="622"/>
      <c r="BJ6" s="622"/>
      <c r="BK6" s="622"/>
      <c r="BL6" s="622"/>
      <c r="BM6" s="622"/>
      <c r="BN6" s="623"/>
      <c r="BO6" s="659">
        <v>97.1</v>
      </c>
      <c r="BP6" s="659"/>
      <c r="BQ6" s="659"/>
      <c r="BR6" s="659"/>
      <c r="BS6" s="660">
        <v>34670</v>
      </c>
      <c r="BT6" s="660"/>
      <c r="BU6" s="660"/>
      <c r="BV6" s="660"/>
      <c r="BW6" s="660"/>
      <c r="BX6" s="660"/>
      <c r="BY6" s="660"/>
      <c r="BZ6" s="660"/>
      <c r="CA6" s="660"/>
      <c r="CB6" s="695"/>
      <c r="CD6" s="679" t="s">
        <v>221</v>
      </c>
      <c r="CE6" s="680"/>
      <c r="CF6" s="680"/>
      <c r="CG6" s="680"/>
      <c r="CH6" s="680"/>
      <c r="CI6" s="680"/>
      <c r="CJ6" s="680"/>
      <c r="CK6" s="680"/>
      <c r="CL6" s="680"/>
      <c r="CM6" s="680"/>
      <c r="CN6" s="680"/>
      <c r="CO6" s="680"/>
      <c r="CP6" s="680"/>
      <c r="CQ6" s="681"/>
      <c r="CR6" s="621">
        <v>164148</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164147</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1330</v>
      </c>
      <c r="S7" s="622"/>
      <c r="T7" s="622"/>
      <c r="U7" s="622"/>
      <c r="V7" s="622"/>
      <c r="W7" s="622"/>
      <c r="X7" s="622"/>
      <c r="Y7" s="623"/>
      <c r="Z7" s="659">
        <v>0</v>
      </c>
      <c r="AA7" s="659"/>
      <c r="AB7" s="659"/>
      <c r="AC7" s="659"/>
      <c r="AD7" s="660">
        <v>1330</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1326885</v>
      </c>
      <c r="BH7" s="622"/>
      <c r="BI7" s="622"/>
      <c r="BJ7" s="622"/>
      <c r="BK7" s="622"/>
      <c r="BL7" s="622"/>
      <c r="BM7" s="622"/>
      <c r="BN7" s="623"/>
      <c r="BO7" s="659">
        <v>34.9</v>
      </c>
      <c r="BP7" s="659"/>
      <c r="BQ7" s="659"/>
      <c r="BR7" s="659"/>
      <c r="BS7" s="660">
        <v>34670</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3661677</v>
      </c>
      <c r="CS7" s="622"/>
      <c r="CT7" s="622"/>
      <c r="CU7" s="622"/>
      <c r="CV7" s="622"/>
      <c r="CW7" s="622"/>
      <c r="CX7" s="622"/>
      <c r="CY7" s="623"/>
      <c r="CZ7" s="659">
        <v>14</v>
      </c>
      <c r="DA7" s="659"/>
      <c r="DB7" s="659"/>
      <c r="DC7" s="659"/>
      <c r="DD7" s="627">
        <v>279040</v>
      </c>
      <c r="DE7" s="622"/>
      <c r="DF7" s="622"/>
      <c r="DG7" s="622"/>
      <c r="DH7" s="622"/>
      <c r="DI7" s="622"/>
      <c r="DJ7" s="622"/>
      <c r="DK7" s="622"/>
      <c r="DL7" s="622"/>
      <c r="DM7" s="622"/>
      <c r="DN7" s="622"/>
      <c r="DO7" s="622"/>
      <c r="DP7" s="623"/>
      <c r="DQ7" s="627">
        <v>2636263</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21884</v>
      </c>
      <c r="S8" s="622"/>
      <c r="T8" s="622"/>
      <c r="U8" s="622"/>
      <c r="V8" s="622"/>
      <c r="W8" s="622"/>
      <c r="X8" s="622"/>
      <c r="Y8" s="623"/>
      <c r="Z8" s="659">
        <v>0.1</v>
      </c>
      <c r="AA8" s="659"/>
      <c r="AB8" s="659"/>
      <c r="AC8" s="659"/>
      <c r="AD8" s="660">
        <v>21884</v>
      </c>
      <c r="AE8" s="660"/>
      <c r="AF8" s="660"/>
      <c r="AG8" s="660"/>
      <c r="AH8" s="660"/>
      <c r="AI8" s="660"/>
      <c r="AJ8" s="660"/>
      <c r="AK8" s="660"/>
      <c r="AL8" s="624">
        <v>0.2</v>
      </c>
      <c r="AM8" s="625"/>
      <c r="AN8" s="625"/>
      <c r="AO8" s="661"/>
      <c r="AP8" s="618" t="s">
        <v>226</v>
      </c>
      <c r="AQ8" s="619"/>
      <c r="AR8" s="619"/>
      <c r="AS8" s="619"/>
      <c r="AT8" s="619"/>
      <c r="AU8" s="619"/>
      <c r="AV8" s="619"/>
      <c r="AW8" s="619"/>
      <c r="AX8" s="619"/>
      <c r="AY8" s="619"/>
      <c r="AZ8" s="619"/>
      <c r="BA8" s="619"/>
      <c r="BB8" s="619"/>
      <c r="BC8" s="619"/>
      <c r="BD8" s="619"/>
      <c r="BE8" s="619"/>
      <c r="BF8" s="620"/>
      <c r="BG8" s="621">
        <v>47982</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6935485</v>
      </c>
      <c r="CS8" s="622"/>
      <c r="CT8" s="622"/>
      <c r="CU8" s="622"/>
      <c r="CV8" s="622"/>
      <c r="CW8" s="622"/>
      <c r="CX8" s="622"/>
      <c r="CY8" s="623"/>
      <c r="CZ8" s="659">
        <v>26.6</v>
      </c>
      <c r="DA8" s="659"/>
      <c r="DB8" s="659"/>
      <c r="DC8" s="659"/>
      <c r="DD8" s="627">
        <v>895445</v>
      </c>
      <c r="DE8" s="622"/>
      <c r="DF8" s="622"/>
      <c r="DG8" s="622"/>
      <c r="DH8" s="622"/>
      <c r="DI8" s="622"/>
      <c r="DJ8" s="622"/>
      <c r="DK8" s="622"/>
      <c r="DL8" s="622"/>
      <c r="DM8" s="622"/>
      <c r="DN8" s="622"/>
      <c r="DO8" s="622"/>
      <c r="DP8" s="623"/>
      <c r="DQ8" s="627">
        <v>3806397</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23926</v>
      </c>
      <c r="S9" s="622"/>
      <c r="T9" s="622"/>
      <c r="U9" s="622"/>
      <c r="V9" s="622"/>
      <c r="W9" s="622"/>
      <c r="X9" s="622"/>
      <c r="Y9" s="623"/>
      <c r="Z9" s="659">
        <v>0.1</v>
      </c>
      <c r="AA9" s="659"/>
      <c r="AB9" s="659"/>
      <c r="AC9" s="659"/>
      <c r="AD9" s="660">
        <v>23926</v>
      </c>
      <c r="AE9" s="660"/>
      <c r="AF9" s="660"/>
      <c r="AG9" s="660"/>
      <c r="AH9" s="660"/>
      <c r="AI9" s="660"/>
      <c r="AJ9" s="660"/>
      <c r="AK9" s="660"/>
      <c r="AL9" s="624">
        <v>0.2</v>
      </c>
      <c r="AM9" s="625"/>
      <c r="AN9" s="625"/>
      <c r="AO9" s="661"/>
      <c r="AP9" s="618" t="s">
        <v>229</v>
      </c>
      <c r="AQ9" s="619"/>
      <c r="AR9" s="619"/>
      <c r="AS9" s="619"/>
      <c r="AT9" s="619"/>
      <c r="AU9" s="619"/>
      <c r="AV9" s="619"/>
      <c r="AW9" s="619"/>
      <c r="AX9" s="619"/>
      <c r="AY9" s="619"/>
      <c r="AZ9" s="619"/>
      <c r="BA9" s="619"/>
      <c r="BB9" s="619"/>
      <c r="BC9" s="619"/>
      <c r="BD9" s="619"/>
      <c r="BE9" s="619"/>
      <c r="BF9" s="620"/>
      <c r="BG9" s="621">
        <v>1079828</v>
      </c>
      <c r="BH9" s="622"/>
      <c r="BI9" s="622"/>
      <c r="BJ9" s="622"/>
      <c r="BK9" s="622"/>
      <c r="BL9" s="622"/>
      <c r="BM9" s="622"/>
      <c r="BN9" s="623"/>
      <c r="BO9" s="659">
        <v>28.4</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2340195</v>
      </c>
      <c r="CS9" s="622"/>
      <c r="CT9" s="622"/>
      <c r="CU9" s="622"/>
      <c r="CV9" s="622"/>
      <c r="CW9" s="622"/>
      <c r="CX9" s="622"/>
      <c r="CY9" s="623"/>
      <c r="CZ9" s="659">
        <v>9</v>
      </c>
      <c r="DA9" s="659"/>
      <c r="DB9" s="659"/>
      <c r="DC9" s="659"/>
      <c r="DD9" s="627">
        <v>42851</v>
      </c>
      <c r="DE9" s="622"/>
      <c r="DF9" s="622"/>
      <c r="DG9" s="622"/>
      <c r="DH9" s="622"/>
      <c r="DI9" s="622"/>
      <c r="DJ9" s="622"/>
      <c r="DK9" s="622"/>
      <c r="DL9" s="622"/>
      <c r="DM9" s="622"/>
      <c r="DN9" s="622"/>
      <c r="DO9" s="622"/>
      <c r="DP9" s="623"/>
      <c r="DQ9" s="627">
        <v>1956140</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80411</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v>44104</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8504</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721201</v>
      </c>
      <c r="S11" s="622"/>
      <c r="T11" s="622"/>
      <c r="U11" s="622"/>
      <c r="V11" s="622"/>
      <c r="W11" s="622"/>
      <c r="X11" s="622"/>
      <c r="Y11" s="623"/>
      <c r="Z11" s="624">
        <v>2.6</v>
      </c>
      <c r="AA11" s="625"/>
      <c r="AB11" s="625"/>
      <c r="AC11" s="626"/>
      <c r="AD11" s="627">
        <v>721201</v>
      </c>
      <c r="AE11" s="622"/>
      <c r="AF11" s="622"/>
      <c r="AG11" s="622"/>
      <c r="AH11" s="622"/>
      <c r="AI11" s="622"/>
      <c r="AJ11" s="622"/>
      <c r="AK11" s="623"/>
      <c r="AL11" s="624">
        <v>5.2</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118664</v>
      </c>
      <c r="BH11" s="622"/>
      <c r="BI11" s="622"/>
      <c r="BJ11" s="622"/>
      <c r="BK11" s="622"/>
      <c r="BL11" s="622"/>
      <c r="BM11" s="622"/>
      <c r="BN11" s="623"/>
      <c r="BO11" s="659">
        <v>3.1</v>
      </c>
      <c r="BP11" s="659"/>
      <c r="BQ11" s="659"/>
      <c r="BR11" s="659"/>
      <c r="BS11" s="660">
        <v>34670</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933548</v>
      </c>
      <c r="CS11" s="622"/>
      <c r="CT11" s="622"/>
      <c r="CU11" s="622"/>
      <c r="CV11" s="622"/>
      <c r="CW11" s="622"/>
      <c r="CX11" s="622"/>
      <c r="CY11" s="623"/>
      <c r="CZ11" s="659">
        <v>3.6</v>
      </c>
      <c r="DA11" s="659"/>
      <c r="DB11" s="659"/>
      <c r="DC11" s="659"/>
      <c r="DD11" s="627">
        <v>195024</v>
      </c>
      <c r="DE11" s="622"/>
      <c r="DF11" s="622"/>
      <c r="DG11" s="622"/>
      <c r="DH11" s="622"/>
      <c r="DI11" s="622"/>
      <c r="DJ11" s="622"/>
      <c r="DK11" s="622"/>
      <c r="DL11" s="622"/>
      <c r="DM11" s="622"/>
      <c r="DN11" s="622"/>
      <c r="DO11" s="622"/>
      <c r="DP11" s="623"/>
      <c r="DQ11" s="627">
        <v>478154</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8436</v>
      </c>
      <c r="S12" s="622"/>
      <c r="T12" s="622"/>
      <c r="U12" s="622"/>
      <c r="V12" s="622"/>
      <c r="W12" s="622"/>
      <c r="X12" s="622"/>
      <c r="Y12" s="623"/>
      <c r="Z12" s="659">
        <v>0</v>
      </c>
      <c r="AA12" s="659"/>
      <c r="AB12" s="659"/>
      <c r="AC12" s="659"/>
      <c r="AD12" s="660">
        <v>8436</v>
      </c>
      <c r="AE12" s="660"/>
      <c r="AF12" s="660"/>
      <c r="AG12" s="660"/>
      <c r="AH12" s="660"/>
      <c r="AI12" s="660"/>
      <c r="AJ12" s="660"/>
      <c r="AK12" s="660"/>
      <c r="AL12" s="624">
        <v>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2051356</v>
      </c>
      <c r="BH12" s="622"/>
      <c r="BI12" s="622"/>
      <c r="BJ12" s="622"/>
      <c r="BK12" s="622"/>
      <c r="BL12" s="622"/>
      <c r="BM12" s="622"/>
      <c r="BN12" s="623"/>
      <c r="BO12" s="659">
        <v>54</v>
      </c>
      <c r="BP12" s="659"/>
      <c r="BQ12" s="659"/>
      <c r="BR12" s="659"/>
      <c r="BS12" s="660" t="s">
        <v>122</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601452</v>
      </c>
      <c r="CS12" s="622"/>
      <c r="CT12" s="622"/>
      <c r="CU12" s="622"/>
      <c r="CV12" s="622"/>
      <c r="CW12" s="622"/>
      <c r="CX12" s="622"/>
      <c r="CY12" s="623"/>
      <c r="CZ12" s="659">
        <v>2.2999999999999998</v>
      </c>
      <c r="DA12" s="659"/>
      <c r="DB12" s="659"/>
      <c r="DC12" s="659"/>
      <c r="DD12" s="627">
        <v>42533</v>
      </c>
      <c r="DE12" s="622"/>
      <c r="DF12" s="622"/>
      <c r="DG12" s="622"/>
      <c r="DH12" s="622"/>
      <c r="DI12" s="622"/>
      <c r="DJ12" s="622"/>
      <c r="DK12" s="622"/>
      <c r="DL12" s="622"/>
      <c r="DM12" s="622"/>
      <c r="DN12" s="622"/>
      <c r="DO12" s="622"/>
      <c r="DP12" s="623"/>
      <c r="DQ12" s="627">
        <v>489024</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2042934</v>
      </c>
      <c r="BH13" s="622"/>
      <c r="BI13" s="622"/>
      <c r="BJ13" s="622"/>
      <c r="BK13" s="622"/>
      <c r="BL13" s="622"/>
      <c r="BM13" s="622"/>
      <c r="BN13" s="623"/>
      <c r="BO13" s="659">
        <v>53.8</v>
      </c>
      <c r="BP13" s="659"/>
      <c r="BQ13" s="659"/>
      <c r="BR13" s="659"/>
      <c r="BS13" s="660" t="s">
        <v>122</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2669920</v>
      </c>
      <c r="CS13" s="622"/>
      <c r="CT13" s="622"/>
      <c r="CU13" s="622"/>
      <c r="CV13" s="622"/>
      <c r="CW13" s="622"/>
      <c r="CX13" s="622"/>
      <c r="CY13" s="623"/>
      <c r="CZ13" s="659">
        <v>10.199999999999999</v>
      </c>
      <c r="DA13" s="659"/>
      <c r="DB13" s="659"/>
      <c r="DC13" s="659"/>
      <c r="DD13" s="627">
        <v>1722862</v>
      </c>
      <c r="DE13" s="622"/>
      <c r="DF13" s="622"/>
      <c r="DG13" s="622"/>
      <c r="DH13" s="622"/>
      <c r="DI13" s="622"/>
      <c r="DJ13" s="622"/>
      <c r="DK13" s="622"/>
      <c r="DL13" s="622"/>
      <c r="DM13" s="622"/>
      <c r="DN13" s="622"/>
      <c r="DO13" s="622"/>
      <c r="DP13" s="623"/>
      <c r="DQ13" s="627">
        <v>1060612</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2814</v>
      </c>
      <c r="S14" s="622"/>
      <c r="T14" s="622"/>
      <c r="U14" s="622"/>
      <c r="V14" s="622"/>
      <c r="W14" s="622"/>
      <c r="X14" s="622"/>
      <c r="Y14" s="623"/>
      <c r="Z14" s="659">
        <v>0</v>
      </c>
      <c r="AA14" s="659"/>
      <c r="AB14" s="659"/>
      <c r="AC14" s="659"/>
      <c r="AD14" s="660">
        <v>2814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134658</v>
      </c>
      <c r="BH14" s="622"/>
      <c r="BI14" s="622"/>
      <c r="BJ14" s="622"/>
      <c r="BK14" s="622"/>
      <c r="BL14" s="622"/>
      <c r="BM14" s="622"/>
      <c r="BN14" s="623"/>
      <c r="BO14" s="659">
        <v>3.5</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1136375</v>
      </c>
      <c r="CS14" s="622"/>
      <c r="CT14" s="622"/>
      <c r="CU14" s="622"/>
      <c r="CV14" s="622"/>
      <c r="CW14" s="622"/>
      <c r="CX14" s="622"/>
      <c r="CY14" s="623"/>
      <c r="CZ14" s="659">
        <v>4.4000000000000004</v>
      </c>
      <c r="DA14" s="659"/>
      <c r="DB14" s="659"/>
      <c r="DC14" s="659"/>
      <c r="DD14" s="627">
        <v>527901</v>
      </c>
      <c r="DE14" s="622"/>
      <c r="DF14" s="622"/>
      <c r="DG14" s="622"/>
      <c r="DH14" s="622"/>
      <c r="DI14" s="622"/>
      <c r="DJ14" s="622"/>
      <c r="DK14" s="622"/>
      <c r="DL14" s="622"/>
      <c r="DM14" s="622"/>
      <c r="DN14" s="622"/>
      <c r="DO14" s="622"/>
      <c r="DP14" s="623"/>
      <c r="DQ14" s="627">
        <v>608061</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174289</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2885741</v>
      </c>
      <c r="CS15" s="622"/>
      <c r="CT15" s="622"/>
      <c r="CU15" s="622"/>
      <c r="CV15" s="622"/>
      <c r="CW15" s="622"/>
      <c r="CX15" s="622"/>
      <c r="CY15" s="623"/>
      <c r="CZ15" s="659">
        <v>11.1</v>
      </c>
      <c r="DA15" s="659"/>
      <c r="DB15" s="659"/>
      <c r="DC15" s="659"/>
      <c r="DD15" s="627">
        <v>683496</v>
      </c>
      <c r="DE15" s="622"/>
      <c r="DF15" s="622"/>
      <c r="DG15" s="622"/>
      <c r="DH15" s="622"/>
      <c r="DI15" s="622"/>
      <c r="DJ15" s="622"/>
      <c r="DK15" s="622"/>
      <c r="DL15" s="622"/>
      <c r="DM15" s="622"/>
      <c r="DN15" s="622"/>
      <c r="DO15" s="622"/>
      <c r="DP15" s="623"/>
      <c r="DQ15" s="627">
        <v>1902382</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34588</v>
      </c>
      <c r="S16" s="622"/>
      <c r="T16" s="622"/>
      <c r="U16" s="622"/>
      <c r="V16" s="622"/>
      <c r="W16" s="622"/>
      <c r="X16" s="622"/>
      <c r="Y16" s="623"/>
      <c r="Z16" s="659">
        <v>0.1</v>
      </c>
      <c r="AA16" s="659"/>
      <c r="AB16" s="659"/>
      <c r="AC16" s="659"/>
      <c r="AD16" s="660">
        <v>34588</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v>102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828200</v>
      </c>
      <c r="CS16" s="622"/>
      <c r="CT16" s="622"/>
      <c r="CU16" s="622"/>
      <c r="CV16" s="622"/>
      <c r="CW16" s="622"/>
      <c r="CX16" s="622"/>
      <c r="CY16" s="623"/>
      <c r="CZ16" s="659">
        <v>3.2</v>
      </c>
      <c r="DA16" s="659"/>
      <c r="DB16" s="659"/>
      <c r="DC16" s="659"/>
      <c r="DD16" s="627" t="s">
        <v>122</v>
      </c>
      <c r="DE16" s="622"/>
      <c r="DF16" s="622"/>
      <c r="DG16" s="622"/>
      <c r="DH16" s="622"/>
      <c r="DI16" s="622"/>
      <c r="DJ16" s="622"/>
      <c r="DK16" s="622"/>
      <c r="DL16" s="622"/>
      <c r="DM16" s="622"/>
      <c r="DN16" s="622"/>
      <c r="DO16" s="622"/>
      <c r="DP16" s="623"/>
      <c r="DQ16" s="627">
        <v>289172</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69099</v>
      </c>
      <c r="S17" s="622"/>
      <c r="T17" s="622"/>
      <c r="U17" s="622"/>
      <c r="V17" s="622"/>
      <c r="W17" s="622"/>
      <c r="X17" s="622"/>
      <c r="Y17" s="623"/>
      <c r="Z17" s="659">
        <v>0.3</v>
      </c>
      <c r="AA17" s="659"/>
      <c r="AB17" s="659"/>
      <c r="AC17" s="659"/>
      <c r="AD17" s="660">
        <v>69099</v>
      </c>
      <c r="AE17" s="660"/>
      <c r="AF17" s="660"/>
      <c r="AG17" s="660"/>
      <c r="AH17" s="660"/>
      <c r="AI17" s="660"/>
      <c r="AJ17" s="660"/>
      <c r="AK17" s="660"/>
      <c r="AL17" s="624">
        <v>0.5</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3870973</v>
      </c>
      <c r="CS17" s="622"/>
      <c r="CT17" s="622"/>
      <c r="CU17" s="622"/>
      <c r="CV17" s="622"/>
      <c r="CW17" s="622"/>
      <c r="CX17" s="622"/>
      <c r="CY17" s="623"/>
      <c r="CZ17" s="659">
        <v>14.8</v>
      </c>
      <c r="DA17" s="659"/>
      <c r="DB17" s="659"/>
      <c r="DC17" s="659"/>
      <c r="DD17" s="627" t="s">
        <v>122</v>
      </c>
      <c r="DE17" s="622"/>
      <c r="DF17" s="622"/>
      <c r="DG17" s="622"/>
      <c r="DH17" s="622"/>
      <c r="DI17" s="622"/>
      <c r="DJ17" s="622"/>
      <c r="DK17" s="622"/>
      <c r="DL17" s="622"/>
      <c r="DM17" s="622"/>
      <c r="DN17" s="622"/>
      <c r="DO17" s="622"/>
      <c r="DP17" s="623"/>
      <c r="DQ17" s="627">
        <v>3738847</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16682</v>
      </c>
      <c r="S18" s="622"/>
      <c r="T18" s="622"/>
      <c r="U18" s="622"/>
      <c r="V18" s="622"/>
      <c r="W18" s="622"/>
      <c r="X18" s="622"/>
      <c r="Y18" s="623"/>
      <c r="Z18" s="659">
        <v>0.1</v>
      </c>
      <c r="AA18" s="659"/>
      <c r="AB18" s="659"/>
      <c r="AC18" s="659"/>
      <c r="AD18" s="660">
        <v>16682</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13788</v>
      </c>
      <c r="S19" s="622"/>
      <c r="T19" s="622"/>
      <c r="U19" s="622"/>
      <c r="V19" s="622"/>
      <c r="W19" s="622"/>
      <c r="X19" s="622"/>
      <c r="Y19" s="623"/>
      <c r="Z19" s="659">
        <v>0.1</v>
      </c>
      <c r="AA19" s="659"/>
      <c r="AB19" s="659"/>
      <c r="AC19" s="659"/>
      <c r="AD19" s="660">
        <v>13788</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109730</v>
      </c>
      <c r="BH19" s="622"/>
      <c r="BI19" s="622"/>
      <c r="BJ19" s="622"/>
      <c r="BK19" s="622"/>
      <c r="BL19" s="622"/>
      <c r="BM19" s="622"/>
      <c r="BN19" s="623"/>
      <c r="BO19" s="659">
        <v>2.9</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v>2894</v>
      </c>
      <c r="S20" s="622"/>
      <c r="T20" s="622"/>
      <c r="U20" s="622"/>
      <c r="V20" s="622"/>
      <c r="W20" s="622"/>
      <c r="X20" s="622"/>
      <c r="Y20" s="623"/>
      <c r="Z20" s="659">
        <v>0</v>
      </c>
      <c r="AA20" s="659"/>
      <c r="AB20" s="659"/>
      <c r="AC20" s="659"/>
      <c r="AD20" s="660">
        <v>2894</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109730</v>
      </c>
      <c r="BH20" s="622"/>
      <c r="BI20" s="622"/>
      <c r="BJ20" s="622"/>
      <c r="BK20" s="622"/>
      <c r="BL20" s="622"/>
      <c r="BM20" s="622"/>
      <c r="BN20" s="623"/>
      <c r="BO20" s="659">
        <v>2.9</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26071818</v>
      </c>
      <c r="CS20" s="622"/>
      <c r="CT20" s="622"/>
      <c r="CU20" s="622"/>
      <c r="CV20" s="622"/>
      <c r="CW20" s="622"/>
      <c r="CX20" s="622"/>
      <c r="CY20" s="623"/>
      <c r="CZ20" s="659">
        <v>100</v>
      </c>
      <c r="DA20" s="659"/>
      <c r="DB20" s="659"/>
      <c r="DC20" s="659"/>
      <c r="DD20" s="627">
        <v>4389152</v>
      </c>
      <c r="DE20" s="622"/>
      <c r="DF20" s="622"/>
      <c r="DG20" s="622"/>
      <c r="DH20" s="622"/>
      <c r="DI20" s="622"/>
      <c r="DJ20" s="622"/>
      <c r="DK20" s="622"/>
      <c r="DL20" s="622"/>
      <c r="DM20" s="622"/>
      <c r="DN20" s="622"/>
      <c r="DO20" s="622"/>
      <c r="DP20" s="623"/>
      <c r="DQ20" s="627">
        <v>17137703</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10653226</v>
      </c>
      <c r="S21" s="622"/>
      <c r="T21" s="622"/>
      <c r="U21" s="622"/>
      <c r="V21" s="622"/>
      <c r="W21" s="622"/>
      <c r="X21" s="622"/>
      <c r="Y21" s="623"/>
      <c r="Z21" s="659">
        <v>39.1</v>
      </c>
      <c r="AA21" s="659"/>
      <c r="AB21" s="659"/>
      <c r="AC21" s="659"/>
      <c r="AD21" s="660">
        <v>9015933</v>
      </c>
      <c r="AE21" s="660"/>
      <c r="AF21" s="660"/>
      <c r="AG21" s="660"/>
      <c r="AH21" s="660"/>
      <c r="AI21" s="660"/>
      <c r="AJ21" s="660"/>
      <c r="AK21" s="660"/>
      <c r="AL21" s="624">
        <v>64.5</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9015933</v>
      </c>
      <c r="S22" s="622"/>
      <c r="T22" s="622"/>
      <c r="U22" s="622"/>
      <c r="V22" s="622"/>
      <c r="W22" s="622"/>
      <c r="X22" s="622"/>
      <c r="Y22" s="623"/>
      <c r="Z22" s="659">
        <v>33.1</v>
      </c>
      <c r="AA22" s="659"/>
      <c r="AB22" s="659"/>
      <c r="AC22" s="659"/>
      <c r="AD22" s="660">
        <v>9015933</v>
      </c>
      <c r="AE22" s="660"/>
      <c r="AF22" s="660"/>
      <c r="AG22" s="660"/>
      <c r="AH22" s="660"/>
      <c r="AI22" s="660"/>
      <c r="AJ22" s="660"/>
      <c r="AK22" s="660"/>
      <c r="AL22" s="624">
        <v>64.5</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1637293</v>
      </c>
      <c r="S23" s="622"/>
      <c r="T23" s="622"/>
      <c r="U23" s="622"/>
      <c r="V23" s="622"/>
      <c r="W23" s="622"/>
      <c r="X23" s="622"/>
      <c r="Y23" s="623"/>
      <c r="Z23" s="659">
        <v>6</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v>109730</v>
      </c>
      <c r="BH23" s="622"/>
      <c r="BI23" s="622"/>
      <c r="BJ23" s="622"/>
      <c r="BK23" s="622"/>
      <c r="BL23" s="622"/>
      <c r="BM23" s="622"/>
      <c r="BN23" s="623"/>
      <c r="BO23" s="659">
        <v>2.9</v>
      </c>
      <c r="BP23" s="659"/>
      <c r="BQ23" s="659"/>
      <c r="BR23" s="659"/>
      <c r="BS23" s="660" t="s">
        <v>122</v>
      </c>
      <c r="BT23" s="660"/>
      <c r="BU23" s="660"/>
      <c r="BV23" s="660"/>
      <c r="BW23" s="660"/>
      <c r="BX23" s="660"/>
      <c r="BY23" s="660"/>
      <c r="BZ23" s="660"/>
      <c r="CA23" s="660"/>
      <c r="CB23" s="695"/>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278</v>
      </c>
      <c r="CE24" s="680"/>
      <c r="CF24" s="680"/>
      <c r="CG24" s="680"/>
      <c r="CH24" s="680"/>
      <c r="CI24" s="680"/>
      <c r="CJ24" s="680"/>
      <c r="CK24" s="680"/>
      <c r="CL24" s="680"/>
      <c r="CM24" s="680"/>
      <c r="CN24" s="680"/>
      <c r="CO24" s="680"/>
      <c r="CP24" s="680"/>
      <c r="CQ24" s="681"/>
      <c r="CR24" s="676">
        <v>11152662</v>
      </c>
      <c r="CS24" s="677"/>
      <c r="CT24" s="677"/>
      <c r="CU24" s="677"/>
      <c r="CV24" s="677"/>
      <c r="CW24" s="677"/>
      <c r="CX24" s="677"/>
      <c r="CY24" s="702"/>
      <c r="CZ24" s="703">
        <v>42.8</v>
      </c>
      <c r="DA24" s="685"/>
      <c r="DB24" s="685"/>
      <c r="DC24" s="705"/>
      <c r="DD24" s="701">
        <v>8975800</v>
      </c>
      <c r="DE24" s="677"/>
      <c r="DF24" s="677"/>
      <c r="DG24" s="677"/>
      <c r="DH24" s="677"/>
      <c r="DI24" s="677"/>
      <c r="DJ24" s="677"/>
      <c r="DK24" s="702"/>
      <c r="DL24" s="701">
        <v>8344366</v>
      </c>
      <c r="DM24" s="677"/>
      <c r="DN24" s="677"/>
      <c r="DO24" s="677"/>
      <c r="DP24" s="677"/>
      <c r="DQ24" s="677"/>
      <c r="DR24" s="677"/>
      <c r="DS24" s="677"/>
      <c r="DT24" s="677"/>
      <c r="DU24" s="677"/>
      <c r="DV24" s="702"/>
      <c r="DW24" s="703">
        <v>59.4</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15700170</v>
      </c>
      <c r="S25" s="622"/>
      <c r="T25" s="622"/>
      <c r="U25" s="622"/>
      <c r="V25" s="622"/>
      <c r="W25" s="622"/>
      <c r="X25" s="622"/>
      <c r="Y25" s="623"/>
      <c r="Z25" s="659">
        <v>57.6</v>
      </c>
      <c r="AA25" s="659"/>
      <c r="AB25" s="659"/>
      <c r="AC25" s="659"/>
      <c r="AD25" s="660">
        <v>13953147</v>
      </c>
      <c r="AE25" s="660"/>
      <c r="AF25" s="660"/>
      <c r="AG25" s="660"/>
      <c r="AH25" s="660"/>
      <c r="AI25" s="660"/>
      <c r="AJ25" s="660"/>
      <c r="AK25" s="660"/>
      <c r="AL25" s="624">
        <v>99.9</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4525419</v>
      </c>
      <c r="CS25" s="634"/>
      <c r="CT25" s="634"/>
      <c r="CU25" s="634"/>
      <c r="CV25" s="634"/>
      <c r="CW25" s="634"/>
      <c r="CX25" s="634"/>
      <c r="CY25" s="635"/>
      <c r="CZ25" s="624">
        <v>17.399999999999999</v>
      </c>
      <c r="DA25" s="636"/>
      <c r="DB25" s="636"/>
      <c r="DC25" s="637"/>
      <c r="DD25" s="627">
        <v>4151230</v>
      </c>
      <c r="DE25" s="634"/>
      <c r="DF25" s="634"/>
      <c r="DG25" s="634"/>
      <c r="DH25" s="634"/>
      <c r="DI25" s="634"/>
      <c r="DJ25" s="634"/>
      <c r="DK25" s="635"/>
      <c r="DL25" s="627">
        <v>3934287</v>
      </c>
      <c r="DM25" s="634"/>
      <c r="DN25" s="634"/>
      <c r="DO25" s="634"/>
      <c r="DP25" s="634"/>
      <c r="DQ25" s="634"/>
      <c r="DR25" s="634"/>
      <c r="DS25" s="634"/>
      <c r="DT25" s="634"/>
      <c r="DU25" s="634"/>
      <c r="DV25" s="635"/>
      <c r="DW25" s="624">
        <v>28</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2577</v>
      </c>
      <c r="S26" s="622"/>
      <c r="T26" s="622"/>
      <c r="U26" s="622"/>
      <c r="V26" s="622"/>
      <c r="W26" s="622"/>
      <c r="X26" s="622"/>
      <c r="Y26" s="623"/>
      <c r="Z26" s="659">
        <v>0</v>
      </c>
      <c r="AA26" s="659"/>
      <c r="AB26" s="659"/>
      <c r="AC26" s="659"/>
      <c r="AD26" s="660">
        <v>2577</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2551908</v>
      </c>
      <c r="CS26" s="622"/>
      <c r="CT26" s="622"/>
      <c r="CU26" s="622"/>
      <c r="CV26" s="622"/>
      <c r="CW26" s="622"/>
      <c r="CX26" s="622"/>
      <c r="CY26" s="623"/>
      <c r="CZ26" s="624">
        <v>9.8000000000000007</v>
      </c>
      <c r="DA26" s="636"/>
      <c r="DB26" s="636"/>
      <c r="DC26" s="637"/>
      <c r="DD26" s="627">
        <v>2358084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106413</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3797020</v>
      </c>
      <c r="BH27" s="622"/>
      <c r="BI27" s="622"/>
      <c r="BJ27" s="622"/>
      <c r="BK27" s="622"/>
      <c r="BL27" s="622"/>
      <c r="BM27" s="622"/>
      <c r="BN27" s="623"/>
      <c r="BO27" s="659">
        <v>100</v>
      </c>
      <c r="BP27" s="659"/>
      <c r="BQ27" s="659"/>
      <c r="BR27" s="659"/>
      <c r="BS27" s="660">
        <v>34670</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2756270</v>
      </c>
      <c r="CS27" s="634"/>
      <c r="CT27" s="634"/>
      <c r="CU27" s="634"/>
      <c r="CV27" s="634"/>
      <c r="CW27" s="634"/>
      <c r="CX27" s="634"/>
      <c r="CY27" s="635"/>
      <c r="CZ27" s="624">
        <v>10.6</v>
      </c>
      <c r="DA27" s="636"/>
      <c r="DB27" s="636"/>
      <c r="DC27" s="637"/>
      <c r="DD27" s="627">
        <v>1085723</v>
      </c>
      <c r="DE27" s="634"/>
      <c r="DF27" s="634"/>
      <c r="DG27" s="634"/>
      <c r="DH27" s="634"/>
      <c r="DI27" s="634"/>
      <c r="DJ27" s="634"/>
      <c r="DK27" s="635"/>
      <c r="DL27" s="627">
        <v>671232</v>
      </c>
      <c r="DM27" s="634"/>
      <c r="DN27" s="634"/>
      <c r="DO27" s="634"/>
      <c r="DP27" s="634"/>
      <c r="DQ27" s="634"/>
      <c r="DR27" s="634"/>
      <c r="DS27" s="634"/>
      <c r="DT27" s="634"/>
      <c r="DU27" s="634"/>
      <c r="DV27" s="635"/>
      <c r="DW27" s="624">
        <v>4.8</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330281</v>
      </c>
      <c r="S28" s="622"/>
      <c r="T28" s="622"/>
      <c r="U28" s="622"/>
      <c r="V28" s="622"/>
      <c r="W28" s="622"/>
      <c r="X28" s="622"/>
      <c r="Y28" s="623"/>
      <c r="Z28" s="659">
        <v>1.2</v>
      </c>
      <c r="AA28" s="659"/>
      <c r="AB28" s="659"/>
      <c r="AC28" s="659"/>
      <c r="AD28" s="660">
        <v>11831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3870973</v>
      </c>
      <c r="CS28" s="622"/>
      <c r="CT28" s="622"/>
      <c r="CU28" s="622"/>
      <c r="CV28" s="622"/>
      <c r="CW28" s="622"/>
      <c r="CX28" s="622"/>
      <c r="CY28" s="623"/>
      <c r="CZ28" s="624">
        <v>14.8</v>
      </c>
      <c r="DA28" s="636"/>
      <c r="DB28" s="636"/>
      <c r="DC28" s="637"/>
      <c r="DD28" s="627">
        <v>3738847</v>
      </c>
      <c r="DE28" s="622"/>
      <c r="DF28" s="622"/>
      <c r="DG28" s="622"/>
      <c r="DH28" s="622"/>
      <c r="DI28" s="622"/>
      <c r="DJ28" s="622"/>
      <c r="DK28" s="623"/>
      <c r="DL28" s="627">
        <v>3738847</v>
      </c>
      <c r="DM28" s="622"/>
      <c r="DN28" s="622"/>
      <c r="DO28" s="622"/>
      <c r="DP28" s="622"/>
      <c r="DQ28" s="622"/>
      <c r="DR28" s="622"/>
      <c r="DS28" s="622"/>
      <c r="DT28" s="622"/>
      <c r="DU28" s="622"/>
      <c r="DV28" s="623"/>
      <c r="DW28" s="624">
        <v>26.6</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64753</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3870827</v>
      </c>
      <c r="CS29" s="634"/>
      <c r="CT29" s="634"/>
      <c r="CU29" s="634"/>
      <c r="CV29" s="634"/>
      <c r="CW29" s="634"/>
      <c r="CX29" s="634"/>
      <c r="CY29" s="635"/>
      <c r="CZ29" s="624">
        <v>14.8</v>
      </c>
      <c r="DA29" s="636"/>
      <c r="DB29" s="636"/>
      <c r="DC29" s="637"/>
      <c r="DD29" s="627">
        <v>3738701</v>
      </c>
      <c r="DE29" s="634"/>
      <c r="DF29" s="634"/>
      <c r="DG29" s="634"/>
      <c r="DH29" s="634"/>
      <c r="DI29" s="634"/>
      <c r="DJ29" s="634"/>
      <c r="DK29" s="635"/>
      <c r="DL29" s="627">
        <v>3738701</v>
      </c>
      <c r="DM29" s="634"/>
      <c r="DN29" s="634"/>
      <c r="DO29" s="634"/>
      <c r="DP29" s="634"/>
      <c r="DQ29" s="634"/>
      <c r="DR29" s="634"/>
      <c r="DS29" s="634"/>
      <c r="DT29" s="634"/>
      <c r="DU29" s="634"/>
      <c r="DV29" s="635"/>
      <c r="DW29" s="624">
        <v>26.6</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3306140</v>
      </c>
      <c r="S30" s="622"/>
      <c r="T30" s="622"/>
      <c r="U30" s="622"/>
      <c r="V30" s="622"/>
      <c r="W30" s="622"/>
      <c r="X30" s="622"/>
      <c r="Y30" s="623"/>
      <c r="Z30" s="659">
        <v>12.1</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3"/>
      <c r="BI30" s="693"/>
      <c r="BJ30" s="693"/>
      <c r="BK30" s="693"/>
      <c r="BL30" s="693"/>
      <c r="BM30" s="693"/>
      <c r="BN30" s="693"/>
      <c r="BO30" s="693"/>
      <c r="BP30" s="693"/>
      <c r="BQ30" s="694"/>
      <c r="BR30" s="673"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3775666</v>
      </c>
      <c r="CS30" s="622"/>
      <c r="CT30" s="622"/>
      <c r="CU30" s="622"/>
      <c r="CV30" s="622"/>
      <c r="CW30" s="622"/>
      <c r="CX30" s="622"/>
      <c r="CY30" s="623"/>
      <c r="CZ30" s="624">
        <v>14.5</v>
      </c>
      <c r="DA30" s="636"/>
      <c r="DB30" s="636"/>
      <c r="DC30" s="637"/>
      <c r="DD30" s="627">
        <v>3646522</v>
      </c>
      <c r="DE30" s="622"/>
      <c r="DF30" s="622"/>
      <c r="DG30" s="622"/>
      <c r="DH30" s="622"/>
      <c r="DI30" s="622"/>
      <c r="DJ30" s="622"/>
      <c r="DK30" s="623"/>
      <c r="DL30" s="627">
        <v>3646522</v>
      </c>
      <c r="DM30" s="622"/>
      <c r="DN30" s="622"/>
      <c r="DO30" s="622"/>
      <c r="DP30" s="622"/>
      <c r="DQ30" s="622"/>
      <c r="DR30" s="622"/>
      <c r="DS30" s="622"/>
      <c r="DT30" s="622"/>
      <c r="DU30" s="622"/>
      <c r="DV30" s="623"/>
      <c r="DW30" s="624">
        <v>26</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9" t="s">
        <v>176</v>
      </c>
      <c r="AY31" s="680"/>
      <c r="AZ31" s="680"/>
      <c r="BA31" s="680"/>
      <c r="BB31" s="680"/>
      <c r="BC31" s="680"/>
      <c r="BD31" s="680"/>
      <c r="BE31" s="680"/>
      <c r="BF31" s="681"/>
      <c r="BG31" s="683">
        <v>99.1</v>
      </c>
      <c r="BH31" s="684"/>
      <c r="BI31" s="684"/>
      <c r="BJ31" s="684"/>
      <c r="BK31" s="684"/>
      <c r="BL31" s="684"/>
      <c r="BM31" s="685">
        <v>96.7</v>
      </c>
      <c r="BN31" s="684"/>
      <c r="BO31" s="684"/>
      <c r="BP31" s="684"/>
      <c r="BQ31" s="686"/>
      <c r="BR31" s="683">
        <v>99.1</v>
      </c>
      <c r="BS31" s="684"/>
      <c r="BT31" s="684"/>
      <c r="BU31" s="684"/>
      <c r="BV31" s="684"/>
      <c r="BW31" s="684"/>
      <c r="BX31" s="685">
        <v>96.6</v>
      </c>
      <c r="BY31" s="684"/>
      <c r="BZ31" s="684"/>
      <c r="CA31" s="684"/>
      <c r="CB31" s="686"/>
      <c r="CD31" s="642"/>
      <c r="CE31" s="643"/>
      <c r="CF31" s="618" t="s">
        <v>299</v>
      </c>
      <c r="CG31" s="619"/>
      <c r="CH31" s="619"/>
      <c r="CI31" s="619"/>
      <c r="CJ31" s="619"/>
      <c r="CK31" s="619"/>
      <c r="CL31" s="619"/>
      <c r="CM31" s="619"/>
      <c r="CN31" s="619"/>
      <c r="CO31" s="619"/>
      <c r="CP31" s="619"/>
      <c r="CQ31" s="620"/>
      <c r="CR31" s="621">
        <v>95161</v>
      </c>
      <c r="CS31" s="634"/>
      <c r="CT31" s="634"/>
      <c r="CU31" s="634"/>
      <c r="CV31" s="634"/>
      <c r="CW31" s="634"/>
      <c r="CX31" s="634"/>
      <c r="CY31" s="635"/>
      <c r="CZ31" s="624">
        <v>0.4</v>
      </c>
      <c r="DA31" s="636"/>
      <c r="DB31" s="636"/>
      <c r="DC31" s="637"/>
      <c r="DD31" s="627">
        <v>92179</v>
      </c>
      <c r="DE31" s="634"/>
      <c r="DF31" s="634"/>
      <c r="DG31" s="634"/>
      <c r="DH31" s="634"/>
      <c r="DI31" s="634"/>
      <c r="DJ31" s="634"/>
      <c r="DK31" s="635"/>
      <c r="DL31" s="627">
        <v>92179</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1216115</v>
      </c>
      <c r="S32" s="622"/>
      <c r="T32" s="622"/>
      <c r="U32" s="622"/>
      <c r="V32" s="622"/>
      <c r="W32" s="622"/>
      <c r="X32" s="622"/>
      <c r="Y32" s="623"/>
      <c r="Z32" s="659">
        <v>4.5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99</v>
      </c>
      <c r="BH32" s="634"/>
      <c r="BI32" s="634"/>
      <c r="BJ32" s="634"/>
      <c r="BK32" s="634"/>
      <c r="BL32" s="634"/>
      <c r="BM32" s="625">
        <v>97.3</v>
      </c>
      <c r="BN32" s="634"/>
      <c r="BO32" s="634"/>
      <c r="BP32" s="634"/>
      <c r="BQ32" s="657"/>
      <c r="BR32" s="692">
        <v>99</v>
      </c>
      <c r="BS32" s="634"/>
      <c r="BT32" s="634"/>
      <c r="BU32" s="634"/>
      <c r="BV32" s="634"/>
      <c r="BW32" s="634"/>
      <c r="BX32" s="625">
        <v>97.3</v>
      </c>
      <c r="BY32" s="634"/>
      <c r="BZ32" s="634"/>
      <c r="CA32" s="634"/>
      <c r="CB32" s="657"/>
      <c r="CD32" s="644"/>
      <c r="CE32" s="645"/>
      <c r="CF32" s="618" t="s">
        <v>303</v>
      </c>
      <c r="CG32" s="619"/>
      <c r="CH32" s="619"/>
      <c r="CI32" s="619"/>
      <c r="CJ32" s="619"/>
      <c r="CK32" s="619"/>
      <c r="CL32" s="619"/>
      <c r="CM32" s="619"/>
      <c r="CN32" s="619"/>
      <c r="CO32" s="619"/>
      <c r="CP32" s="619"/>
      <c r="CQ32" s="620"/>
      <c r="CR32" s="621">
        <v>146</v>
      </c>
      <c r="CS32" s="622"/>
      <c r="CT32" s="622"/>
      <c r="CU32" s="622"/>
      <c r="CV32" s="622"/>
      <c r="CW32" s="622"/>
      <c r="CX32" s="622"/>
      <c r="CY32" s="623"/>
      <c r="CZ32" s="624">
        <v>0</v>
      </c>
      <c r="DA32" s="636"/>
      <c r="DB32" s="636"/>
      <c r="DC32" s="637"/>
      <c r="DD32" s="627">
        <v>146</v>
      </c>
      <c r="DE32" s="622"/>
      <c r="DF32" s="622"/>
      <c r="DG32" s="622"/>
      <c r="DH32" s="622"/>
      <c r="DI32" s="622"/>
      <c r="DJ32" s="622"/>
      <c r="DK32" s="623"/>
      <c r="DL32" s="627">
        <v>146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75851</v>
      </c>
      <c r="S33" s="622"/>
      <c r="T33" s="622"/>
      <c r="U33" s="622"/>
      <c r="V33" s="622"/>
      <c r="W33" s="622"/>
      <c r="X33" s="622"/>
      <c r="Y33" s="623"/>
      <c r="Z33" s="659">
        <v>0.3</v>
      </c>
      <c r="AA33" s="659"/>
      <c r="AB33" s="659"/>
      <c r="AC33" s="659"/>
      <c r="AD33" s="660">
        <v>274</v>
      </c>
      <c r="AE33" s="660"/>
      <c r="AF33" s="660"/>
      <c r="AG33" s="660"/>
      <c r="AH33" s="660"/>
      <c r="AI33" s="660"/>
      <c r="AJ33" s="660"/>
      <c r="AK33" s="660"/>
      <c r="AL33" s="624">
        <v>0</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99.1</v>
      </c>
      <c r="BH33" s="606"/>
      <c r="BI33" s="606"/>
      <c r="BJ33" s="606"/>
      <c r="BK33" s="606"/>
      <c r="BL33" s="606"/>
      <c r="BM33" s="652">
        <v>96.2</v>
      </c>
      <c r="BN33" s="606"/>
      <c r="BO33" s="606"/>
      <c r="BP33" s="606"/>
      <c r="BQ33" s="669"/>
      <c r="BR33" s="682">
        <v>99.1</v>
      </c>
      <c r="BS33" s="606"/>
      <c r="BT33" s="606"/>
      <c r="BU33" s="606"/>
      <c r="BV33" s="606"/>
      <c r="BW33" s="606"/>
      <c r="BX33" s="652">
        <v>96.2</v>
      </c>
      <c r="BY33" s="606"/>
      <c r="BZ33" s="606"/>
      <c r="CA33" s="606"/>
      <c r="CB33" s="669"/>
      <c r="CD33" s="618" t="s">
        <v>306</v>
      </c>
      <c r="CE33" s="619"/>
      <c r="CF33" s="619"/>
      <c r="CG33" s="619"/>
      <c r="CH33" s="619"/>
      <c r="CI33" s="619"/>
      <c r="CJ33" s="619"/>
      <c r="CK33" s="619"/>
      <c r="CL33" s="619"/>
      <c r="CM33" s="619"/>
      <c r="CN33" s="619"/>
      <c r="CO33" s="619"/>
      <c r="CP33" s="619"/>
      <c r="CQ33" s="620"/>
      <c r="CR33" s="621">
        <v>9701804</v>
      </c>
      <c r="CS33" s="634"/>
      <c r="CT33" s="634"/>
      <c r="CU33" s="634"/>
      <c r="CV33" s="634"/>
      <c r="CW33" s="634"/>
      <c r="CX33" s="634"/>
      <c r="CY33" s="635"/>
      <c r="CZ33" s="624">
        <v>37.200000000000003</v>
      </c>
      <c r="DA33" s="636"/>
      <c r="DB33" s="636"/>
      <c r="DC33" s="637"/>
      <c r="DD33" s="627">
        <v>7494258</v>
      </c>
      <c r="DE33" s="634"/>
      <c r="DF33" s="634"/>
      <c r="DG33" s="634"/>
      <c r="DH33" s="634"/>
      <c r="DI33" s="634"/>
      <c r="DJ33" s="634"/>
      <c r="DK33" s="635"/>
      <c r="DL33" s="627">
        <v>5126542</v>
      </c>
      <c r="DM33" s="634"/>
      <c r="DN33" s="634"/>
      <c r="DO33" s="634"/>
      <c r="DP33" s="634"/>
      <c r="DQ33" s="634"/>
      <c r="DR33" s="634"/>
      <c r="DS33" s="634"/>
      <c r="DT33" s="634"/>
      <c r="DU33" s="634"/>
      <c r="DV33" s="635"/>
      <c r="DW33" s="624">
        <v>36.5</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243325</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3142011</v>
      </c>
      <c r="CS34" s="622"/>
      <c r="CT34" s="622"/>
      <c r="CU34" s="622"/>
      <c r="CV34" s="622"/>
      <c r="CW34" s="622"/>
      <c r="CX34" s="622"/>
      <c r="CY34" s="623"/>
      <c r="CZ34" s="624">
        <v>12.1</v>
      </c>
      <c r="DA34" s="636"/>
      <c r="DB34" s="636"/>
      <c r="DC34" s="637"/>
      <c r="DD34" s="627">
        <v>2276192</v>
      </c>
      <c r="DE34" s="622"/>
      <c r="DF34" s="622"/>
      <c r="DG34" s="622"/>
      <c r="DH34" s="622"/>
      <c r="DI34" s="622"/>
      <c r="DJ34" s="622"/>
      <c r="DK34" s="623"/>
      <c r="DL34" s="627">
        <v>1914414</v>
      </c>
      <c r="DM34" s="622"/>
      <c r="DN34" s="622"/>
      <c r="DO34" s="622"/>
      <c r="DP34" s="622"/>
      <c r="DQ34" s="622"/>
      <c r="DR34" s="622"/>
      <c r="DS34" s="622"/>
      <c r="DT34" s="622"/>
      <c r="DU34" s="622"/>
      <c r="DV34" s="623"/>
      <c r="DW34" s="624">
        <v>13.6</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1499929</v>
      </c>
      <c r="S35" s="622"/>
      <c r="T35" s="622"/>
      <c r="U35" s="622"/>
      <c r="V35" s="622"/>
      <c r="W35" s="622"/>
      <c r="X35" s="622"/>
      <c r="Y35" s="623"/>
      <c r="Z35" s="659">
        <v>5.5</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181555</v>
      </c>
      <c r="CS35" s="634"/>
      <c r="CT35" s="634"/>
      <c r="CU35" s="634"/>
      <c r="CV35" s="634"/>
      <c r="CW35" s="634"/>
      <c r="CX35" s="634"/>
      <c r="CY35" s="635"/>
      <c r="CZ35" s="624">
        <v>0.7</v>
      </c>
      <c r="DA35" s="636"/>
      <c r="DB35" s="636"/>
      <c r="DC35" s="637"/>
      <c r="DD35" s="627">
        <v>142824</v>
      </c>
      <c r="DE35" s="634"/>
      <c r="DF35" s="634"/>
      <c r="DG35" s="634"/>
      <c r="DH35" s="634"/>
      <c r="DI35" s="634"/>
      <c r="DJ35" s="634"/>
      <c r="DK35" s="635"/>
      <c r="DL35" s="627">
        <v>139813</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915202</v>
      </c>
      <c r="S36" s="622"/>
      <c r="T36" s="622"/>
      <c r="U36" s="622"/>
      <c r="V36" s="622"/>
      <c r="W36" s="622"/>
      <c r="X36" s="622"/>
      <c r="Y36" s="623"/>
      <c r="Z36" s="659">
        <v>3.4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3269826</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28929</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3546374</v>
      </c>
      <c r="CS36" s="622"/>
      <c r="CT36" s="622"/>
      <c r="CU36" s="622"/>
      <c r="CV36" s="622"/>
      <c r="CW36" s="622"/>
      <c r="CX36" s="622"/>
      <c r="CY36" s="623"/>
      <c r="CZ36" s="624">
        <v>13.6</v>
      </c>
      <c r="DA36" s="636"/>
      <c r="DB36" s="636"/>
      <c r="DC36" s="637"/>
      <c r="DD36" s="627">
        <v>2799291</v>
      </c>
      <c r="DE36" s="622"/>
      <c r="DF36" s="622"/>
      <c r="DG36" s="622"/>
      <c r="DH36" s="622"/>
      <c r="DI36" s="622"/>
      <c r="DJ36" s="622"/>
      <c r="DK36" s="623"/>
      <c r="DL36" s="627">
        <v>1611952</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418760</v>
      </c>
      <c r="S37" s="622"/>
      <c r="T37" s="622"/>
      <c r="U37" s="622"/>
      <c r="V37" s="622"/>
      <c r="W37" s="622"/>
      <c r="X37" s="622"/>
      <c r="Y37" s="623"/>
      <c r="Z37" s="659">
        <v>1.5</v>
      </c>
      <c r="AA37" s="659"/>
      <c r="AB37" s="659"/>
      <c r="AC37" s="659"/>
      <c r="AD37" s="660">
        <v>1731</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530000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-20705</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487673</v>
      </c>
      <c r="CS37" s="634"/>
      <c r="CT37" s="634"/>
      <c r="CU37" s="634"/>
      <c r="CV37" s="634"/>
      <c r="CW37" s="634"/>
      <c r="CX37" s="634"/>
      <c r="CY37" s="635"/>
      <c r="CZ37" s="624">
        <v>1.9</v>
      </c>
      <c r="DA37" s="636"/>
      <c r="DB37" s="636"/>
      <c r="DC37" s="637"/>
      <c r="DD37" s="627">
        <v>476673</v>
      </c>
      <c r="DE37" s="634"/>
      <c r="DF37" s="634"/>
      <c r="DG37" s="634"/>
      <c r="DH37" s="634"/>
      <c r="DI37" s="634"/>
      <c r="DJ37" s="634"/>
      <c r="DK37" s="635"/>
      <c r="DL37" s="627">
        <v>476264</v>
      </c>
      <c r="DM37" s="634"/>
      <c r="DN37" s="634"/>
      <c r="DO37" s="634"/>
      <c r="DP37" s="634"/>
      <c r="DQ37" s="634"/>
      <c r="DR37" s="634"/>
      <c r="DS37" s="634"/>
      <c r="DT37" s="634"/>
      <c r="DU37" s="634"/>
      <c r="DV37" s="635"/>
      <c r="DW37" s="624">
        <v>3.4</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3399832</v>
      </c>
      <c r="S38" s="622"/>
      <c r="T38" s="622"/>
      <c r="U38" s="622"/>
      <c r="V38" s="622"/>
      <c r="W38" s="622"/>
      <c r="X38" s="622"/>
      <c r="Y38" s="623"/>
      <c r="Z38" s="659">
        <v>12.5</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432421</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3827</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1899541</v>
      </c>
      <c r="CS38" s="622"/>
      <c r="CT38" s="622"/>
      <c r="CU38" s="622"/>
      <c r="CV38" s="622"/>
      <c r="CW38" s="622"/>
      <c r="CX38" s="622"/>
      <c r="CY38" s="623"/>
      <c r="CZ38" s="624">
        <v>7.3</v>
      </c>
      <c r="DA38" s="636"/>
      <c r="DB38" s="636"/>
      <c r="DC38" s="637"/>
      <c r="DD38" s="627">
        <v>1624445</v>
      </c>
      <c r="DE38" s="622"/>
      <c r="DF38" s="622"/>
      <c r="DG38" s="622"/>
      <c r="DH38" s="622"/>
      <c r="DI38" s="622"/>
      <c r="DJ38" s="622"/>
      <c r="DK38" s="623"/>
      <c r="DL38" s="627">
        <v>1460363</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407864</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5339</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781292</v>
      </c>
      <c r="CS39" s="634"/>
      <c r="CT39" s="634"/>
      <c r="CU39" s="634"/>
      <c r="CV39" s="634"/>
      <c r="CW39" s="634"/>
      <c r="CX39" s="634"/>
      <c r="CY39" s="635"/>
      <c r="CZ39" s="624">
        <v>3</v>
      </c>
      <c r="DA39" s="636"/>
      <c r="DB39" s="636"/>
      <c r="DC39" s="637"/>
      <c r="DD39" s="627">
        <v>544532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68232</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132025</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96</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151031</v>
      </c>
      <c r="CS40" s="622"/>
      <c r="CT40" s="622"/>
      <c r="CU40" s="622"/>
      <c r="CV40" s="622"/>
      <c r="CW40" s="622"/>
      <c r="CX40" s="622"/>
      <c r="CY40" s="623"/>
      <c r="CZ40" s="624">
        <v>0.6</v>
      </c>
      <c r="DA40" s="636"/>
      <c r="DB40" s="636"/>
      <c r="DC40" s="637"/>
      <c r="DD40" s="627">
        <v>106974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27279348</v>
      </c>
      <c r="S41" s="646"/>
      <c r="T41" s="646"/>
      <c r="U41" s="646"/>
      <c r="V41" s="646"/>
      <c r="W41" s="646"/>
      <c r="X41" s="646"/>
      <c r="Y41" s="649"/>
      <c r="Z41" s="650">
        <v>100</v>
      </c>
      <c r="AA41" s="650"/>
      <c r="AB41" s="650"/>
      <c r="AC41" s="650"/>
      <c r="AD41" s="651">
        <v>13969560</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274388</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1493128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460</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5217352</v>
      </c>
      <c r="CS42" s="634"/>
      <c r="CT42" s="634"/>
      <c r="CU42" s="634"/>
      <c r="CV42" s="634"/>
      <c r="CW42" s="634"/>
      <c r="CX42" s="634"/>
      <c r="CY42" s="635"/>
      <c r="CZ42" s="624">
        <v>20</v>
      </c>
      <c r="DA42" s="636"/>
      <c r="DB42" s="636"/>
      <c r="DC42" s="637"/>
      <c r="DD42" s="627">
        <v>667645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143715</v>
      </c>
      <c r="CS43" s="634"/>
      <c r="CT43" s="634"/>
      <c r="CU43" s="634"/>
      <c r="CV43" s="634"/>
      <c r="CW43" s="634"/>
      <c r="CX43" s="634"/>
      <c r="CY43" s="635"/>
      <c r="CZ43" s="624">
        <v>0.6</v>
      </c>
      <c r="DA43" s="636"/>
      <c r="DB43" s="636"/>
      <c r="DC43" s="637"/>
      <c r="DD43" s="627">
        <v>73600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4389152</v>
      </c>
      <c r="CS44" s="622"/>
      <c r="CT44" s="622"/>
      <c r="CU44" s="622"/>
      <c r="CV44" s="622"/>
      <c r="CW44" s="622"/>
      <c r="CX44" s="622"/>
      <c r="CY44" s="623"/>
      <c r="CZ44" s="624">
        <v>16.8</v>
      </c>
      <c r="DA44" s="625"/>
      <c r="DB44" s="625"/>
      <c r="DC44" s="626"/>
      <c r="DD44" s="627">
        <v>378473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2369130</v>
      </c>
      <c r="CS45" s="634"/>
      <c r="CT45" s="634"/>
      <c r="CU45" s="634"/>
      <c r="CV45" s="634"/>
      <c r="CW45" s="634"/>
      <c r="CX45" s="634"/>
      <c r="CY45" s="635"/>
      <c r="CZ45" s="624">
        <v>9.1</v>
      </c>
      <c r="DA45" s="636"/>
      <c r="DB45" s="636"/>
      <c r="DC45" s="637"/>
      <c r="DD45" s="627">
        <v>43987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1891924</v>
      </c>
      <c r="CS46" s="622"/>
      <c r="CT46" s="622"/>
      <c r="CU46" s="622"/>
      <c r="CV46" s="622"/>
      <c r="CW46" s="622"/>
      <c r="CX46" s="622"/>
      <c r="CY46" s="623"/>
      <c r="CZ46" s="624">
        <v>7.3</v>
      </c>
      <c r="DA46" s="625"/>
      <c r="DB46" s="625"/>
      <c r="DC46" s="626"/>
      <c r="DD46" s="627">
        <v>321188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828200</v>
      </c>
      <c r="CS47" s="634"/>
      <c r="CT47" s="634"/>
      <c r="CU47" s="634"/>
      <c r="CV47" s="634"/>
      <c r="CW47" s="634"/>
      <c r="CX47" s="634"/>
      <c r="CY47" s="635"/>
      <c r="CZ47" s="624">
        <v>3.2</v>
      </c>
      <c r="DA47" s="636"/>
      <c r="DB47" s="636"/>
      <c r="DC47" s="637"/>
      <c r="DD47" s="627">
        <v>289172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26071818</v>
      </c>
      <c r="CS49" s="606"/>
      <c r="CT49" s="606"/>
      <c r="CU49" s="606"/>
      <c r="CV49" s="606"/>
      <c r="CW49" s="606"/>
      <c r="CX49" s="606"/>
      <c r="CY49" s="607"/>
      <c r="CZ49" s="608">
        <v>100</v>
      </c>
      <c r="DA49" s="609"/>
      <c r="DB49" s="609"/>
      <c r="DC49" s="610"/>
      <c r="DD49" s="611">
        <v>17137703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Voi28IywrOGjQa854M+unkFbD6w+91Dwzk+Ge96lS7VuPTmRqm29cm9XJR8armyg4w4eUB7oECI87bzvMy5Sg==" saltValue="UchyCTl+Cyvm6L5yYIN8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356</v>
      </c>
      <c r="B5" s="997"/>
      <c r="C5" s="997"/>
      <c r="D5" s="997"/>
      <c r="E5" s="997"/>
      <c r="F5" s="997"/>
      <c r="G5" s="997"/>
      <c r="H5" s="997"/>
      <c r="I5" s="997"/>
      <c r="J5" s="997"/>
      <c r="K5" s="997"/>
      <c r="L5" s="997"/>
      <c r="M5" s="997"/>
      <c r="N5" s="997"/>
      <c r="O5" s="997"/>
      <c r="P5" s="998"/>
      <c r="Q5" s="1002" t="s">
        <v>357</v>
      </c>
      <c r="R5" s="1003"/>
      <c r="S5" s="1003"/>
      <c r="T5" s="1003"/>
      <c r="U5" s="1004"/>
      <c r="V5" s="1002" t="s">
        <v>358</v>
      </c>
      <c r="W5" s="1003"/>
      <c r="X5" s="1003"/>
      <c r="Y5" s="1003"/>
      <c r="Z5" s="1004"/>
      <c r="AA5" s="1002" t="s">
        <v>359</v>
      </c>
      <c r="AB5" s="1003"/>
      <c r="AC5" s="1003"/>
      <c r="AD5" s="1003"/>
      <c r="AE5" s="1003"/>
      <c r="AF5" s="1094" t="s">
        <v>360</v>
      </c>
      <c r="AG5" s="1003"/>
      <c r="AH5" s="1003"/>
      <c r="AI5" s="1003"/>
      <c r="AJ5" s="1016"/>
      <c r="AK5" s="1003" t="s">
        <v>361</v>
      </c>
      <c r="AL5" s="1003"/>
      <c r="AM5" s="1003"/>
      <c r="AN5" s="1003"/>
      <c r="AO5" s="1004"/>
      <c r="AP5" s="1002" t="s">
        <v>362</v>
      </c>
      <c r="AQ5" s="1003"/>
      <c r="AR5" s="1003"/>
      <c r="AS5" s="1003"/>
      <c r="AT5" s="1004"/>
      <c r="AU5" s="1002" t="s">
        <v>363</v>
      </c>
      <c r="AV5" s="1003"/>
      <c r="AW5" s="1003"/>
      <c r="AX5" s="1003"/>
      <c r="AY5" s="1016"/>
      <c r="AZ5" s="232"/>
      <c r="BA5" s="232"/>
      <c r="BB5" s="232"/>
      <c r="BC5" s="232"/>
      <c r="BD5" s="232"/>
      <c r="BE5" s="233"/>
      <c r="BF5" s="233"/>
      <c r="BG5" s="233"/>
      <c r="BH5" s="233"/>
      <c r="BI5" s="233"/>
      <c r="BJ5" s="233"/>
      <c r="BK5" s="233"/>
      <c r="BL5" s="233"/>
      <c r="BM5" s="233"/>
      <c r="BN5" s="233"/>
      <c r="BO5" s="233"/>
      <c r="BP5" s="233"/>
      <c r="BQ5" s="996" t="s">
        <v>364</v>
      </c>
      <c r="BR5" s="997"/>
      <c r="BS5" s="997"/>
      <c r="BT5" s="997"/>
      <c r="BU5" s="997"/>
      <c r="BV5" s="997"/>
      <c r="BW5" s="997"/>
      <c r="BX5" s="997"/>
      <c r="BY5" s="997"/>
      <c r="BZ5" s="997"/>
      <c r="CA5" s="997"/>
      <c r="CB5" s="997"/>
      <c r="CC5" s="997"/>
      <c r="CD5" s="997"/>
      <c r="CE5" s="997"/>
      <c r="CF5" s="997"/>
      <c r="CG5" s="998"/>
      <c r="CH5" s="1002" t="s">
        <v>365</v>
      </c>
      <c r="CI5" s="1003"/>
      <c r="CJ5" s="1003"/>
      <c r="CK5" s="1003"/>
      <c r="CL5" s="1004"/>
      <c r="CM5" s="1002" t="s">
        <v>366</v>
      </c>
      <c r="CN5" s="1003"/>
      <c r="CO5" s="1003"/>
      <c r="CP5" s="1003"/>
      <c r="CQ5" s="1004"/>
      <c r="CR5" s="1002" t="s">
        <v>367</v>
      </c>
      <c r="CS5" s="1003"/>
      <c r="CT5" s="1003"/>
      <c r="CU5" s="1003"/>
      <c r="CV5" s="1004"/>
      <c r="CW5" s="1002" t="s">
        <v>368</v>
      </c>
      <c r="CX5" s="1003"/>
      <c r="CY5" s="1003"/>
      <c r="CZ5" s="1003"/>
      <c r="DA5" s="1004"/>
      <c r="DB5" s="1002" t="s">
        <v>369</v>
      </c>
      <c r="DC5" s="1003"/>
      <c r="DD5" s="1003"/>
      <c r="DE5" s="1003"/>
      <c r="DF5" s="1004"/>
      <c r="DG5" s="1084" t="s">
        <v>370</v>
      </c>
      <c r="DH5" s="1085"/>
      <c r="DI5" s="1085"/>
      <c r="DJ5" s="1085"/>
      <c r="DK5" s="1086"/>
      <c r="DL5" s="1084" t="s">
        <v>371</v>
      </c>
      <c r="DM5" s="1085"/>
      <c r="DN5" s="1085"/>
      <c r="DO5" s="1085"/>
      <c r="DP5" s="1086"/>
      <c r="DQ5" s="1002" t="s">
        <v>372</v>
      </c>
      <c r="DR5" s="1003"/>
      <c r="DS5" s="1003"/>
      <c r="DT5" s="1003"/>
      <c r="DU5" s="1004"/>
      <c r="DV5" s="1002" t="s">
        <v>363</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5"/>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7"/>
      <c r="DH6" s="1088"/>
      <c r="DI6" s="1088"/>
      <c r="DJ6" s="1088"/>
      <c r="DK6" s="1089"/>
      <c r="DL6" s="1087"/>
      <c r="DM6" s="1088"/>
      <c r="DN6" s="1088"/>
      <c r="DO6" s="1088"/>
      <c r="DP6" s="1089"/>
      <c r="DQ6" s="1005"/>
      <c r="DR6" s="1006"/>
      <c r="DS6" s="1006"/>
      <c r="DT6" s="1006"/>
      <c r="DU6" s="1007"/>
      <c r="DV6" s="1005"/>
      <c r="DW6" s="1006"/>
      <c r="DX6" s="1006"/>
      <c r="DY6" s="1006"/>
      <c r="DZ6" s="1017"/>
      <c r="EA6" s="234"/>
    </row>
    <row r="7" spans="1:131" s="235" customFormat="1" ht="26.25" customHeight="1" thickTop="1" x14ac:dyDescent="0.15">
      <c r="A7" s="236">
        <v>1</v>
      </c>
      <c r="B7" s="1046" t="s">
        <v>373</v>
      </c>
      <c r="C7" s="1047"/>
      <c r="D7" s="1047"/>
      <c r="E7" s="1047"/>
      <c r="F7" s="1047"/>
      <c r="G7" s="1047"/>
      <c r="H7" s="1047"/>
      <c r="I7" s="1047"/>
      <c r="J7" s="1047"/>
      <c r="K7" s="1047"/>
      <c r="L7" s="1047"/>
      <c r="M7" s="1047"/>
      <c r="N7" s="1047"/>
      <c r="O7" s="1047"/>
      <c r="P7" s="1048"/>
      <c r="Q7" s="1102">
        <v>27233</v>
      </c>
      <c r="R7" s="1103"/>
      <c r="S7" s="1103"/>
      <c r="T7" s="1103"/>
      <c r="U7" s="1103"/>
      <c r="V7" s="1103">
        <v>26027</v>
      </c>
      <c r="W7" s="1103"/>
      <c r="X7" s="1103"/>
      <c r="Y7" s="1103"/>
      <c r="Z7" s="1103"/>
      <c r="AA7" s="1103">
        <v>1206</v>
      </c>
      <c r="AB7" s="1103"/>
      <c r="AC7" s="1103"/>
      <c r="AD7" s="1103"/>
      <c r="AE7" s="1104"/>
      <c r="AF7" s="1105">
        <v>894</v>
      </c>
      <c r="AG7" s="1106"/>
      <c r="AH7" s="1106"/>
      <c r="AI7" s="1106"/>
      <c r="AJ7" s="1107"/>
      <c r="AK7" s="1108">
        <v>1501</v>
      </c>
      <c r="AL7" s="1109"/>
      <c r="AM7" s="1109"/>
      <c r="AN7" s="1109"/>
      <c r="AO7" s="1109"/>
      <c r="AP7" s="1109">
        <v>29683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2</v>
      </c>
      <c r="CI7" s="1097"/>
      <c r="CJ7" s="1097"/>
      <c r="CK7" s="1097"/>
      <c r="CL7" s="1098"/>
      <c r="CM7" s="1096">
        <v>112</v>
      </c>
      <c r="CN7" s="1097"/>
      <c r="CO7" s="1097"/>
      <c r="CP7" s="1097"/>
      <c r="CQ7" s="1098"/>
      <c r="CR7" s="1096">
        <v>100</v>
      </c>
      <c r="CS7" s="1097"/>
      <c r="CT7" s="1097"/>
      <c r="CU7" s="1097"/>
      <c r="CV7" s="1098"/>
      <c r="CW7" s="1096" t="s">
        <v>553</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15">
      <c r="A8" s="238">
        <v>2</v>
      </c>
      <c r="B8" s="1031" t="s">
        <v>374</v>
      </c>
      <c r="C8" s="1032"/>
      <c r="D8" s="1032"/>
      <c r="E8" s="1032"/>
      <c r="F8" s="1032"/>
      <c r="G8" s="1032"/>
      <c r="H8" s="1032"/>
      <c r="I8" s="1032"/>
      <c r="J8" s="1032"/>
      <c r="K8" s="1032"/>
      <c r="L8" s="1032"/>
      <c r="M8" s="1032"/>
      <c r="N8" s="1032"/>
      <c r="O8" s="1032"/>
      <c r="P8" s="1033"/>
      <c r="Q8" s="1039">
        <v>12</v>
      </c>
      <c r="R8" s="1040"/>
      <c r="S8" s="1040"/>
      <c r="T8" s="1040"/>
      <c r="U8" s="1040"/>
      <c r="V8" s="1040">
        <v>12</v>
      </c>
      <c r="W8" s="1040"/>
      <c r="X8" s="1040"/>
      <c r="Y8" s="1040"/>
      <c r="Z8" s="1040"/>
      <c r="AA8" s="1083" t="s">
        <v>552</v>
      </c>
      <c r="AB8" s="991"/>
      <c r="AC8" s="991"/>
      <c r="AD8" s="991"/>
      <c r="AE8" s="1079"/>
      <c r="AF8" s="1036" t="s">
        <v>122</v>
      </c>
      <c r="AG8" s="1037"/>
      <c r="AH8" s="1037"/>
      <c r="AI8" s="1037"/>
      <c r="AJ8" s="1038"/>
      <c r="AK8" s="1079">
        <v>7</v>
      </c>
      <c r="AL8" s="1080"/>
      <c r="AM8" s="1080"/>
      <c r="AN8" s="1080"/>
      <c r="AO8" s="1080"/>
      <c r="AP8" s="1083" t="s">
        <v>552</v>
      </c>
      <c r="AQ8" s="991"/>
      <c r="AR8" s="991"/>
      <c r="AS8" s="991"/>
      <c r="AT8" s="1079"/>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t="s">
        <v>375</v>
      </c>
      <c r="C9" s="1032"/>
      <c r="D9" s="1032"/>
      <c r="E9" s="1032"/>
      <c r="F9" s="1032"/>
      <c r="G9" s="1032"/>
      <c r="H9" s="1032"/>
      <c r="I9" s="1032"/>
      <c r="J9" s="1032"/>
      <c r="K9" s="1032"/>
      <c r="L9" s="1032"/>
      <c r="M9" s="1032"/>
      <c r="N9" s="1032"/>
      <c r="O9" s="1032"/>
      <c r="P9" s="1033"/>
      <c r="Q9" s="1039">
        <v>269</v>
      </c>
      <c r="R9" s="1040"/>
      <c r="S9" s="1040"/>
      <c r="T9" s="1040"/>
      <c r="U9" s="1040"/>
      <c r="V9" s="1040">
        <v>269</v>
      </c>
      <c r="W9" s="1040"/>
      <c r="X9" s="1040"/>
      <c r="Y9" s="1040"/>
      <c r="Z9" s="1040"/>
      <c r="AA9" s="1083" t="s">
        <v>552</v>
      </c>
      <c r="AB9" s="991"/>
      <c r="AC9" s="991"/>
      <c r="AD9" s="991"/>
      <c r="AE9" s="1079"/>
      <c r="AF9" s="1036" t="s">
        <v>122</v>
      </c>
      <c r="AG9" s="1037"/>
      <c r="AH9" s="1037"/>
      <c r="AI9" s="1037"/>
      <c r="AJ9" s="1038"/>
      <c r="AK9" s="1079">
        <v>186</v>
      </c>
      <c r="AL9" s="1080"/>
      <c r="AM9" s="1080"/>
      <c r="AN9" s="1080"/>
      <c r="AO9" s="1080"/>
      <c r="AP9" s="1080">
        <v>1266</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t="s">
        <v>376</v>
      </c>
      <c r="C10" s="1032"/>
      <c r="D10" s="1032"/>
      <c r="E10" s="1032"/>
      <c r="F10" s="1032"/>
      <c r="G10" s="1032"/>
      <c r="H10" s="1032"/>
      <c r="I10" s="1032"/>
      <c r="J10" s="1032"/>
      <c r="K10" s="1032"/>
      <c r="L10" s="1032"/>
      <c r="M10" s="1032"/>
      <c r="N10" s="1032"/>
      <c r="O10" s="1032"/>
      <c r="P10" s="1033"/>
      <c r="Q10" s="1039">
        <v>30</v>
      </c>
      <c r="R10" s="1040"/>
      <c r="S10" s="1040"/>
      <c r="T10" s="1040"/>
      <c r="U10" s="1040"/>
      <c r="V10" s="1040">
        <v>28</v>
      </c>
      <c r="W10" s="1040"/>
      <c r="X10" s="1040"/>
      <c r="Y10" s="1040"/>
      <c r="Z10" s="1040"/>
      <c r="AA10" s="1040">
        <v>1</v>
      </c>
      <c r="AB10" s="1040"/>
      <c r="AC10" s="1040"/>
      <c r="AD10" s="1040"/>
      <c r="AE10" s="1041"/>
      <c r="AF10" s="1036">
        <v>1</v>
      </c>
      <c r="AG10" s="1037"/>
      <c r="AH10" s="1037"/>
      <c r="AI10" s="1037"/>
      <c r="AJ10" s="1038"/>
      <c r="AK10" s="1079">
        <v>4</v>
      </c>
      <c r="AL10" s="1080"/>
      <c r="AM10" s="1080"/>
      <c r="AN10" s="1080"/>
      <c r="AO10" s="1080"/>
      <c r="AP10" s="1083" t="s">
        <v>552</v>
      </c>
      <c r="AQ10" s="991"/>
      <c r="AR10" s="991"/>
      <c r="AS10" s="991"/>
      <c r="AT10" s="1079"/>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2"/>
      <c r="R22" s="1073"/>
      <c r="S22" s="1073"/>
      <c r="T22" s="1073"/>
      <c r="U22" s="1073"/>
      <c r="V22" s="1073"/>
      <c r="W22" s="1073"/>
      <c r="X22" s="1073"/>
      <c r="Y22" s="1073"/>
      <c r="Z22" s="1073"/>
      <c r="AA22" s="1073"/>
      <c r="AB22" s="1073"/>
      <c r="AC22" s="1073"/>
      <c r="AD22" s="1073"/>
      <c r="AE22" s="1074"/>
      <c r="AF22" s="1036"/>
      <c r="AG22" s="1037"/>
      <c r="AH22" s="1037"/>
      <c r="AI22" s="1037"/>
      <c r="AJ22" s="1038"/>
      <c r="AK22" s="1075"/>
      <c r="AL22" s="1076"/>
      <c r="AM22" s="1076"/>
      <c r="AN22" s="1076"/>
      <c r="AO22" s="1076"/>
      <c r="AP22" s="1076"/>
      <c r="AQ22" s="1076"/>
      <c r="AR22" s="1076"/>
      <c r="AS22" s="1076"/>
      <c r="AT22" s="1076"/>
      <c r="AU22" s="1077"/>
      <c r="AV22" s="1077"/>
      <c r="AW22" s="1077"/>
      <c r="AX22" s="1077"/>
      <c r="AY22" s="1078"/>
      <c r="AZ22" s="1029" t="s">
        <v>377</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6">
        <v>27279</v>
      </c>
      <c r="R23" s="1060"/>
      <c r="S23" s="1060"/>
      <c r="T23" s="1060"/>
      <c r="U23" s="1060"/>
      <c r="V23" s="1060">
        <v>26072</v>
      </c>
      <c r="W23" s="1060"/>
      <c r="X23" s="1060"/>
      <c r="Y23" s="1060"/>
      <c r="Z23" s="1060"/>
      <c r="AA23" s="1060">
        <v>1208</v>
      </c>
      <c r="AB23" s="1060"/>
      <c r="AC23" s="1060"/>
      <c r="AD23" s="1060"/>
      <c r="AE23" s="1067"/>
      <c r="AF23" s="1068">
        <v>895</v>
      </c>
      <c r="AG23" s="1060"/>
      <c r="AH23" s="1060"/>
      <c r="AI23" s="1060"/>
      <c r="AJ23" s="1069"/>
      <c r="AK23" s="1070"/>
      <c r="AL23" s="1071"/>
      <c r="AM23" s="1071"/>
      <c r="AN23" s="1071"/>
      <c r="AO23" s="1071"/>
      <c r="AP23" s="1060">
        <v>30949</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59" t="s">
        <v>380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58" t="s">
        <v>381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356</v>
      </c>
      <c r="B26" s="997"/>
      <c r="C26" s="997"/>
      <c r="D26" s="997"/>
      <c r="E26" s="997"/>
      <c r="F26" s="997"/>
      <c r="G26" s="997"/>
      <c r="H26" s="997"/>
      <c r="I26" s="997"/>
      <c r="J26" s="997"/>
      <c r="K26" s="997"/>
      <c r="L26" s="997"/>
      <c r="M26" s="997"/>
      <c r="N26" s="997"/>
      <c r="O26" s="997"/>
      <c r="P26" s="998"/>
      <c r="Q26" s="1002" t="s">
        <v>382</v>
      </c>
      <c r="R26" s="1003"/>
      <c r="S26" s="1003"/>
      <c r="T26" s="1003"/>
      <c r="U26" s="1004"/>
      <c r="V26" s="1002" t="s">
        <v>383</v>
      </c>
      <c r="W26" s="1003"/>
      <c r="X26" s="1003"/>
      <c r="Y26" s="1003"/>
      <c r="Z26" s="1004"/>
      <c r="AA26" s="1002" t="s">
        <v>384</v>
      </c>
      <c r="AB26" s="1003"/>
      <c r="AC26" s="1003"/>
      <c r="AD26" s="1003"/>
      <c r="AE26" s="1003"/>
      <c r="AF26" s="1054" t="s">
        <v>385</v>
      </c>
      <c r="AG26" s="1009"/>
      <c r="AH26" s="1009"/>
      <c r="AI26" s="1009"/>
      <c r="AJ26" s="1055"/>
      <c r="AK26" s="1003" t="s">
        <v>386</v>
      </c>
      <c r="AL26" s="1003"/>
      <c r="AM26" s="1003"/>
      <c r="AN26" s="1003"/>
      <c r="AO26" s="1004"/>
      <c r="AP26" s="1002" t="s">
        <v>387</v>
      </c>
      <c r="AQ26" s="1003"/>
      <c r="AR26" s="1003"/>
      <c r="AS26" s="1003"/>
      <c r="AT26" s="1004"/>
      <c r="AU26" s="1002" t="s">
        <v>388</v>
      </c>
      <c r="AV26" s="1003"/>
      <c r="AW26" s="1003"/>
      <c r="AX26" s="1003"/>
      <c r="AY26" s="1004"/>
      <c r="AZ26" s="1002" t="s">
        <v>389</v>
      </c>
      <c r="BA26" s="1003"/>
      <c r="BB26" s="1003"/>
      <c r="BC26" s="1003"/>
      <c r="BD26" s="1004"/>
      <c r="BE26" s="1002" t="s">
        <v>363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6"/>
      <c r="AG27" s="1012"/>
      <c r="AH27" s="1012"/>
      <c r="AI27" s="1012"/>
      <c r="AJ27" s="1057"/>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6" t="s">
        <v>390</v>
      </c>
      <c r="C28" s="1047"/>
      <c r="D28" s="1047"/>
      <c r="E28" s="1047"/>
      <c r="F28" s="1047"/>
      <c r="G28" s="1047"/>
      <c r="H28" s="1047"/>
      <c r="I28" s="1047"/>
      <c r="J28" s="1047"/>
      <c r="K28" s="1047"/>
      <c r="L28" s="1047"/>
      <c r="M28" s="1047"/>
      <c r="N28" s="1047"/>
      <c r="O28" s="1047"/>
      <c r="P28" s="1048"/>
      <c r="Q28" s="1049">
        <v>3399</v>
      </c>
      <c r="R28" s="1050"/>
      <c r="S28" s="1050"/>
      <c r="T28" s="1050"/>
      <c r="U28" s="1050"/>
      <c r="V28" s="1050">
        <v>3370</v>
      </c>
      <c r="W28" s="1050"/>
      <c r="X28" s="1050"/>
      <c r="Y28" s="1050"/>
      <c r="Z28" s="1050"/>
      <c r="AA28" s="1050">
        <v>29</v>
      </c>
      <c r="AB28" s="1050"/>
      <c r="AC28" s="1050"/>
      <c r="AD28" s="1050"/>
      <c r="AE28" s="1051"/>
      <c r="AF28" s="1052">
        <v>29</v>
      </c>
      <c r="AG28" s="1050"/>
      <c r="AH28" s="1050"/>
      <c r="AI28" s="1050"/>
      <c r="AJ28" s="1053"/>
      <c r="AK28" s="1042">
        <v>300</v>
      </c>
      <c r="AL28" s="1043"/>
      <c r="AM28" s="1043"/>
      <c r="AN28" s="1043"/>
      <c r="AO28" s="1043"/>
      <c r="AP28" s="1043">
        <v>0</v>
      </c>
      <c r="AQ28" s="1043"/>
      <c r="AR28" s="1043"/>
      <c r="AS28" s="1043"/>
      <c r="AT28" s="1043"/>
      <c r="AU28" s="1043">
        <v>0</v>
      </c>
      <c r="AV28" s="1043"/>
      <c r="AW28" s="1043"/>
      <c r="AX28" s="1043"/>
      <c r="AY28" s="1043"/>
      <c r="AZ28" s="982" t="s">
        <v>553</v>
      </c>
      <c r="BA28" s="982"/>
      <c r="BB28" s="982"/>
      <c r="BC28" s="982"/>
      <c r="BD28" s="982"/>
      <c r="BE28" s="1044"/>
      <c r="BF28" s="1044"/>
      <c r="BG28" s="1044"/>
      <c r="BH28" s="1044"/>
      <c r="BI28" s="1045"/>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391</v>
      </c>
      <c r="C29" s="1032"/>
      <c r="D29" s="1032"/>
      <c r="E29" s="1032"/>
      <c r="F29" s="1032"/>
      <c r="G29" s="1032"/>
      <c r="H29" s="1032"/>
      <c r="I29" s="1032"/>
      <c r="J29" s="1032"/>
      <c r="K29" s="1032"/>
      <c r="L29" s="1032"/>
      <c r="M29" s="1032"/>
      <c r="N29" s="1032"/>
      <c r="O29" s="1032"/>
      <c r="P29" s="1033"/>
      <c r="Q29" s="1039">
        <v>547</v>
      </c>
      <c r="R29" s="1040"/>
      <c r="S29" s="1040"/>
      <c r="T29" s="1040"/>
      <c r="U29" s="1040"/>
      <c r="V29" s="1040">
        <v>546</v>
      </c>
      <c r="W29" s="1040"/>
      <c r="X29" s="1040"/>
      <c r="Y29" s="1040"/>
      <c r="Z29" s="1040"/>
      <c r="AA29" s="1040">
        <v>1</v>
      </c>
      <c r="AB29" s="1040"/>
      <c r="AC29" s="1040"/>
      <c r="AD29" s="1040"/>
      <c r="AE29" s="1041"/>
      <c r="AF29" s="1036">
        <v>1</v>
      </c>
      <c r="AG29" s="1037"/>
      <c r="AH29" s="1037"/>
      <c r="AI29" s="1037"/>
      <c r="AJ29" s="1038"/>
      <c r="AK29" s="980">
        <v>149</v>
      </c>
      <c r="AL29" s="971"/>
      <c r="AM29" s="971"/>
      <c r="AN29" s="971"/>
      <c r="AO29" s="971"/>
      <c r="AP29" s="971">
        <v>0</v>
      </c>
      <c r="AQ29" s="971"/>
      <c r="AR29" s="971"/>
      <c r="AS29" s="971"/>
      <c r="AT29" s="971"/>
      <c r="AU29" s="971">
        <v>0</v>
      </c>
      <c r="AV29" s="971"/>
      <c r="AW29" s="971"/>
      <c r="AX29" s="971"/>
      <c r="AY29" s="971"/>
      <c r="AZ29" s="982" t="s">
        <v>553</v>
      </c>
      <c r="BA29" s="982"/>
      <c r="BB29" s="982"/>
      <c r="BC29" s="982"/>
      <c r="BD29" s="98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392</v>
      </c>
      <c r="C30" s="1032"/>
      <c r="D30" s="1032"/>
      <c r="E30" s="1032"/>
      <c r="F30" s="1032"/>
      <c r="G30" s="1032"/>
      <c r="H30" s="1032"/>
      <c r="I30" s="1032"/>
      <c r="J30" s="1032"/>
      <c r="K30" s="1032"/>
      <c r="L30" s="1032"/>
      <c r="M30" s="1032"/>
      <c r="N30" s="1032"/>
      <c r="O30" s="1032"/>
      <c r="P30" s="1033"/>
      <c r="Q30" s="1039">
        <v>5438</v>
      </c>
      <c r="R30" s="1040"/>
      <c r="S30" s="1040"/>
      <c r="T30" s="1040"/>
      <c r="U30" s="1040"/>
      <c r="V30" s="1040">
        <v>5255</v>
      </c>
      <c r="W30" s="1040"/>
      <c r="X30" s="1040"/>
      <c r="Y30" s="1040"/>
      <c r="Z30" s="1040"/>
      <c r="AA30" s="1040">
        <v>183</v>
      </c>
      <c r="AB30" s="1040"/>
      <c r="AC30" s="1040"/>
      <c r="AD30" s="1040"/>
      <c r="AE30" s="1041"/>
      <c r="AF30" s="1036">
        <v>183</v>
      </c>
      <c r="AG30" s="1037"/>
      <c r="AH30" s="1037"/>
      <c r="AI30" s="1037"/>
      <c r="AJ30" s="1038"/>
      <c r="AK30" s="980">
        <v>755</v>
      </c>
      <c r="AL30" s="971"/>
      <c r="AM30" s="971"/>
      <c r="AN30" s="971"/>
      <c r="AO30" s="971"/>
      <c r="AP30" s="971">
        <v>0</v>
      </c>
      <c r="AQ30" s="971"/>
      <c r="AR30" s="971"/>
      <c r="AS30" s="971"/>
      <c r="AT30" s="971"/>
      <c r="AU30" s="971">
        <v>0</v>
      </c>
      <c r="AV30" s="971"/>
      <c r="AW30" s="971"/>
      <c r="AX30" s="971"/>
      <c r="AY30" s="971"/>
      <c r="AZ30" s="982" t="s">
        <v>553</v>
      </c>
      <c r="BA30" s="982"/>
      <c r="BB30" s="982"/>
      <c r="BC30" s="982"/>
      <c r="BD30" s="98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393</v>
      </c>
      <c r="C31" s="1032"/>
      <c r="D31" s="1032"/>
      <c r="E31" s="1032"/>
      <c r="F31" s="1032"/>
      <c r="G31" s="1032"/>
      <c r="H31" s="1032"/>
      <c r="I31" s="1032"/>
      <c r="J31" s="1032"/>
      <c r="K31" s="1032"/>
      <c r="L31" s="1032"/>
      <c r="M31" s="1032"/>
      <c r="N31" s="1032"/>
      <c r="O31" s="1032"/>
      <c r="P31" s="1033"/>
      <c r="Q31" s="1039">
        <v>292</v>
      </c>
      <c r="R31" s="1040"/>
      <c r="S31" s="1040"/>
      <c r="T31" s="1040"/>
      <c r="U31" s="1040"/>
      <c r="V31" s="1040">
        <v>292</v>
      </c>
      <c r="W31" s="1040"/>
      <c r="X31" s="1040"/>
      <c r="Y31" s="1040"/>
      <c r="Z31" s="1040"/>
      <c r="AA31" s="982" t="s">
        <v>553</v>
      </c>
      <c r="AB31" s="982"/>
      <c r="AC31" s="982"/>
      <c r="AD31" s="982"/>
      <c r="AE31" s="982"/>
      <c r="AF31" s="1036" t="s">
        <v>122</v>
      </c>
      <c r="AG31" s="1037"/>
      <c r="AH31" s="1037"/>
      <c r="AI31" s="1037"/>
      <c r="AJ31" s="1038"/>
      <c r="AK31" s="980">
        <v>147</v>
      </c>
      <c r="AL31" s="971"/>
      <c r="AM31" s="971"/>
      <c r="AN31" s="971"/>
      <c r="AO31" s="971"/>
      <c r="AP31" s="971">
        <v>19</v>
      </c>
      <c r="AQ31" s="971"/>
      <c r="AR31" s="971"/>
      <c r="AS31" s="971"/>
      <c r="AT31" s="971"/>
      <c r="AU31" s="971">
        <v>6</v>
      </c>
      <c r="AV31" s="971"/>
      <c r="AW31" s="971"/>
      <c r="AX31" s="971"/>
      <c r="AY31" s="971"/>
      <c r="AZ31" s="982" t="s">
        <v>553</v>
      </c>
      <c r="BA31" s="982"/>
      <c r="BB31" s="982"/>
      <c r="BC31" s="982"/>
      <c r="BD31" s="98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394</v>
      </c>
      <c r="C32" s="1032"/>
      <c r="D32" s="1032"/>
      <c r="E32" s="1032"/>
      <c r="F32" s="1032"/>
      <c r="G32" s="1032"/>
      <c r="H32" s="1032"/>
      <c r="I32" s="1032"/>
      <c r="J32" s="1032"/>
      <c r="K32" s="1032"/>
      <c r="L32" s="1032"/>
      <c r="M32" s="1032"/>
      <c r="N32" s="1032"/>
      <c r="O32" s="1032"/>
      <c r="P32" s="1033"/>
      <c r="Q32" s="1039">
        <v>930</v>
      </c>
      <c r="R32" s="1040"/>
      <c r="S32" s="1040"/>
      <c r="T32" s="1040"/>
      <c r="U32" s="1040"/>
      <c r="V32" s="1040">
        <v>1008</v>
      </c>
      <c r="W32" s="1040"/>
      <c r="X32" s="1040"/>
      <c r="Y32" s="1040"/>
      <c r="Z32" s="1040"/>
      <c r="AA32" s="1040">
        <v>-78</v>
      </c>
      <c r="AB32" s="1040"/>
      <c r="AC32" s="1040"/>
      <c r="AD32" s="1040"/>
      <c r="AE32" s="1041"/>
      <c r="AF32" s="1036">
        <v>716</v>
      </c>
      <c r="AG32" s="1037"/>
      <c r="AH32" s="1037"/>
      <c r="AI32" s="1037"/>
      <c r="AJ32" s="1038"/>
      <c r="AK32" s="980">
        <v>211</v>
      </c>
      <c r="AL32" s="971"/>
      <c r="AM32" s="971"/>
      <c r="AN32" s="971"/>
      <c r="AO32" s="971"/>
      <c r="AP32" s="971">
        <v>3013</v>
      </c>
      <c r="AQ32" s="971"/>
      <c r="AR32" s="971"/>
      <c r="AS32" s="971"/>
      <c r="AT32" s="971"/>
      <c r="AU32" s="971">
        <v>1322</v>
      </c>
      <c r="AV32" s="971"/>
      <c r="AW32" s="971"/>
      <c r="AX32" s="971"/>
      <c r="AY32" s="971"/>
      <c r="AZ32" s="982" t="s">
        <v>553</v>
      </c>
      <c r="BA32" s="982"/>
      <c r="BB32" s="982"/>
      <c r="BC32" s="982"/>
      <c r="BD32" s="982"/>
      <c r="BE32" s="972" t="s">
        <v>395</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396</v>
      </c>
      <c r="C33" s="1032"/>
      <c r="D33" s="1032"/>
      <c r="E33" s="1032"/>
      <c r="F33" s="1032"/>
      <c r="G33" s="1032"/>
      <c r="H33" s="1032"/>
      <c r="I33" s="1032"/>
      <c r="J33" s="1032"/>
      <c r="K33" s="1032"/>
      <c r="L33" s="1032"/>
      <c r="M33" s="1032"/>
      <c r="N33" s="1032"/>
      <c r="O33" s="1032"/>
      <c r="P33" s="1033"/>
      <c r="Q33" s="1039">
        <v>2057</v>
      </c>
      <c r="R33" s="1040"/>
      <c r="S33" s="1040"/>
      <c r="T33" s="1040"/>
      <c r="U33" s="1040"/>
      <c r="V33" s="1040">
        <v>2250</v>
      </c>
      <c r="W33" s="1040"/>
      <c r="X33" s="1040"/>
      <c r="Y33" s="1040"/>
      <c r="Z33" s="1040"/>
      <c r="AA33" s="1040">
        <v>-193</v>
      </c>
      <c r="AB33" s="1040"/>
      <c r="AC33" s="1040"/>
      <c r="AD33" s="1040"/>
      <c r="AE33" s="1041"/>
      <c r="AF33" s="1036">
        <v>1077</v>
      </c>
      <c r="AG33" s="1037"/>
      <c r="AH33" s="1037"/>
      <c r="AI33" s="1037"/>
      <c r="AJ33" s="1038"/>
      <c r="AK33" s="980">
        <v>316</v>
      </c>
      <c r="AL33" s="971"/>
      <c r="AM33" s="971"/>
      <c r="AN33" s="971"/>
      <c r="AO33" s="971"/>
      <c r="AP33" s="971">
        <v>1191</v>
      </c>
      <c r="AQ33" s="971"/>
      <c r="AR33" s="971"/>
      <c r="AS33" s="971"/>
      <c r="AT33" s="971"/>
      <c r="AU33" s="971">
        <v>683</v>
      </c>
      <c r="AV33" s="971"/>
      <c r="AW33" s="971"/>
      <c r="AX33" s="971"/>
      <c r="AY33" s="971"/>
      <c r="AZ33" s="982" t="s">
        <v>553</v>
      </c>
      <c r="BA33" s="982"/>
      <c r="BB33" s="982"/>
      <c r="BC33" s="982"/>
      <c r="BD33" s="982"/>
      <c r="BE33" s="972" t="s">
        <v>395</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t="s">
        <v>397</v>
      </c>
      <c r="C34" s="1032"/>
      <c r="D34" s="1032"/>
      <c r="E34" s="1032"/>
      <c r="F34" s="1032"/>
      <c r="G34" s="1032"/>
      <c r="H34" s="1032"/>
      <c r="I34" s="1032"/>
      <c r="J34" s="1032"/>
      <c r="K34" s="1032"/>
      <c r="L34" s="1032"/>
      <c r="M34" s="1032"/>
      <c r="N34" s="1032"/>
      <c r="O34" s="1032"/>
      <c r="P34" s="1033"/>
      <c r="Q34" s="1039">
        <v>872</v>
      </c>
      <c r="R34" s="1040"/>
      <c r="S34" s="1040"/>
      <c r="T34" s="1040"/>
      <c r="U34" s="1040"/>
      <c r="V34" s="1040">
        <v>869</v>
      </c>
      <c r="W34" s="1040"/>
      <c r="X34" s="1040"/>
      <c r="Y34" s="1040"/>
      <c r="Z34" s="1040"/>
      <c r="AA34" s="1040">
        <v>3</v>
      </c>
      <c r="AB34" s="1040"/>
      <c r="AC34" s="1040"/>
      <c r="AD34" s="1040"/>
      <c r="AE34" s="1041"/>
      <c r="AF34" s="1036">
        <v>148</v>
      </c>
      <c r="AG34" s="1037"/>
      <c r="AH34" s="1037"/>
      <c r="AI34" s="1037"/>
      <c r="AJ34" s="1038"/>
      <c r="AK34" s="980">
        <v>351</v>
      </c>
      <c r="AL34" s="971"/>
      <c r="AM34" s="971"/>
      <c r="AN34" s="971"/>
      <c r="AO34" s="971"/>
      <c r="AP34" s="971">
        <v>6583</v>
      </c>
      <c r="AQ34" s="971"/>
      <c r="AR34" s="971"/>
      <c r="AS34" s="971"/>
      <c r="AT34" s="971"/>
      <c r="AU34" s="971">
        <v>4081</v>
      </c>
      <c r="AV34" s="971"/>
      <c r="AW34" s="971"/>
      <c r="AX34" s="971"/>
      <c r="AY34" s="971"/>
      <c r="AZ34" s="982" t="s">
        <v>553</v>
      </c>
      <c r="BA34" s="982"/>
      <c r="BB34" s="982"/>
      <c r="BC34" s="982"/>
      <c r="BD34" s="982"/>
      <c r="BE34" s="972" t="s">
        <v>395</v>
      </c>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t="s">
        <v>398</v>
      </c>
      <c r="C35" s="1032"/>
      <c r="D35" s="1032"/>
      <c r="E35" s="1032"/>
      <c r="F35" s="1032"/>
      <c r="G35" s="1032"/>
      <c r="H35" s="1032"/>
      <c r="I35" s="1032"/>
      <c r="J35" s="1032"/>
      <c r="K35" s="1032"/>
      <c r="L35" s="1032"/>
      <c r="M35" s="1032"/>
      <c r="N35" s="1032"/>
      <c r="O35" s="1032"/>
      <c r="P35" s="1033"/>
      <c r="Q35" s="1039">
        <v>45</v>
      </c>
      <c r="R35" s="1040"/>
      <c r="S35" s="1040"/>
      <c r="T35" s="1040"/>
      <c r="U35" s="1040"/>
      <c r="V35" s="1040">
        <v>45</v>
      </c>
      <c r="W35" s="1040"/>
      <c r="X35" s="1040"/>
      <c r="Y35" s="1040"/>
      <c r="Z35" s="1040"/>
      <c r="AA35" s="1040">
        <v>0</v>
      </c>
      <c r="AB35" s="1040"/>
      <c r="AC35" s="1040"/>
      <c r="AD35" s="1040"/>
      <c r="AE35" s="1041"/>
      <c r="AF35" s="1036">
        <v>26</v>
      </c>
      <c r="AG35" s="1037"/>
      <c r="AH35" s="1037"/>
      <c r="AI35" s="1037"/>
      <c r="AJ35" s="1038"/>
      <c r="AK35" s="980">
        <v>14</v>
      </c>
      <c r="AL35" s="971"/>
      <c r="AM35" s="971"/>
      <c r="AN35" s="971"/>
      <c r="AO35" s="971"/>
      <c r="AP35" s="971">
        <v>0</v>
      </c>
      <c r="AQ35" s="971"/>
      <c r="AR35" s="971"/>
      <c r="AS35" s="971"/>
      <c r="AT35" s="971"/>
      <c r="AU35" s="971">
        <v>0</v>
      </c>
      <c r="AV35" s="971"/>
      <c r="AW35" s="971"/>
      <c r="AX35" s="971"/>
      <c r="AY35" s="971"/>
      <c r="AZ35" s="982" t="s">
        <v>553</v>
      </c>
      <c r="BA35" s="982"/>
      <c r="BB35" s="982"/>
      <c r="BC35" s="982"/>
      <c r="BD35" s="982"/>
      <c r="BE35" s="972" t="s">
        <v>399</v>
      </c>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982"/>
      <c r="BA36" s="982"/>
      <c r="BB36" s="982"/>
      <c r="BC36" s="982"/>
      <c r="BD36" s="98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982"/>
      <c r="BA37" s="982"/>
      <c r="BB37" s="982"/>
      <c r="BC37" s="982"/>
      <c r="BD37" s="98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982"/>
      <c r="BA38" s="982"/>
      <c r="BB38" s="982"/>
      <c r="BC38" s="982"/>
      <c r="BD38" s="98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982"/>
      <c r="BA39" s="982"/>
      <c r="BB39" s="982"/>
      <c r="BC39" s="982"/>
      <c r="BD39" s="98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982"/>
      <c r="BA40" s="982"/>
      <c r="BB40" s="982"/>
      <c r="BC40" s="982"/>
      <c r="BD40" s="98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982"/>
      <c r="BA41" s="982"/>
      <c r="BB41" s="982"/>
      <c r="BC41" s="982"/>
      <c r="BD41" s="98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982"/>
      <c r="BA42" s="982"/>
      <c r="BB42" s="982"/>
      <c r="BC42" s="982"/>
      <c r="BD42" s="98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982"/>
      <c r="BA43" s="982"/>
      <c r="BB43" s="982"/>
      <c r="BC43" s="982"/>
      <c r="BD43" s="98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982"/>
      <c r="BA44" s="982"/>
      <c r="BB44" s="982"/>
      <c r="BC44" s="982"/>
      <c r="BD44" s="98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982"/>
      <c r="BA45" s="982"/>
      <c r="BB45" s="982"/>
      <c r="BC45" s="982"/>
      <c r="BD45" s="98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982"/>
      <c r="BA46" s="982"/>
      <c r="BB46" s="982"/>
      <c r="BC46" s="982"/>
      <c r="BD46" s="98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982"/>
      <c r="BA47" s="982"/>
      <c r="BB47" s="982"/>
      <c r="BC47" s="982"/>
      <c r="BD47" s="98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982"/>
      <c r="BA48" s="982"/>
      <c r="BB48" s="982"/>
      <c r="BC48" s="982"/>
      <c r="BD48" s="98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982"/>
      <c r="BA49" s="982"/>
      <c r="BB49" s="982"/>
      <c r="BC49" s="982"/>
      <c r="BD49" s="98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400</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2180</v>
      </c>
      <c r="AG63" s="959"/>
      <c r="AH63" s="959"/>
      <c r="AI63" s="959"/>
      <c r="AJ63" s="1023"/>
      <c r="AK63" s="1024"/>
      <c r="AL63" s="963"/>
      <c r="AM63" s="963"/>
      <c r="AN63" s="963"/>
      <c r="AO63" s="963"/>
      <c r="AP63" s="959">
        <v>10806</v>
      </c>
      <c r="AQ63" s="959"/>
      <c r="AR63" s="959"/>
      <c r="AS63" s="959"/>
      <c r="AT63" s="959"/>
      <c r="AU63" s="959">
        <v>6092</v>
      </c>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403</v>
      </c>
      <c r="B66" s="997"/>
      <c r="C66" s="997"/>
      <c r="D66" s="997"/>
      <c r="E66" s="997"/>
      <c r="F66" s="997"/>
      <c r="G66" s="997"/>
      <c r="H66" s="997"/>
      <c r="I66" s="997"/>
      <c r="J66" s="997"/>
      <c r="K66" s="997"/>
      <c r="L66" s="997"/>
      <c r="M66" s="997"/>
      <c r="N66" s="997"/>
      <c r="O66" s="997"/>
      <c r="P66" s="998"/>
      <c r="Q66" s="1002" t="s">
        <v>382</v>
      </c>
      <c r="R66" s="1003"/>
      <c r="S66" s="1003"/>
      <c r="T66" s="1003"/>
      <c r="U66" s="1004"/>
      <c r="V66" s="1002" t="s">
        <v>383</v>
      </c>
      <c r="W66" s="1003"/>
      <c r="X66" s="1003"/>
      <c r="Y66" s="1003"/>
      <c r="Z66" s="1004"/>
      <c r="AA66" s="1002" t="s">
        <v>384</v>
      </c>
      <c r="AB66" s="1003"/>
      <c r="AC66" s="1003"/>
      <c r="AD66" s="1003"/>
      <c r="AE66" s="1004"/>
      <c r="AF66" s="1008" t="s">
        <v>385</v>
      </c>
      <c r="AG66" s="1009"/>
      <c r="AH66" s="1009"/>
      <c r="AI66" s="1009"/>
      <c r="AJ66" s="1010"/>
      <c r="AK66" s="1002" t="s">
        <v>386</v>
      </c>
      <c r="AL66" s="997"/>
      <c r="AM66" s="997"/>
      <c r="AN66" s="997"/>
      <c r="AO66" s="998"/>
      <c r="AP66" s="1002" t="s">
        <v>387</v>
      </c>
      <c r="AQ66" s="1003"/>
      <c r="AR66" s="1003"/>
      <c r="AS66" s="1003"/>
      <c r="AT66" s="1004"/>
      <c r="AU66" s="1002" t="s">
        <v>404</v>
      </c>
      <c r="AV66" s="1003"/>
      <c r="AW66" s="1003"/>
      <c r="AX66" s="1003"/>
      <c r="AY66" s="1004"/>
      <c r="AZ66" s="1002" t="s">
        <v>363</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554</v>
      </c>
      <c r="C68" s="987"/>
      <c r="D68" s="987"/>
      <c r="E68" s="987"/>
      <c r="F68" s="987"/>
      <c r="G68" s="987"/>
      <c r="H68" s="987"/>
      <c r="I68" s="987"/>
      <c r="J68" s="987"/>
      <c r="K68" s="987"/>
      <c r="L68" s="987"/>
      <c r="M68" s="987"/>
      <c r="N68" s="987"/>
      <c r="O68" s="987"/>
      <c r="P68" s="988"/>
      <c r="Q68" s="989">
        <v>692</v>
      </c>
      <c r="R68" s="983"/>
      <c r="S68" s="983"/>
      <c r="T68" s="983"/>
      <c r="U68" s="983"/>
      <c r="V68" s="983">
        <v>652</v>
      </c>
      <c r="W68" s="983"/>
      <c r="X68" s="983"/>
      <c r="Y68" s="983"/>
      <c r="Z68" s="983"/>
      <c r="AA68" s="983">
        <v>40</v>
      </c>
      <c r="AB68" s="983"/>
      <c r="AC68" s="983"/>
      <c r="AD68" s="983"/>
      <c r="AE68" s="983"/>
      <c r="AF68" s="983">
        <v>34</v>
      </c>
      <c r="AG68" s="983"/>
      <c r="AH68" s="983"/>
      <c r="AI68" s="983"/>
      <c r="AJ68" s="983"/>
      <c r="AK68" s="982" t="s">
        <v>553</v>
      </c>
      <c r="AL68" s="982"/>
      <c r="AM68" s="982"/>
      <c r="AN68" s="982"/>
      <c r="AO68" s="982"/>
      <c r="AP68" s="983">
        <v>57</v>
      </c>
      <c r="AQ68" s="983"/>
      <c r="AR68" s="983"/>
      <c r="AS68" s="983"/>
      <c r="AT68" s="983"/>
      <c r="AU68" s="983">
        <v>41</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8">
        <v>6322</v>
      </c>
      <c r="R69" s="979"/>
      <c r="S69" s="979"/>
      <c r="T69" s="979"/>
      <c r="U69" s="980"/>
      <c r="V69" s="971">
        <v>6688</v>
      </c>
      <c r="W69" s="971"/>
      <c r="X69" s="971"/>
      <c r="Y69" s="971"/>
      <c r="Z69" s="971"/>
      <c r="AA69" s="971">
        <v>-366</v>
      </c>
      <c r="AB69" s="971"/>
      <c r="AC69" s="971"/>
      <c r="AD69" s="971"/>
      <c r="AE69" s="971"/>
      <c r="AF69" s="971">
        <v>3512</v>
      </c>
      <c r="AG69" s="971"/>
      <c r="AH69" s="971"/>
      <c r="AI69" s="971"/>
      <c r="AJ69" s="971"/>
      <c r="AK69" s="982" t="s">
        <v>553</v>
      </c>
      <c r="AL69" s="982"/>
      <c r="AM69" s="982"/>
      <c r="AN69" s="982"/>
      <c r="AO69" s="982"/>
      <c r="AP69" s="971">
        <v>15424</v>
      </c>
      <c r="AQ69" s="971"/>
      <c r="AR69" s="971"/>
      <c r="AS69" s="971"/>
      <c r="AT69" s="971"/>
      <c r="AU69" s="971">
        <v>187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8">
        <v>911</v>
      </c>
      <c r="R70" s="979"/>
      <c r="S70" s="979"/>
      <c r="T70" s="979"/>
      <c r="U70" s="980"/>
      <c r="V70" s="971">
        <v>909</v>
      </c>
      <c r="W70" s="971"/>
      <c r="X70" s="971"/>
      <c r="Y70" s="971"/>
      <c r="Z70" s="971"/>
      <c r="AA70" s="971">
        <v>2</v>
      </c>
      <c r="AB70" s="971"/>
      <c r="AC70" s="971"/>
      <c r="AD70" s="971"/>
      <c r="AE70" s="971"/>
      <c r="AF70" s="971">
        <v>2</v>
      </c>
      <c r="AG70" s="971"/>
      <c r="AH70" s="971"/>
      <c r="AI70" s="971"/>
      <c r="AJ70" s="971"/>
      <c r="AK70" s="971" t="s">
        <v>491</v>
      </c>
      <c r="AL70" s="971"/>
      <c r="AM70" s="971"/>
      <c r="AN70" s="971"/>
      <c r="AO70" s="971"/>
      <c r="AP70" s="982" t="s">
        <v>553</v>
      </c>
      <c r="AQ70" s="982"/>
      <c r="AR70" s="982"/>
      <c r="AS70" s="982"/>
      <c r="AT70" s="982"/>
      <c r="AU70" s="982" t="s">
        <v>553</v>
      </c>
      <c r="AV70" s="982"/>
      <c r="AW70" s="982"/>
      <c r="AX70" s="982"/>
      <c r="AY70" s="982"/>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8">
        <v>303798</v>
      </c>
      <c r="R71" s="979"/>
      <c r="S71" s="979"/>
      <c r="T71" s="979"/>
      <c r="U71" s="980"/>
      <c r="V71" s="971">
        <v>300652</v>
      </c>
      <c r="W71" s="971"/>
      <c r="X71" s="971"/>
      <c r="Y71" s="971"/>
      <c r="Z71" s="971"/>
      <c r="AA71" s="971">
        <v>3146</v>
      </c>
      <c r="AB71" s="971"/>
      <c r="AC71" s="971"/>
      <c r="AD71" s="971"/>
      <c r="AE71" s="971"/>
      <c r="AF71" s="971">
        <v>3146</v>
      </c>
      <c r="AG71" s="971"/>
      <c r="AH71" s="971"/>
      <c r="AI71" s="971"/>
      <c r="AJ71" s="971"/>
      <c r="AK71" s="971">
        <v>5678</v>
      </c>
      <c r="AL71" s="971"/>
      <c r="AM71" s="971"/>
      <c r="AN71" s="971"/>
      <c r="AO71" s="971"/>
      <c r="AP71" s="982" t="s">
        <v>553</v>
      </c>
      <c r="AQ71" s="982"/>
      <c r="AR71" s="982"/>
      <c r="AS71" s="982"/>
      <c r="AT71" s="982"/>
      <c r="AU71" s="982" t="s">
        <v>553</v>
      </c>
      <c r="AV71" s="982"/>
      <c r="AW71" s="982"/>
      <c r="AX71" s="982"/>
      <c r="AY71" s="982"/>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8">
        <v>5106</v>
      </c>
      <c r="R72" s="979"/>
      <c r="S72" s="979"/>
      <c r="T72" s="979"/>
      <c r="U72" s="980"/>
      <c r="V72" s="971">
        <v>4768</v>
      </c>
      <c r="W72" s="971"/>
      <c r="X72" s="971"/>
      <c r="Y72" s="971"/>
      <c r="Z72" s="971"/>
      <c r="AA72" s="971">
        <v>338</v>
      </c>
      <c r="AB72" s="971"/>
      <c r="AC72" s="971"/>
      <c r="AD72" s="971"/>
      <c r="AE72" s="971"/>
      <c r="AF72" s="971">
        <v>338</v>
      </c>
      <c r="AG72" s="971"/>
      <c r="AH72" s="971"/>
      <c r="AI72" s="971"/>
      <c r="AJ72" s="971"/>
      <c r="AK72" s="971">
        <v>240</v>
      </c>
      <c r="AL72" s="971"/>
      <c r="AM72" s="971"/>
      <c r="AN72" s="971"/>
      <c r="AO72" s="971"/>
      <c r="AP72" s="982" t="s">
        <v>553</v>
      </c>
      <c r="AQ72" s="982"/>
      <c r="AR72" s="982"/>
      <c r="AS72" s="982"/>
      <c r="AT72" s="982"/>
      <c r="AU72" s="982" t="s">
        <v>553</v>
      </c>
      <c r="AV72" s="982"/>
      <c r="AW72" s="982"/>
      <c r="AX72" s="982"/>
      <c r="AY72" s="982"/>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8">
        <v>940</v>
      </c>
      <c r="R73" s="979"/>
      <c r="S73" s="979"/>
      <c r="T73" s="979"/>
      <c r="U73" s="980"/>
      <c r="V73" s="971">
        <v>691</v>
      </c>
      <c r="W73" s="971"/>
      <c r="X73" s="971"/>
      <c r="Y73" s="971"/>
      <c r="Z73" s="971"/>
      <c r="AA73" s="971">
        <v>249</v>
      </c>
      <c r="AB73" s="971"/>
      <c r="AC73" s="971"/>
      <c r="AD73" s="971"/>
      <c r="AE73" s="971"/>
      <c r="AF73" s="971">
        <v>249</v>
      </c>
      <c r="AG73" s="971"/>
      <c r="AH73" s="971"/>
      <c r="AI73" s="971"/>
      <c r="AJ73" s="971"/>
      <c r="AK73" s="971" t="s">
        <v>491</v>
      </c>
      <c r="AL73" s="971"/>
      <c r="AM73" s="971"/>
      <c r="AN73" s="971"/>
      <c r="AO73" s="971"/>
      <c r="AP73" s="982" t="s">
        <v>553</v>
      </c>
      <c r="AQ73" s="982"/>
      <c r="AR73" s="982"/>
      <c r="AS73" s="982"/>
      <c r="AT73" s="982"/>
      <c r="AU73" s="982" t="s">
        <v>553</v>
      </c>
      <c r="AV73" s="982"/>
      <c r="AW73" s="982"/>
      <c r="AX73" s="982"/>
      <c r="AY73" s="982"/>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8">
        <v>245</v>
      </c>
      <c r="R74" s="979"/>
      <c r="S74" s="979"/>
      <c r="T74" s="979"/>
      <c r="U74" s="980"/>
      <c r="V74" s="971">
        <v>236</v>
      </c>
      <c r="W74" s="971"/>
      <c r="X74" s="971"/>
      <c r="Y74" s="971"/>
      <c r="Z74" s="971"/>
      <c r="AA74" s="971">
        <v>9</v>
      </c>
      <c r="AB74" s="971"/>
      <c r="AC74" s="971"/>
      <c r="AD74" s="971"/>
      <c r="AE74" s="971"/>
      <c r="AF74" s="971">
        <v>9</v>
      </c>
      <c r="AG74" s="971"/>
      <c r="AH74" s="971"/>
      <c r="AI74" s="971"/>
      <c r="AJ74" s="971"/>
      <c r="AK74" s="971">
        <v>238</v>
      </c>
      <c r="AL74" s="971"/>
      <c r="AM74" s="971"/>
      <c r="AN74" s="971"/>
      <c r="AO74" s="971"/>
      <c r="AP74" s="982" t="s">
        <v>553</v>
      </c>
      <c r="AQ74" s="982"/>
      <c r="AR74" s="982"/>
      <c r="AS74" s="982"/>
      <c r="AT74" s="982"/>
      <c r="AU74" s="982" t="s">
        <v>553</v>
      </c>
      <c r="AV74" s="982"/>
      <c r="AW74" s="982"/>
      <c r="AX74" s="982"/>
      <c r="AY74" s="982"/>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85</v>
      </c>
      <c r="R75" s="979"/>
      <c r="S75" s="979"/>
      <c r="T75" s="979"/>
      <c r="U75" s="980"/>
      <c r="V75" s="981">
        <v>72</v>
      </c>
      <c r="W75" s="979"/>
      <c r="X75" s="979"/>
      <c r="Y75" s="979"/>
      <c r="Z75" s="980"/>
      <c r="AA75" s="981">
        <v>13</v>
      </c>
      <c r="AB75" s="979"/>
      <c r="AC75" s="979"/>
      <c r="AD75" s="979"/>
      <c r="AE75" s="980"/>
      <c r="AF75" s="981">
        <v>13</v>
      </c>
      <c r="AG75" s="979"/>
      <c r="AH75" s="979"/>
      <c r="AI75" s="979"/>
      <c r="AJ75" s="980"/>
      <c r="AK75" s="981">
        <v>15</v>
      </c>
      <c r="AL75" s="979"/>
      <c r="AM75" s="979"/>
      <c r="AN75" s="979"/>
      <c r="AO75" s="980"/>
      <c r="AP75" s="982" t="s">
        <v>553</v>
      </c>
      <c r="AQ75" s="982"/>
      <c r="AR75" s="982"/>
      <c r="AS75" s="982"/>
      <c r="AT75" s="982"/>
      <c r="AU75" s="982" t="s">
        <v>553</v>
      </c>
      <c r="AV75" s="982"/>
      <c r="AW75" s="982"/>
      <c r="AX75" s="982"/>
      <c r="AY75" s="982"/>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7303</v>
      </c>
      <c r="AG88" s="959"/>
      <c r="AH88" s="959"/>
      <c r="AI88" s="959"/>
      <c r="AJ88" s="959"/>
      <c r="AK88" s="963"/>
      <c r="AL88" s="963"/>
      <c r="AM88" s="963"/>
      <c r="AN88" s="963"/>
      <c r="AO88" s="963"/>
      <c r="AP88" s="959">
        <v>15481</v>
      </c>
      <c r="AQ88" s="959"/>
      <c r="AR88" s="959"/>
      <c r="AS88" s="959"/>
      <c r="AT88" s="959"/>
      <c r="AU88" s="959">
        <v>229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293</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293</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293</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3844108</v>
      </c>
      <c r="AB110" s="889"/>
      <c r="AC110" s="889"/>
      <c r="AD110" s="889"/>
      <c r="AE110" s="890"/>
      <c r="AF110" s="891">
        <v>3986569</v>
      </c>
      <c r="AG110" s="889"/>
      <c r="AH110" s="889"/>
      <c r="AI110" s="889"/>
      <c r="AJ110" s="890"/>
      <c r="AK110" s="891">
        <v>3870827</v>
      </c>
      <c r="AL110" s="889"/>
      <c r="AM110" s="889"/>
      <c r="AN110" s="889"/>
      <c r="AO110" s="890"/>
      <c r="AP110" s="892">
        <v>36.200000000000003</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32310054</v>
      </c>
      <c r="BR110" s="842"/>
      <c r="BS110" s="842"/>
      <c r="BT110" s="842"/>
      <c r="BU110" s="842"/>
      <c r="BV110" s="842">
        <v>31324263</v>
      </c>
      <c r="BW110" s="842"/>
      <c r="BX110" s="842"/>
      <c r="BY110" s="842"/>
      <c r="BZ110" s="842"/>
      <c r="CA110" s="842">
        <v>30948825</v>
      </c>
      <c r="CB110" s="842"/>
      <c r="CC110" s="842"/>
      <c r="CD110" s="842"/>
      <c r="CE110" s="842"/>
      <c r="CF110" s="866">
        <v>289.39999999999998</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34359</v>
      </c>
      <c r="BR111" s="817"/>
      <c r="BS111" s="817"/>
      <c r="BT111" s="817"/>
      <c r="BU111" s="817"/>
      <c r="BV111" s="817">
        <v>43021</v>
      </c>
      <c r="BW111" s="817"/>
      <c r="BX111" s="817"/>
      <c r="BY111" s="817"/>
      <c r="BZ111" s="817"/>
      <c r="CA111" s="817">
        <v>37958</v>
      </c>
      <c r="CB111" s="817"/>
      <c r="CC111" s="817"/>
      <c r="CD111" s="817"/>
      <c r="CE111" s="817"/>
      <c r="CF111" s="875">
        <v>0.4</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9016223</v>
      </c>
      <c r="BR112" s="817"/>
      <c r="BS112" s="817"/>
      <c r="BT112" s="817"/>
      <c r="BU112" s="817"/>
      <c r="BV112" s="817">
        <v>6991156</v>
      </c>
      <c r="BW112" s="817"/>
      <c r="BX112" s="817"/>
      <c r="BY112" s="817"/>
      <c r="BZ112" s="817"/>
      <c r="CA112" s="817">
        <v>6092273</v>
      </c>
      <c r="CB112" s="817"/>
      <c r="CC112" s="817"/>
      <c r="CD112" s="817"/>
      <c r="CE112" s="817"/>
      <c r="CF112" s="875">
        <v>57</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671656</v>
      </c>
      <c r="AB113" s="919"/>
      <c r="AC113" s="919"/>
      <c r="AD113" s="919"/>
      <c r="AE113" s="920"/>
      <c r="AF113" s="921">
        <v>738481</v>
      </c>
      <c r="AG113" s="919"/>
      <c r="AH113" s="919"/>
      <c r="AI113" s="919"/>
      <c r="AJ113" s="920"/>
      <c r="AK113" s="921">
        <v>656461</v>
      </c>
      <c r="AL113" s="919"/>
      <c r="AM113" s="919"/>
      <c r="AN113" s="919"/>
      <c r="AO113" s="920"/>
      <c r="AP113" s="922">
        <v>6.1</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279090</v>
      </c>
      <c r="BR113" s="817"/>
      <c r="BS113" s="817"/>
      <c r="BT113" s="817"/>
      <c r="BU113" s="817"/>
      <c r="BV113" s="817">
        <v>253995</v>
      </c>
      <c r="BW113" s="817"/>
      <c r="BX113" s="817"/>
      <c r="BY113" s="817"/>
      <c r="BZ113" s="817"/>
      <c r="CA113" s="817">
        <v>228565</v>
      </c>
      <c r="CB113" s="817"/>
      <c r="CC113" s="817"/>
      <c r="CD113" s="817"/>
      <c r="CE113" s="817"/>
      <c r="CF113" s="875">
        <v>2.1</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29377</v>
      </c>
      <c r="AB114" s="780"/>
      <c r="AC114" s="780"/>
      <c r="AD114" s="780"/>
      <c r="AE114" s="781"/>
      <c r="AF114" s="782">
        <v>29376</v>
      </c>
      <c r="AG114" s="780"/>
      <c r="AH114" s="780"/>
      <c r="AI114" s="780"/>
      <c r="AJ114" s="781"/>
      <c r="AK114" s="782">
        <v>29375</v>
      </c>
      <c r="AL114" s="780"/>
      <c r="AM114" s="780"/>
      <c r="AN114" s="780"/>
      <c r="AO114" s="781"/>
      <c r="AP114" s="824">
        <v>0.3</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4112682</v>
      </c>
      <c r="BR114" s="817"/>
      <c r="BS114" s="817"/>
      <c r="BT114" s="817"/>
      <c r="BU114" s="817"/>
      <c r="BV114" s="817">
        <v>3955452</v>
      </c>
      <c r="BW114" s="817"/>
      <c r="BX114" s="817"/>
      <c r="BY114" s="817"/>
      <c r="BZ114" s="817"/>
      <c r="CA114" s="817">
        <v>4152079</v>
      </c>
      <c r="CB114" s="817"/>
      <c r="CC114" s="817"/>
      <c r="CD114" s="817"/>
      <c r="CE114" s="817"/>
      <c r="CF114" s="875">
        <v>38.799999999999997</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16443</v>
      </c>
      <c r="AB115" s="919"/>
      <c r="AC115" s="919"/>
      <c r="AD115" s="919"/>
      <c r="AE115" s="920"/>
      <c r="AF115" s="921">
        <v>9662</v>
      </c>
      <c r="AG115" s="919"/>
      <c r="AH115" s="919"/>
      <c r="AI115" s="919"/>
      <c r="AJ115" s="920"/>
      <c r="AK115" s="921">
        <v>9105</v>
      </c>
      <c r="AL115" s="919"/>
      <c r="AM115" s="919"/>
      <c r="AN115" s="919"/>
      <c r="AO115" s="920"/>
      <c r="AP115" s="922">
        <v>0.1</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1331</v>
      </c>
      <c r="BR115" s="817"/>
      <c r="BS115" s="817"/>
      <c r="BT115" s="817"/>
      <c r="BU115" s="817"/>
      <c r="BV115" s="817">
        <v>358</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16127</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36</v>
      </c>
      <c r="AB116" s="780"/>
      <c r="AC116" s="780"/>
      <c r="AD116" s="780"/>
      <c r="AE116" s="781"/>
      <c r="AF116" s="782">
        <v>115</v>
      </c>
      <c r="AG116" s="780"/>
      <c r="AH116" s="780"/>
      <c r="AI116" s="780"/>
      <c r="AJ116" s="781"/>
      <c r="AK116" s="782">
        <v>146</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v>26340</v>
      </c>
      <c r="DM116" s="780"/>
      <c r="DN116" s="780"/>
      <c r="DO116" s="780"/>
      <c r="DP116" s="781"/>
      <c r="DQ116" s="782">
        <v>22828</v>
      </c>
      <c r="DR116" s="780"/>
      <c r="DS116" s="780"/>
      <c r="DT116" s="780"/>
      <c r="DU116" s="781"/>
      <c r="DV116" s="824">
        <v>0.2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4561620</v>
      </c>
      <c r="AB117" s="903"/>
      <c r="AC117" s="903"/>
      <c r="AD117" s="903"/>
      <c r="AE117" s="904"/>
      <c r="AF117" s="905">
        <v>4764203</v>
      </c>
      <c r="AG117" s="903"/>
      <c r="AH117" s="903"/>
      <c r="AI117" s="903"/>
      <c r="AJ117" s="904"/>
      <c r="AK117" s="905">
        <v>4565914</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293</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446</v>
      </c>
      <c r="BP119" s="878"/>
      <c r="BQ119" s="879">
        <v>45753739</v>
      </c>
      <c r="BR119" s="845"/>
      <c r="BS119" s="845"/>
      <c r="BT119" s="845"/>
      <c r="BU119" s="845"/>
      <c r="BV119" s="845">
        <v>42568245</v>
      </c>
      <c r="BW119" s="845"/>
      <c r="BX119" s="845"/>
      <c r="BY119" s="845"/>
      <c r="BZ119" s="845"/>
      <c r="CA119" s="845">
        <v>41459700</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18232</v>
      </c>
      <c r="DH119" s="764"/>
      <c r="DI119" s="764"/>
      <c r="DJ119" s="764"/>
      <c r="DK119" s="765"/>
      <c r="DL119" s="766">
        <v>16681</v>
      </c>
      <c r="DM119" s="764"/>
      <c r="DN119" s="764"/>
      <c r="DO119" s="764"/>
      <c r="DP119" s="765"/>
      <c r="DQ119" s="766">
        <v>15130</v>
      </c>
      <c r="DR119" s="764"/>
      <c r="DS119" s="764"/>
      <c r="DT119" s="764"/>
      <c r="DU119" s="765"/>
      <c r="DV119" s="848">
        <v>0.1</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8002583</v>
      </c>
      <c r="BR120" s="842"/>
      <c r="BS120" s="842"/>
      <c r="BT120" s="842"/>
      <c r="BU120" s="842"/>
      <c r="BV120" s="842">
        <v>8062803</v>
      </c>
      <c r="BW120" s="842"/>
      <c r="BX120" s="842"/>
      <c r="BY120" s="842"/>
      <c r="BZ120" s="842"/>
      <c r="CA120" s="842">
        <v>7410651</v>
      </c>
      <c r="CB120" s="842"/>
      <c r="CC120" s="842"/>
      <c r="CD120" s="842"/>
      <c r="CE120" s="842"/>
      <c r="CF120" s="866">
        <v>69.3</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5550937</v>
      </c>
      <c r="DH120" s="842"/>
      <c r="DI120" s="842"/>
      <c r="DJ120" s="842"/>
      <c r="DK120" s="842"/>
      <c r="DL120" s="842">
        <v>4229587</v>
      </c>
      <c r="DM120" s="842"/>
      <c r="DN120" s="842"/>
      <c r="DO120" s="842"/>
      <c r="DP120" s="842"/>
      <c r="DQ120" s="842">
        <v>4081272</v>
      </c>
      <c r="DR120" s="842"/>
      <c r="DS120" s="842"/>
      <c r="DT120" s="842"/>
      <c r="DU120" s="842"/>
      <c r="DV120" s="843">
        <v>38.200000000000003</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1091493</v>
      </c>
      <c r="BR121" s="817"/>
      <c r="BS121" s="817"/>
      <c r="BT121" s="817"/>
      <c r="BU121" s="817"/>
      <c r="BV121" s="817">
        <v>990480</v>
      </c>
      <c r="BW121" s="817"/>
      <c r="BX121" s="817"/>
      <c r="BY121" s="817"/>
      <c r="BZ121" s="817"/>
      <c r="CA121" s="817">
        <v>933242</v>
      </c>
      <c r="CB121" s="817"/>
      <c r="CC121" s="817"/>
      <c r="CD121" s="817"/>
      <c r="CE121" s="817"/>
      <c r="CF121" s="875">
        <v>8.6999999999999993</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2351353</v>
      </c>
      <c r="DH121" s="817"/>
      <c r="DI121" s="817"/>
      <c r="DJ121" s="817"/>
      <c r="DK121" s="817"/>
      <c r="DL121" s="817">
        <v>1746593</v>
      </c>
      <c r="DM121" s="817"/>
      <c r="DN121" s="817"/>
      <c r="DO121" s="817"/>
      <c r="DP121" s="817"/>
      <c r="DQ121" s="817">
        <v>1321783</v>
      </c>
      <c r="DR121" s="817"/>
      <c r="DS121" s="817"/>
      <c r="DT121" s="817"/>
      <c r="DU121" s="817"/>
      <c r="DV121" s="794">
        <v>12.4</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28763589</v>
      </c>
      <c r="BR122" s="845"/>
      <c r="BS122" s="845"/>
      <c r="BT122" s="845"/>
      <c r="BU122" s="845"/>
      <c r="BV122" s="845">
        <v>27884656</v>
      </c>
      <c r="BW122" s="845"/>
      <c r="BX122" s="845"/>
      <c r="BY122" s="845"/>
      <c r="BZ122" s="845"/>
      <c r="CA122" s="845">
        <v>27964956</v>
      </c>
      <c r="CB122" s="845"/>
      <c r="CC122" s="845"/>
      <c r="CD122" s="845"/>
      <c r="CE122" s="845"/>
      <c r="CF122" s="846">
        <v>261.5</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570430</v>
      </c>
      <c r="DH122" s="817"/>
      <c r="DI122" s="817"/>
      <c r="DJ122" s="817"/>
      <c r="DK122" s="817"/>
      <c r="DL122" s="817">
        <v>535000</v>
      </c>
      <c r="DM122" s="817"/>
      <c r="DN122" s="817"/>
      <c r="DO122" s="817"/>
      <c r="DP122" s="817"/>
      <c r="DQ122" s="817">
        <v>682719</v>
      </c>
      <c r="DR122" s="817"/>
      <c r="DS122" s="817"/>
      <c r="DT122" s="817"/>
      <c r="DU122" s="817"/>
      <c r="DV122" s="794">
        <v>6.4</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14589</v>
      </c>
      <c r="AB123" s="780"/>
      <c r="AC123" s="780"/>
      <c r="AD123" s="780"/>
      <c r="AE123" s="781"/>
      <c r="AF123" s="782">
        <v>7839</v>
      </c>
      <c r="AG123" s="780"/>
      <c r="AH123" s="780"/>
      <c r="AI123" s="780"/>
      <c r="AJ123" s="781"/>
      <c r="AK123" s="782">
        <v>7252</v>
      </c>
      <c r="AL123" s="780"/>
      <c r="AM123" s="780"/>
      <c r="AN123" s="780"/>
      <c r="AO123" s="781"/>
      <c r="AP123" s="824">
        <v>0.1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454</v>
      </c>
      <c r="BP123" s="878"/>
      <c r="BQ123" s="832">
        <v>37857665</v>
      </c>
      <c r="BR123" s="833"/>
      <c r="BS123" s="833"/>
      <c r="BT123" s="833"/>
      <c r="BU123" s="833"/>
      <c r="BV123" s="833">
        <v>36937939</v>
      </c>
      <c r="BW123" s="833"/>
      <c r="BX123" s="833"/>
      <c r="BY123" s="833"/>
      <c r="BZ123" s="833"/>
      <c r="CA123" s="833">
        <v>36308849</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3291</v>
      </c>
      <c r="DH123" s="780"/>
      <c r="DI123" s="780"/>
      <c r="DJ123" s="780"/>
      <c r="DK123" s="781"/>
      <c r="DL123" s="782">
        <v>4301</v>
      </c>
      <c r="DM123" s="780"/>
      <c r="DN123" s="780"/>
      <c r="DO123" s="780"/>
      <c r="DP123" s="781"/>
      <c r="DQ123" s="782">
        <v>6499</v>
      </c>
      <c r="DR123" s="780"/>
      <c r="DS123" s="780"/>
      <c r="DT123" s="780"/>
      <c r="DU123" s="781"/>
      <c r="DV123" s="824">
        <v>0.1</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70.900000000000006</v>
      </c>
      <c r="BR124" s="831"/>
      <c r="BS124" s="831"/>
      <c r="BT124" s="831"/>
      <c r="BU124" s="831"/>
      <c r="BV124" s="831">
        <v>52.8</v>
      </c>
      <c r="BW124" s="831"/>
      <c r="BX124" s="831"/>
      <c r="BY124" s="831"/>
      <c r="BZ124" s="831"/>
      <c r="CA124" s="831">
        <v>48.1</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540212</v>
      </c>
      <c r="DH124" s="764"/>
      <c r="DI124" s="764"/>
      <c r="DJ124" s="764"/>
      <c r="DK124" s="765"/>
      <c r="DL124" s="766">
        <v>475675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1854</v>
      </c>
      <c r="AB126" s="780"/>
      <c r="AC126" s="780"/>
      <c r="AD126" s="780"/>
      <c r="AE126" s="781"/>
      <c r="AF126" s="782">
        <v>1823</v>
      </c>
      <c r="AG126" s="780"/>
      <c r="AH126" s="780"/>
      <c r="AI126" s="780"/>
      <c r="AJ126" s="781"/>
      <c r="AK126" s="782">
        <v>1853</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165146</v>
      </c>
      <c r="AB128" s="801"/>
      <c r="AC128" s="801"/>
      <c r="AD128" s="801"/>
      <c r="AE128" s="802"/>
      <c r="AF128" s="803">
        <v>153295</v>
      </c>
      <c r="AG128" s="801"/>
      <c r="AH128" s="801"/>
      <c r="AI128" s="801"/>
      <c r="AJ128" s="802"/>
      <c r="AK128" s="803">
        <v>212335</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12.86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1331</v>
      </c>
      <c r="DH128" s="791"/>
      <c r="DI128" s="791"/>
      <c r="DJ128" s="791"/>
      <c r="DK128" s="791"/>
      <c r="DL128" s="791">
        <v>358</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14324144</v>
      </c>
      <c r="AB129" s="780"/>
      <c r="AC129" s="780"/>
      <c r="AD129" s="780"/>
      <c r="AE129" s="781"/>
      <c r="AF129" s="782">
        <v>13897985</v>
      </c>
      <c r="AG129" s="780"/>
      <c r="AH129" s="780"/>
      <c r="AI129" s="780"/>
      <c r="AJ129" s="781"/>
      <c r="AK129" s="782">
        <v>13938543</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17.86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3199205</v>
      </c>
      <c r="AB130" s="780"/>
      <c r="AC130" s="780"/>
      <c r="AD130" s="780"/>
      <c r="AE130" s="781"/>
      <c r="AF130" s="782">
        <v>3251149</v>
      </c>
      <c r="AG130" s="780"/>
      <c r="AH130" s="780"/>
      <c r="AI130" s="780"/>
      <c r="AJ130" s="781"/>
      <c r="AK130" s="782">
        <v>3243294</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11124939</v>
      </c>
      <c r="AB131" s="764"/>
      <c r="AC131" s="764"/>
      <c r="AD131" s="764"/>
      <c r="AE131" s="765"/>
      <c r="AF131" s="766">
        <v>10646836</v>
      </c>
      <c r="AG131" s="764"/>
      <c r="AH131" s="764"/>
      <c r="AI131" s="764"/>
      <c r="AJ131" s="765"/>
      <c r="AK131" s="766">
        <v>10695249</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48.1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10.762027550000001</v>
      </c>
      <c r="AB132" s="745"/>
      <c r="AC132" s="745"/>
      <c r="AD132" s="745"/>
      <c r="AE132" s="746"/>
      <c r="AF132" s="747">
        <v>12.771484409999999</v>
      </c>
      <c r="AG132" s="745"/>
      <c r="AH132" s="745"/>
      <c r="AI132" s="745"/>
      <c r="AJ132" s="746"/>
      <c r="AK132" s="747">
        <v>10.381104730000001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11.9</v>
      </c>
      <c r="AB133" s="724"/>
      <c r="AC133" s="724"/>
      <c r="AD133" s="724"/>
      <c r="AE133" s="725"/>
      <c r="AF133" s="723">
        <v>11.8</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2UY2WRoqtxSxbc0XWWF9Pe2iacEGlrGUwPzGn0UwAm7/JIbvV8WIcZ1/abcVAC7S1MswTaeW/70bKmGGmERBQ==" saltValue="Kjb379dfIUHeSSPy+Ruf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QTXF1rAyV1aA2zPa5rRI/RaN980Uv5jUPOU/0ORMB9MtGIhtPVt0Wu7KQwdvn3lHbyXFinlL/g9+V+1kNdbtQ==" saltValue="0O7SFh4j0xL9o1mrL75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81q1px/VsmrhyaDzJwDAlG9r8rGpK74Tf/10BzwAuWuqBfHZRBn96q0p0yHL7OkAy/panbORudBW7oU18jMg==" saltValue="TQ/lK2fG5NUELQx5ZOup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4525419</v>
      </c>
      <c r="AP9" s="281">
        <v>168475</v>
      </c>
      <c r="AQ9" s="282">
        <v>107616</v>
      </c>
      <c r="AR9" s="283">
        <v>56.6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51570</v>
      </c>
      <c r="AP10" s="284">
        <v>1920</v>
      </c>
      <c r="AQ10" s="285">
        <v>10095</v>
      </c>
      <c r="AR10" s="286">
        <v>-81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1704</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188083</v>
      </c>
      <c r="AP13" s="284">
        <v>7002</v>
      </c>
      <c r="AQ13" s="285">
        <v>4110</v>
      </c>
      <c r="AR13" s="286">
        <v>70.400000000000006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143715</v>
      </c>
      <c r="AP14" s="284">
        <v>5350</v>
      </c>
      <c r="AQ14" s="285">
        <v>2451</v>
      </c>
      <c r="AR14" s="286">
        <v>118.3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-234171</v>
      </c>
      <c r="AP15" s="284">
        <v>-8718</v>
      </c>
      <c r="AQ15" s="285">
        <v>-6399</v>
      </c>
      <c r="AR15" s="286">
        <v>36.200000000000003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4674616</v>
      </c>
      <c r="AP16" s="284">
        <v>174030</v>
      </c>
      <c r="AQ16" s="285">
        <v>119584</v>
      </c>
      <c r="AR16" s="286">
        <v>45.5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17.05</v>
      </c>
      <c r="AP21" s="298">
        <v>10.86</v>
      </c>
      <c r="AQ21" s="299">
        <v>6.19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98.1</v>
      </c>
      <c r="AP22" s="303">
        <v>97.3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3870827</v>
      </c>
      <c r="AP32" s="312">
        <v>144106</v>
      </c>
      <c r="AQ32" s="313">
        <v>75090</v>
      </c>
      <c r="AR32" s="314">
        <v>91.9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v>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656461</v>
      </c>
      <c r="AP35" s="312">
        <v>24439</v>
      </c>
      <c r="AQ35" s="313">
        <v>17211</v>
      </c>
      <c r="AR35" s="314">
        <v>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29375</v>
      </c>
      <c r="AP36" s="312">
        <v>1094</v>
      </c>
      <c r="AQ36" s="313">
        <v>2478</v>
      </c>
      <c r="AR36" s="314">
        <v>-55.9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9105</v>
      </c>
      <c r="AP37" s="312">
        <v>339</v>
      </c>
      <c r="AQ37" s="313">
        <v>654</v>
      </c>
      <c r="AR37" s="314">
        <v>-48.2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146</v>
      </c>
      <c r="AP38" s="315">
        <v>5</v>
      </c>
      <c r="AQ38" s="316">
        <v>4</v>
      </c>
      <c r="AR38" s="304">
        <v>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-212335</v>
      </c>
      <c r="AP39" s="312">
        <v>-7905</v>
      </c>
      <c r="AQ39" s="313">
        <v>-3502</v>
      </c>
      <c r="AR39" s="314">
        <v>125.7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-3243294</v>
      </c>
      <c r="AP40" s="312">
        <v>-120744</v>
      </c>
      <c r="AQ40" s="313">
        <v>-63750</v>
      </c>
      <c r="AR40" s="314">
        <v>89.4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1110285</v>
      </c>
      <c r="AP41" s="312">
        <v>41334</v>
      </c>
      <c r="AQ41" s="313">
        <v>28185</v>
      </c>
      <c r="AR41" s="314">
        <v>46.7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2733321</v>
      </c>
      <c r="AN51" s="334">
        <v>90700</v>
      </c>
      <c r="AO51" s="335">
        <v>-27.4</v>
      </c>
      <c r="AP51" s="336">
        <v>94081</v>
      </c>
      <c r="AQ51" s="337">
        <v>10.5</v>
      </c>
      <c r="AR51" s="338">
        <v>-37.9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2017093</v>
      </c>
      <c r="AN52" s="342">
        <v>66933</v>
      </c>
      <c r="AO52" s="343">
        <v>-3.4</v>
      </c>
      <c r="AP52" s="344">
        <v>48949</v>
      </c>
      <c r="AQ52" s="345">
        <v>11.5</v>
      </c>
      <c r="AR52" s="346">
        <v>-14.9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3165310</v>
      </c>
      <c r="AN53" s="334">
        <v>108013</v>
      </c>
      <c r="AO53" s="335">
        <v>19.100000000000001</v>
      </c>
      <c r="AP53" s="336">
        <v>92632</v>
      </c>
      <c r="AQ53" s="337">
        <v>-1.5</v>
      </c>
      <c r="AR53" s="338">
        <v>20.6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1566362</v>
      </c>
      <c r="AN54" s="342">
        <v>53450</v>
      </c>
      <c r="AO54" s="343">
        <v>-20.100000000000001</v>
      </c>
      <c r="AP54" s="344">
        <v>47978</v>
      </c>
      <c r="AQ54" s="345">
        <v>-2</v>
      </c>
      <c r="AR54" s="346">
        <v>-18.100000000000001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3593309</v>
      </c>
      <c r="AN55" s="334">
        <v>126232</v>
      </c>
      <c r="AO55" s="335">
        <v>16.899999999999999</v>
      </c>
      <c r="AP55" s="336">
        <v>96469</v>
      </c>
      <c r="AQ55" s="337">
        <v>4.0999999999999996</v>
      </c>
      <c r="AR55" s="338">
        <v>12.8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1919841</v>
      </c>
      <c r="AN56" s="342">
        <v>67443</v>
      </c>
      <c r="AO56" s="343">
        <v>26.2</v>
      </c>
      <c r="AP56" s="344">
        <v>49775</v>
      </c>
      <c r="AQ56" s="345">
        <v>3.7</v>
      </c>
      <c r="AR56" s="346">
        <v>22.5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3691794</v>
      </c>
      <c r="AN57" s="334">
        <v>133519</v>
      </c>
      <c r="AO57" s="335">
        <v>5.8</v>
      </c>
      <c r="AP57" s="336">
        <v>85743</v>
      </c>
      <c r="AQ57" s="337">
        <v>-11.1</v>
      </c>
      <c r="AR57" s="338">
        <v>16.899999999999999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1872407</v>
      </c>
      <c r="AN58" s="342">
        <v>67718</v>
      </c>
      <c r="AO58" s="343">
        <v>0.4</v>
      </c>
      <c r="AP58" s="344">
        <v>45231</v>
      </c>
      <c r="AQ58" s="345">
        <v>-9.1</v>
      </c>
      <c r="AR58" s="346">
        <v>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4389152</v>
      </c>
      <c r="AN59" s="334">
        <v>163402</v>
      </c>
      <c r="AO59" s="335">
        <v>22.4</v>
      </c>
      <c r="AP59" s="336">
        <v>92509</v>
      </c>
      <c r="AQ59" s="337">
        <v>7.9</v>
      </c>
      <c r="AR59" s="338">
        <v>14.5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1891924</v>
      </c>
      <c r="AN60" s="342">
        <v>70434</v>
      </c>
      <c r="AO60" s="343">
        <v>4</v>
      </c>
      <c r="AP60" s="344">
        <v>52274</v>
      </c>
      <c r="AQ60" s="345">
        <v>15.6</v>
      </c>
      <c r="AR60" s="346">
        <v>-11.6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3514577</v>
      </c>
      <c r="AN61" s="349">
        <v>124373</v>
      </c>
      <c r="AO61" s="350">
        <v>7.4</v>
      </c>
      <c r="AP61" s="351">
        <v>92287</v>
      </c>
      <c r="AQ61" s="352">
        <v>2</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1853525</v>
      </c>
      <c r="AN62" s="342">
        <v>65196</v>
      </c>
      <c r="AO62" s="343">
        <v>1.4</v>
      </c>
      <c r="AP62" s="344">
        <v>48841</v>
      </c>
      <c r="AQ62" s="345">
        <v>3.9</v>
      </c>
      <c r="AR62" s="346">
        <v>-2.5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S3N3IYcg9Z57BKqCRgy/HJ6SOdq3YBe8UZIOfWEA8CiJWs5BPjpOSmUzB8seTPoiUq5N7XmJgzyvrjFwlFZGw==" saltValue="Ost+M6epXfzPFQjH8kQR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w5G5+sJC72Xc3JlevCy/8eYHbfDoQyFQbzI7+JC0FqOcucvGXJShTbbxZqiauaFB7evj5HsOozAqHfsLRt/dww==" saltValue="/dotG5ANpHO6084xkkSn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awx1iaAneerR4zZvoOH4z8CmQLtV0gbmkwmJKEB5QeydxD8ERI8aFDdVWYP0+/tacR6uKz+jAZCMYgjwcVg9mg==" saltValue="h7RRDpF+V1FB5jZLxDzM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7.2</v>
      </c>
      <c r="G47" s="12">
        <v>8.9</v>
      </c>
      <c r="H47" s="12">
        <v>10.56</v>
      </c>
      <c r="I47" s="12">
        <v>12.39</v>
      </c>
      <c r="J47" s="13">
        <v>13.04</v>
      </c>
    </row>
    <row r="48" spans="2:10" ht="57.75" customHeight="1" x14ac:dyDescent="0.15">
      <c r="B48" s="14"/>
      <c r="C48" s="1141" t="s">
        <v>4</v>
      </c>
      <c r="D48" s="1141"/>
      <c r="E48" s="1142"/>
      <c r="F48" s="15">
        <v>5.27</v>
      </c>
      <c r="G48" s="16">
        <v>5.18</v>
      </c>
      <c r="H48" s="16">
        <v>6</v>
      </c>
      <c r="I48" s="16">
        <v>5.37</v>
      </c>
      <c r="J48" s="17">
        <v>6.42</v>
      </c>
    </row>
    <row r="49" spans="2:10" ht="57.75" customHeight="1" thickBot="1" x14ac:dyDescent="0.2">
      <c r="B49" s="18"/>
      <c r="C49" s="1143" t="s">
        <v>5</v>
      </c>
      <c r="D49" s="1143"/>
      <c r="E49" s="1144"/>
      <c r="F49" s="19" t="s">
        <v>535</v>
      </c>
      <c r="G49" s="20">
        <v>1.8</v>
      </c>
      <c r="H49" s="20">
        <v>3.19</v>
      </c>
      <c r="I49" s="20">
        <v>0.7</v>
      </c>
      <c r="J49" s="21">
        <v>1.76</v>
      </c>
    </row>
    <row r="50" spans="2:10" x14ac:dyDescent="0.15"/>
  </sheetData>
  <sheetProtection algorithmName="SHA-512" hashValue="vwWv6KG8HTK23y/lvs7JQxnTdNCqla7+Pa4JhUV4NTwkuvHGqPGVOAfiSMnMsAP7xi5h3Pr6BS/HbOvLxXziLw==" saltValue="9ejTKqBmYqWgnEObmJiG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536</v>
      </c>
      <c r="D34" s="1151"/>
      <c r="E34" s="1152"/>
      <c r="F34" s="32">
        <v>10.74</v>
      </c>
      <c r="G34" s="33">
        <v>10.37</v>
      </c>
      <c r="H34" s="33">
        <v>9.61</v>
      </c>
      <c r="I34" s="33">
        <v>9.17</v>
      </c>
      <c r="J34" s="34">
        <v>7.72</v>
      </c>
      <c r="K34" s="22"/>
      <c r="L34" s="22"/>
      <c r="M34" s="22"/>
      <c r="N34" s="22"/>
      <c r="O34" s="22"/>
      <c r="P34" s="22"/>
    </row>
    <row r="35" spans="1:16" ht="39" customHeight="1" x14ac:dyDescent="0.15">
      <c r="A35" s="22"/>
      <c r="B35" s="35"/>
      <c r="C35" s="1145" t="s">
        <v>537</v>
      </c>
      <c r="D35" s="1146"/>
      <c r="E35" s="1147"/>
      <c r="F35" s="36">
        <v>5.77</v>
      </c>
      <c r="G35" s="37">
        <v>5.16</v>
      </c>
      <c r="H35" s="37">
        <v>5.99</v>
      </c>
      <c r="I35" s="37">
        <v>5.36</v>
      </c>
      <c r="J35" s="38">
        <v>6.41</v>
      </c>
      <c r="K35" s="22"/>
      <c r="L35" s="22"/>
      <c r="M35" s="22"/>
      <c r="N35" s="22"/>
      <c r="O35" s="22"/>
      <c r="P35" s="22"/>
    </row>
    <row r="36" spans="1:16" ht="39" customHeight="1" x14ac:dyDescent="0.15">
      <c r="A36" s="22"/>
      <c r="B36" s="35"/>
      <c r="C36" s="1145" t="s">
        <v>538</v>
      </c>
      <c r="D36" s="1146"/>
      <c r="E36" s="1147"/>
      <c r="F36" s="36">
        <v>5.59</v>
      </c>
      <c r="G36" s="37">
        <v>5.46</v>
      </c>
      <c r="H36" s="37">
        <v>5.27</v>
      </c>
      <c r="I36" s="37">
        <v>5.46</v>
      </c>
      <c r="J36" s="38">
        <v>5.13</v>
      </c>
      <c r="K36" s="22"/>
      <c r="L36" s="22"/>
      <c r="M36" s="22"/>
      <c r="N36" s="22"/>
      <c r="O36" s="22"/>
      <c r="P36" s="22"/>
    </row>
    <row r="37" spans="1:16" ht="39" customHeight="1" x14ac:dyDescent="0.15">
      <c r="A37" s="22"/>
      <c r="B37" s="35"/>
      <c r="C37" s="1145" t="s">
        <v>539</v>
      </c>
      <c r="D37" s="1146"/>
      <c r="E37" s="1147"/>
      <c r="F37" s="36">
        <v>0.43</v>
      </c>
      <c r="G37" s="37">
        <v>0.24</v>
      </c>
      <c r="H37" s="37">
        <v>0.61</v>
      </c>
      <c r="I37" s="37">
        <v>1.6</v>
      </c>
      <c r="J37" s="38">
        <v>1.3</v>
      </c>
      <c r="K37" s="22"/>
      <c r="L37" s="22"/>
      <c r="M37" s="22"/>
      <c r="N37" s="22"/>
      <c r="O37" s="22"/>
      <c r="P37" s="22"/>
    </row>
    <row r="38" spans="1:16" ht="39" customHeight="1" x14ac:dyDescent="0.15">
      <c r="A38" s="22"/>
      <c r="B38" s="35"/>
      <c r="C38" s="1145" t="s">
        <v>540</v>
      </c>
      <c r="D38" s="1146"/>
      <c r="E38" s="1147"/>
      <c r="F38" s="36">
        <v>0.45</v>
      </c>
      <c r="G38" s="37">
        <v>0.67</v>
      </c>
      <c r="H38" s="37">
        <v>0.53</v>
      </c>
      <c r="I38" s="37">
        <v>0.74</v>
      </c>
      <c r="J38" s="38">
        <v>1.06</v>
      </c>
      <c r="K38" s="22"/>
      <c r="L38" s="22"/>
      <c r="M38" s="22"/>
      <c r="N38" s="22"/>
      <c r="O38" s="22"/>
      <c r="P38" s="22"/>
    </row>
    <row r="39" spans="1:16" ht="39" customHeight="1" x14ac:dyDescent="0.15">
      <c r="A39" s="22"/>
      <c r="B39" s="35"/>
      <c r="C39" s="1145" t="s">
        <v>541</v>
      </c>
      <c r="D39" s="1146"/>
      <c r="E39" s="1147"/>
      <c r="F39" s="36">
        <v>0.69</v>
      </c>
      <c r="G39" s="37">
        <v>0.87</v>
      </c>
      <c r="H39" s="37">
        <v>0.3</v>
      </c>
      <c r="I39" s="37">
        <v>0.47</v>
      </c>
      <c r="J39" s="38">
        <v>0.2</v>
      </c>
      <c r="K39" s="22"/>
      <c r="L39" s="22"/>
      <c r="M39" s="22"/>
      <c r="N39" s="22"/>
      <c r="O39" s="22"/>
      <c r="P39" s="22"/>
    </row>
    <row r="40" spans="1:16" ht="39" customHeight="1" x14ac:dyDescent="0.15">
      <c r="A40" s="22"/>
      <c r="B40" s="35"/>
      <c r="C40" s="1145" t="s">
        <v>542</v>
      </c>
      <c r="D40" s="1146"/>
      <c r="E40" s="1147"/>
      <c r="F40" s="36">
        <v>0.23</v>
      </c>
      <c r="G40" s="37">
        <v>0.03</v>
      </c>
      <c r="H40" s="37">
        <v>0.02</v>
      </c>
      <c r="I40" s="37">
        <v>0.02</v>
      </c>
      <c r="J40" s="38">
        <v>0.18</v>
      </c>
      <c r="K40" s="22"/>
      <c r="L40" s="22"/>
      <c r="M40" s="22"/>
      <c r="N40" s="22"/>
      <c r="O40" s="22"/>
      <c r="P40" s="22"/>
    </row>
    <row r="41" spans="1:16" ht="39" customHeight="1" x14ac:dyDescent="0.15">
      <c r="A41" s="22"/>
      <c r="B41" s="35"/>
      <c r="C41" s="1145" t="s">
        <v>543</v>
      </c>
      <c r="D41" s="1146"/>
      <c r="E41" s="1147"/>
      <c r="F41" s="36">
        <v>0</v>
      </c>
      <c r="G41" s="37">
        <v>0.01</v>
      </c>
      <c r="H41" s="37">
        <v>0</v>
      </c>
      <c r="I41" s="37">
        <v>0</v>
      </c>
      <c r="J41" s="38">
        <v>0</v>
      </c>
      <c r="K41" s="22"/>
      <c r="L41" s="22"/>
      <c r="M41" s="22"/>
      <c r="N41" s="22"/>
      <c r="O41" s="22"/>
      <c r="P41" s="22"/>
    </row>
    <row r="42" spans="1:16" ht="39" customHeight="1" x14ac:dyDescent="0.15">
      <c r="A42" s="22"/>
      <c r="B42" s="39"/>
      <c r="C42" s="1145" t="s">
        <v>544</v>
      </c>
      <c r="D42" s="1146"/>
      <c r="E42" s="1147"/>
      <c r="F42" s="36" t="s">
        <v>545</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0.06</v>
      </c>
      <c r="G43" s="42">
        <v>0.01</v>
      </c>
      <c r="H43" s="42">
        <v>0.01</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Ua7IPesg/QLjzv7tnTHe9Y0z0ZkV97lAI0C7bUp1psfZYZ1Cj27F11P0PExujkPHN1IyaFe/OtEGtrDQ0Wbbw==" saltValue="00d5n48iE6xIj39cYVOk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3566</v>
      </c>
      <c r="L45" s="60">
        <v>3547</v>
      </c>
      <c r="M45" s="60">
        <v>3844</v>
      </c>
      <c r="N45" s="60">
        <v>3987</v>
      </c>
      <c r="O45" s="61">
        <v>3871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899</v>
      </c>
      <c r="L48" s="64">
        <v>851</v>
      </c>
      <c r="M48" s="64">
        <v>672</v>
      </c>
      <c r="N48" s="64">
        <v>738</v>
      </c>
      <c r="O48" s="65">
        <v>656</v>
      </c>
      <c r="P48" s="48"/>
      <c r="Q48" s="48"/>
      <c r="R48" s="48"/>
      <c r="S48" s="48"/>
      <c r="T48" s="48"/>
      <c r="U48" s="48"/>
    </row>
    <row r="49" spans="1:21" ht="30.75" customHeight="1" x14ac:dyDescent="0.15">
      <c r="A49" s="48"/>
      <c r="B49" s="1178"/>
      <c r="C49" s="1179"/>
      <c r="D49" s="62"/>
      <c r="E49" s="1155" t="s">
        <v>14</v>
      </c>
      <c r="F49" s="1155"/>
      <c r="G49" s="1155"/>
      <c r="H49" s="1155"/>
      <c r="I49" s="1155"/>
      <c r="J49" s="1156"/>
      <c r="K49" s="63">
        <v>21</v>
      </c>
      <c r="L49" s="64">
        <v>21</v>
      </c>
      <c r="M49" s="64">
        <v>29</v>
      </c>
      <c r="N49" s="64">
        <v>29</v>
      </c>
      <c r="O49" s="65">
        <v>29</v>
      </c>
      <c r="P49" s="48"/>
      <c r="Q49" s="48"/>
      <c r="R49" s="48"/>
      <c r="S49" s="48"/>
      <c r="T49" s="48"/>
      <c r="U49" s="48"/>
    </row>
    <row r="50" spans="1:21" ht="30.75" customHeight="1" x14ac:dyDescent="0.15">
      <c r="A50" s="48"/>
      <c r="B50" s="1178"/>
      <c r="C50" s="1179"/>
      <c r="D50" s="62"/>
      <c r="E50" s="1155" t="s">
        <v>15</v>
      </c>
      <c r="F50" s="1155"/>
      <c r="G50" s="1155"/>
      <c r="H50" s="1155"/>
      <c r="I50" s="1155"/>
      <c r="J50" s="1156"/>
      <c r="K50" s="63">
        <v>38</v>
      </c>
      <c r="L50" s="64">
        <v>13</v>
      </c>
      <c r="M50" s="64">
        <v>16</v>
      </c>
      <c r="N50" s="64">
        <v>10</v>
      </c>
      <c r="O50" s="65">
        <v>9</v>
      </c>
      <c r="P50" s="48"/>
      <c r="Q50" s="48"/>
      <c r="R50" s="48"/>
      <c r="S50" s="48"/>
      <c r="T50" s="48"/>
      <c r="U50" s="48"/>
    </row>
    <row r="51" spans="1:21" ht="30.75" customHeight="1" x14ac:dyDescent="0.15">
      <c r="A51" s="48"/>
      <c r="B51" s="1180"/>
      <c r="C51" s="1181"/>
      <c r="D51" s="66"/>
      <c r="E51" s="1155" t="s">
        <v>16</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3183</v>
      </c>
      <c r="L52" s="64">
        <v>3130</v>
      </c>
      <c r="M52" s="64">
        <v>3365</v>
      </c>
      <c r="N52" s="64">
        <v>3405</v>
      </c>
      <c r="O52" s="65">
        <v>3456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1342</v>
      </c>
      <c r="L53" s="69">
        <v>1302</v>
      </c>
      <c r="M53" s="69">
        <v>1196</v>
      </c>
      <c r="N53" s="69">
        <v>1359</v>
      </c>
      <c r="O53" s="70">
        <v>1109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6hmFn5sWoJVd/hZVz1Vod9LWKdR4RqJoI0W5i+Mh/XbMRb6gJIGtcf588SN+Tf51hQDjoW51pCdKETU5f1zuw==" saltValue="qyUmTwlo+1Fdl1nU55aX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32942</v>
      </c>
      <c r="J41" s="356">
        <v>32544</v>
      </c>
      <c r="K41" s="356">
        <v>32310</v>
      </c>
      <c r="L41" s="356">
        <v>31324</v>
      </c>
      <c r="M41" s="357">
        <v>30949</v>
      </c>
    </row>
    <row r="42" spans="2:13" ht="27.75" customHeight="1" x14ac:dyDescent="0.15">
      <c r="B42" s="1186"/>
      <c r="C42" s="1187"/>
      <c r="D42" s="106"/>
      <c r="E42" s="1190" t="s">
        <v>32</v>
      </c>
      <c r="F42" s="1190"/>
      <c r="G42" s="1190"/>
      <c r="H42" s="1191"/>
      <c r="I42" s="358">
        <v>25</v>
      </c>
      <c r="J42" s="359">
        <v>24</v>
      </c>
      <c r="K42" s="359">
        <v>34</v>
      </c>
      <c r="L42" s="359">
        <v>43</v>
      </c>
      <c r="M42" s="360">
        <v>38</v>
      </c>
    </row>
    <row r="43" spans="2:13" ht="27.75" customHeight="1" x14ac:dyDescent="0.15">
      <c r="B43" s="1186"/>
      <c r="C43" s="1187"/>
      <c r="D43" s="106"/>
      <c r="E43" s="1190" t="s">
        <v>33</v>
      </c>
      <c r="F43" s="1190"/>
      <c r="G43" s="1190"/>
      <c r="H43" s="1191"/>
      <c r="I43" s="358">
        <v>8607</v>
      </c>
      <c r="J43" s="359">
        <v>8493</v>
      </c>
      <c r="K43" s="359">
        <v>9016</v>
      </c>
      <c r="L43" s="359">
        <v>6991</v>
      </c>
      <c r="M43" s="360">
        <v>6092</v>
      </c>
    </row>
    <row r="44" spans="2:13" ht="27.75" customHeight="1" x14ac:dyDescent="0.15">
      <c r="B44" s="1186"/>
      <c r="C44" s="1187"/>
      <c r="D44" s="106"/>
      <c r="E44" s="1190" t="s">
        <v>34</v>
      </c>
      <c r="F44" s="1190"/>
      <c r="G44" s="1190"/>
      <c r="H44" s="1191"/>
      <c r="I44" s="358">
        <v>320</v>
      </c>
      <c r="J44" s="359">
        <v>304</v>
      </c>
      <c r="K44" s="359">
        <v>279</v>
      </c>
      <c r="L44" s="359">
        <v>254</v>
      </c>
      <c r="M44" s="360">
        <v>229</v>
      </c>
    </row>
    <row r="45" spans="2:13" ht="27.75" customHeight="1" x14ac:dyDescent="0.15">
      <c r="B45" s="1186"/>
      <c r="C45" s="1187"/>
      <c r="D45" s="106"/>
      <c r="E45" s="1190" t="s">
        <v>35</v>
      </c>
      <c r="F45" s="1190"/>
      <c r="G45" s="1190"/>
      <c r="H45" s="1191"/>
      <c r="I45" s="358">
        <v>4156</v>
      </c>
      <c r="J45" s="359">
        <v>4103</v>
      </c>
      <c r="K45" s="359">
        <v>4113</v>
      </c>
      <c r="L45" s="359">
        <v>3955</v>
      </c>
      <c r="M45" s="360">
        <v>4152</v>
      </c>
    </row>
    <row r="46" spans="2:13" ht="27.75" customHeight="1" x14ac:dyDescent="0.15">
      <c r="B46" s="1186"/>
      <c r="C46" s="1187"/>
      <c r="D46" s="107"/>
      <c r="E46" s="1190" t="s">
        <v>36</v>
      </c>
      <c r="F46" s="1190"/>
      <c r="G46" s="1190"/>
      <c r="H46" s="1191"/>
      <c r="I46" s="358" t="s">
        <v>491</v>
      </c>
      <c r="J46" s="359">
        <v>0</v>
      </c>
      <c r="K46" s="359">
        <v>1</v>
      </c>
      <c r="L46" s="359">
        <v>0</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6951</v>
      </c>
      <c r="J50" s="359">
        <v>7051</v>
      </c>
      <c r="K50" s="359">
        <v>8003</v>
      </c>
      <c r="L50" s="359">
        <v>8063</v>
      </c>
      <c r="M50" s="360">
        <v>7411</v>
      </c>
    </row>
    <row r="51" spans="2:13" ht="27.75" customHeight="1" x14ac:dyDescent="0.15">
      <c r="B51" s="1186"/>
      <c r="C51" s="1187"/>
      <c r="D51" s="106"/>
      <c r="E51" s="1190" t="s">
        <v>42</v>
      </c>
      <c r="F51" s="1190"/>
      <c r="G51" s="1190"/>
      <c r="H51" s="1191"/>
      <c r="I51" s="358">
        <v>1544</v>
      </c>
      <c r="J51" s="359">
        <v>1440</v>
      </c>
      <c r="K51" s="359">
        <v>1091</v>
      </c>
      <c r="L51" s="359">
        <v>990</v>
      </c>
      <c r="M51" s="360">
        <v>933</v>
      </c>
    </row>
    <row r="52" spans="2:13" ht="27.75" customHeight="1" x14ac:dyDescent="0.15">
      <c r="B52" s="1188"/>
      <c r="C52" s="1189"/>
      <c r="D52" s="106"/>
      <c r="E52" s="1190" t="s">
        <v>43</v>
      </c>
      <c r="F52" s="1190"/>
      <c r="G52" s="1190"/>
      <c r="H52" s="1191"/>
      <c r="I52" s="358">
        <v>29139</v>
      </c>
      <c r="J52" s="359">
        <v>28814</v>
      </c>
      <c r="K52" s="359">
        <v>28764</v>
      </c>
      <c r="L52" s="359">
        <v>27885</v>
      </c>
      <c r="M52" s="360">
        <v>27965</v>
      </c>
    </row>
    <row r="53" spans="2:13" ht="27.75" customHeight="1" thickBot="1" x14ac:dyDescent="0.2">
      <c r="B53" s="1192" t="s">
        <v>19</v>
      </c>
      <c r="C53" s="1193"/>
      <c r="D53" s="110"/>
      <c r="E53" s="1194" t="s">
        <v>44</v>
      </c>
      <c r="F53" s="1194"/>
      <c r="G53" s="1194"/>
      <c r="H53" s="1195"/>
      <c r="I53" s="361">
        <v>8416</v>
      </c>
      <c r="J53" s="362">
        <v>8164</v>
      </c>
      <c r="K53" s="362">
        <v>7896</v>
      </c>
      <c r="L53" s="362">
        <v>5630</v>
      </c>
      <c r="M53" s="363">
        <v>5151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YbYvxhBJ1HesUfDuUbKFcCtHckkURJIFG2Q8hY5QqDnOb9wzfFSMcFDuVIY/Q4TKdoHNGcMvHIHrLWM+C4fgQ==" saltValue="+tJpQAVI6ZEEsbghCFWZ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1512</v>
      </c>
      <c r="G55" s="122">
        <v>1721</v>
      </c>
      <c r="H55" s="123">
        <v>1818</v>
      </c>
    </row>
    <row r="56" spans="2:8" ht="52.5" customHeight="1" x14ac:dyDescent="0.15">
      <c r="B56" s="124"/>
      <c r="C56" s="1213" t="s">
        <v>47</v>
      </c>
      <c r="D56" s="1213"/>
      <c r="E56" s="1214"/>
      <c r="F56" s="125">
        <v>1843</v>
      </c>
      <c r="G56" s="125">
        <v>1637</v>
      </c>
      <c r="H56" s="126">
        <v>1357</v>
      </c>
    </row>
    <row r="57" spans="2:8" ht="53.25" customHeight="1" x14ac:dyDescent="0.15">
      <c r="B57" s="124"/>
      <c r="C57" s="1215" t="s">
        <v>48</v>
      </c>
      <c r="D57" s="1215"/>
      <c r="E57" s="1216"/>
      <c r="F57" s="127">
        <v>4907</v>
      </c>
      <c r="G57" s="127">
        <v>4809</v>
      </c>
      <c r="H57" s="128">
        <v>4300</v>
      </c>
    </row>
    <row r="58" spans="2:8" ht="45.75" customHeight="1" x14ac:dyDescent="0.15">
      <c r="B58" s="129"/>
      <c r="C58" s="1203" t="s">
        <v>566</v>
      </c>
      <c r="D58" s="1204"/>
      <c r="E58" s="1205"/>
      <c r="F58" s="130">
        <v>1384</v>
      </c>
      <c r="G58" s="130">
        <v>1334</v>
      </c>
      <c r="H58" s="131">
        <v>1262</v>
      </c>
    </row>
    <row r="59" spans="2:8" ht="45.75" customHeight="1" x14ac:dyDescent="0.15">
      <c r="B59" s="129"/>
      <c r="C59" s="1203" t="s">
        <v>567</v>
      </c>
      <c r="D59" s="1204"/>
      <c r="E59" s="1205"/>
      <c r="F59" s="130">
        <v>719</v>
      </c>
      <c r="G59" s="130">
        <v>700</v>
      </c>
      <c r="H59" s="131">
        <v>658</v>
      </c>
    </row>
    <row r="60" spans="2:8" ht="45.75" customHeight="1" x14ac:dyDescent="0.15">
      <c r="B60" s="129"/>
      <c r="C60" s="1203" t="s">
        <v>563</v>
      </c>
      <c r="D60" s="1204"/>
      <c r="E60" s="1205"/>
      <c r="F60" s="130">
        <v>304</v>
      </c>
      <c r="G60" s="130">
        <v>306</v>
      </c>
      <c r="H60" s="131">
        <v>327</v>
      </c>
    </row>
    <row r="61" spans="2:8" ht="45.75" customHeight="1" x14ac:dyDescent="0.15">
      <c r="B61" s="129"/>
      <c r="C61" s="1203" t="s">
        <v>564</v>
      </c>
      <c r="D61" s="1204"/>
      <c r="E61" s="1205"/>
      <c r="F61" s="130">
        <v>514</v>
      </c>
      <c r="G61" s="130">
        <v>424</v>
      </c>
      <c r="H61" s="131">
        <v>323</v>
      </c>
    </row>
    <row r="62" spans="2:8" ht="45.75" customHeight="1" thickBot="1" x14ac:dyDescent="0.2">
      <c r="B62" s="132"/>
      <c r="C62" s="1206" t="s">
        <v>565</v>
      </c>
      <c r="D62" s="1207"/>
      <c r="E62" s="1208"/>
      <c r="F62" s="133">
        <v>311</v>
      </c>
      <c r="G62" s="133">
        <v>382</v>
      </c>
      <c r="H62" s="134">
        <v>316</v>
      </c>
    </row>
    <row r="63" spans="2:8" ht="52.5" customHeight="1" thickBot="1" x14ac:dyDescent="0.2">
      <c r="B63" s="135"/>
      <c r="C63" s="1209" t="s">
        <v>49</v>
      </c>
      <c r="D63" s="1209"/>
      <c r="E63" s="1210"/>
      <c r="F63" s="136">
        <v>8262</v>
      </c>
      <c r="G63" s="136">
        <v>8167</v>
      </c>
      <c r="H63" s="137">
        <v>7475</v>
      </c>
    </row>
    <row r="64" spans="2:8" x14ac:dyDescent="0.15"/>
  </sheetData>
  <sheetProtection algorithmName="SHA-512" hashValue="HS8BQvs2o0Hy82l0g3cilJAGqkP5CGNO1jYMcJqQ66I8uKO51Z7LkEIuvFgvCD7zF6xSYZgWCcoVBOYCZnYBAQ==" saltValue="vZnXef8C/qXFmL2Qw463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90700</v>
      </c>
      <c r="E3" s="156"/>
      <c r="F3" s="157">
        <v>94081</v>
      </c>
      <c r="G3" s="158"/>
      <c r="H3" s="159"/>
    </row>
    <row r="4" spans="1:8" x14ac:dyDescent="0.15">
      <c r="A4" s="160"/>
      <c r="B4" s="161"/>
      <c r="C4" s="162"/>
      <c r="D4" s="163">
        <v>66933</v>
      </c>
      <c r="E4" s="164"/>
      <c r="F4" s="165">
        <v>48949</v>
      </c>
      <c r="G4" s="166"/>
      <c r="H4" s="167"/>
    </row>
    <row r="5" spans="1:8" x14ac:dyDescent="0.15">
      <c r="A5" s="148" t="s">
        <v>524</v>
      </c>
      <c r="B5" s="153"/>
      <c r="C5" s="154"/>
      <c r="D5" s="155">
        <v>108013</v>
      </c>
      <c r="E5" s="156"/>
      <c r="F5" s="157">
        <v>92632</v>
      </c>
      <c r="G5" s="158"/>
      <c r="H5" s="159"/>
    </row>
    <row r="6" spans="1:8" x14ac:dyDescent="0.15">
      <c r="A6" s="160"/>
      <c r="B6" s="161"/>
      <c r="C6" s="162"/>
      <c r="D6" s="163">
        <v>53450</v>
      </c>
      <c r="E6" s="164"/>
      <c r="F6" s="165">
        <v>47978</v>
      </c>
      <c r="G6" s="166"/>
      <c r="H6" s="167"/>
    </row>
    <row r="7" spans="1:8" x14ac:dyDescent="0.15">
      <c r="A7" s="148" t="s">
        <v>525</v>
      </c>
      <c r="B7" s="153"/>
      <c r="C7" s="154"/>
      <c r="D7" s="155">
        <v>126232</v>
      </c>
      <c r="E7" s="156"/>
      <c r="F7" s="157">
        <v>96469</v>
      </c>
      <c r="G7" s="158"/>
      <c r="H7" s="159"/>
    </row>
    <row r="8" spans="1:8" x14ac:dyDescent="0.15">
      <c r="A8" s="160"/>
      <c r="B8" s="161"/>
      <c r="C8" s="162"/>
      <c r="D8" s="163">
        <v>67443</v>
      </c>
      <c r="E8" s="164"/>
      <c r="F8" s="165">
        <v>49775</v>
      </c>
      <c r="G8" s="166"/>
      <c r="H8" s="167"/>
    </row>
    <row r="9" spans="1:8" x14ac:dyDescent="0.15">
      <c r="A9" s="148" t="s">
        <v>526</v>
      </c>
      <c r="B9" s="153"/>
      <c r="C9" s="154"/>
      <c r="D9" s="155">
        <v>133519</v>
      </c>
      <c r="E9" s="156"/>
      <c r="F9" s="157">
        <v>85743</v>
      </c>
      <c r="G9" s="158"/>
      <c r="H9" s="159"/>
    </row>
    <row r="10" spans="1:8" x14ac:dyDescent="0.15">
      <c r="A10" s="160"/>
      <c r="B10" s="161"/>
      <c r="C10" s="162"/>
      <c r="D10" s="163">
        <v>67718</v>
      </c>
      <c r="E10" s="164"/>
      <c r="F10" s="165">
        <v>45231</v>
      </c>
      <c r="G10" s="166"/>
      <c r="H10" s="167"/>
    </row>
    <row r="11" spans="1:8" x14ac:dyDescent="0.15">
      <c r="A11" s="148" t="s">
        <v>527</v>
      </c>
      <c r="B11" s="153"/>
      <c r="C11" s="154"/>
      <c r="D11" s="155">
        <v>163402</v>
      </c>
      <c r="E11" s="156"/>
      <c r="F11" s="157">
        <v>92509</v>
      </c>
      <c r="G11" s="158"/>
      <c r="H11" s="159"/>
    </row>
    <row r="12" spans="1:8" x14ac:dyDescent="0.15">
      <c r="A12" s="160"/>
      <c r="B12" s="161"/>
      <c r="C12" s="168"/>
      <c r="D12" s="163">
        <v>70434</v>
      </c>
      <c r="E12" s="164"/>
      <c r="F12" s="165">
        <v>52274</v>
      </c>
      <c r="G12" s="166"/>
      <c r="H12" s="167"/>
    </row>
    <row r="13" spans="1:8" x14ac:dyDescent="0.15">
      <c r="A13" s="148"/>
      <c r="B13" s="153"/>
      <c r="C13" s="169"/>
      <c r="D13" s="170">
        <v>124373</v>
      </c>
      <c r="E13" s="171"/>
      <c r="F13" s="172">
        <v>92287</v>
      </c>
      <c r="G13" s="173"/>
      <c r="H13" s="159"/>
    </row>
    <row r="14" spans="1:8" x14ac:dyDescent="0.15">
      <c r="A14" s="160"/>
      <c r="B14" s="161"/>
      <c r="C14" s="162"/>
      <c r="D14" s="163">
        <v>65196</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5.27</v>
      </c>
      <c r="C19" s="174">
        <f>ROUND(VALUE(SUBSTITUTE(実質収支比率等に係る経年分析!G$48,"▲","-")),2)</f>
        <v>5.18</v>
      </c>
      <c r="D19" s="174">
        <f>ROUND(VALUE(SUBSTITUTE(実質収支比率等に係る経年分析!H$48,"▲","-")),2)</f>
        <v>6</v>
      </c>
      <c r="E19" s="174">
        <f>ROUND(VALUE(SUBSTITUTE(実質収支比率等に係る経年分析!I$48,"▲","-")),2)</f>
        <v>5.37</v>
      </c>
      <c r="F19" s="174">
        <f>ROUND(VALUE(SUBSTITUTE(実質収支比率等に係る経年分析!J$48,"▲","-")),2)</f>
        <v>6.42</v>
      </c>
    </row>
    <row r="20" spans="1:11" x14ac:dyDescent="0.15">
      <c r="A20" s="174" t="s">
        <v>53</v>
      </c>
      <c r="B20" s="174">
        <f>ROUND(VALUE(SUBSTITUTE(実質収支比率等に係る経年分析!F$47,"▲","-")),2)</f>
        <v>7.2</v>
      </c>
      <c r="C20" s="174">
        <f>ROUND(VALUE(SUBSTITUTE(実質収支比率等に係る経年分析!G$47,"▲","-")),2)</f>
        <v>8.9</v>
      </c>
      <c r="D20" s="174">
        <f>ROUND(VALUE(SUBSTITUTE(実質収支比率等に係る経年分析!H$47,"▲","-")),2)</f>
        <v>10.56</v>
      </c>
      <c r="E20" s="174">
        <f>ROUND(VALUE(SUBSTITUTE(実質収支比率等に係る経年分析!I$47,"▲","-")),2)</f>
        <v>12.39</v>
      </c>
      <c r="F20" s="174">
        <f>ROUND(VALUE(SUBSTITUTE(実質収支比率等に係る経年分析!J$47,"▲","-")),2)</f>
        <v>13.04</v>
      </c>
    </row>
    <row r="21" spans="1:11" x14ac:dyDescent="0.15">
      <c r="A21" s="174" t="s">
        <v>54</v>
      </c>
      <c r="B21" s="174">
        <f>IF(ISNUMBER(VALUE(SUBSTITUTE(実質収支比率等に係る経年分析!F$49,"▲","-"))),ROUND(VALUE(SUBSTITUTE(実質収支比率等に係る経年分析!F$49,"▲","-")),2),NA())</f>
        <v>-0.93</v>
      </c>
      <c r="C21" s="174">
        <f>IF(ISNUMBER(VALUE(SUBSTITUTE(実質収支比率等に係る経年分析!G$49,"▲","-"))),ROUND(VALUE(SUBSTITUTE(実質収支比率等に係る経年分析!G$49,"▲","-")),2),NA())</f>
        <v>1.8</v>
      </c>
      <c r="D21" s="174">
        <f>IF(ISNUMBER(VALUE(SUBSTITUTE(実質収支比率等に係る経年分析!H$49,"▲","-"))),ROUND(VALUE(SUBSTITUTE(実質収支比率等に係る経年分析!H$49,"▲","-")),2),NA())</f>
        <v>3.19</v>
      </c>
      <c r="E21" s="174">
        <f>IF(ISNUMBER(VALUE(SUBSTITUTE(実質収支比率等に係る経年分析!I$49,"▲","-"))),ROUND(VALUE(SUBSTITUTE(実質収支比率等に係る経年分析!I$49,"▲","-")),2),NA())</f>
        <v>0.7</v>
      </c>
      <c r="F21" s="174">
        <f>IF(ISNUMBER(VALUE(SUBSTITUTE(実質収支比率等に係る経年分析!J$49,"▲","-"))),ROUND(VALUE(SUBSTITUTE(実質収支比率等に係る経年分析!J$49,"▲","-")),2),NA())</f>
        <v>1.76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0.51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高梁市畑地かんがい事業特別会計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高梁市地域開発事業特別会計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高梁市国民健康保険特別会計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高梁市下水道事業特別会計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1.06</v>
      </c>
    </row>
    <row r="33" spans="1:16" x14ac:dyDescent="0.15">
      <c r="A33" s="175" t="str">
        <f>IF(連結実質赤字比率に係る赤字・黒字の構成分析!C$37="",NA(),連結実質赤字比率に係る赤字・黒字の構成分析!C$37)</f>
        <v>高梁市介護保険特別会計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v>
      </c>
    </row>
    <row r="34" spans="1:16" x14ac:dyDescent="0.15">
      <c r="A34" s="175" t="str">
        <f>IF(連結実質赤字比率に係る赤字・黒字の構成分析!C$36="",NA(),連結実質赤字比率に係る赤字・黒字の構成分析!C$36)</f>
        <v>高梁市水道事業特別会計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6.41</v>
      </c>
    </row>
    <row r="36" spans="1:16" x14ac:dyDescent="0.15">
      <c r="A36" s="175" t="str">
        <f>IF(連結実質赤字比率に係る赤字・黒字の構成分析!C$34="",NA(),連結実質赤字比率に係る赤字・黒字の構成分析!C$34)</f>
        <v>高梁市国民健康保険成羽病院事業会計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3183</v>
      </c>
      <c r="E42" s="176"/>
      <c r="F42" s="176"/>
      <c r="G42" s="176">
        <f>'実質公債費比率（分子）の構造'!L$52</f>
        <v>3130</v>
      </c>
      <c r="H42" s="176"/>
      <c r="I42" s="176"/>
      <c r="J42" s="176">
        <f>'実質公債費比率（分子）の構造'!M$52</f>
        <v>3365</v>
      </c>
      <c r="K42" s="176"/>
      <c r="L42" s="176"/>
      <c r="M42" s="176">
        <f>'実質公債費比率（分子）の構造'!N$52</f>
        <v>3405</v>
      </c>
      <c r="N42" s="176"/>
      <c r="O42" s="176"/>
      <c r="P42" s="176">
        <f>'実質公債費比率（分子）の構造'!O$52</f>
        <v>3456</v>
      </c>
    </row>
    <row r="43" spans="1:16" x14ac:dyDescent="0.15">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38</v>
      </c>
      <c r="C44" s="176"/>
      <c r="D44" s="176"/>
      <c r="E44" s="176">
        <f>'実質公債費比率（分子）の構造'!L$50</f>
        <v>13</v>
      </c>
      <c r="F44" s="176"/>
      <c r="G44" s="176"/>
      <c r="H44" s="176">
        <f>'実質公債費比率（分子）の構造'!M$50</f>
        <v>16</v>
      </c>
      <c r="I44" s="176"/>
      <c r="J44" s="176"/>
      <c r="K44" s="176">
        <f>'実質公債費比率（分子）の構造'!N$50</f>
        <v>10</v>
      </c>
      <c r="L44" s="176"/>
      <c r="M44" s="176"/>
      <c r="N44" s="176">
        <f>'実質公債費比率（分子）の構造'!O$50</f>
        <v>9</v>
      </c>
      <c r="O44" s="176"/>
      <c r="P44" s="176"/>
    </row>
    <row r="45" spans="1:16" x14ac:dyDescent="0.15">
      <c r="A45" s="176" t="s">
        <v>63</v>
      </c>
      <c r="B45" s="176">
        <f>'実質公債費比率（分子）の構造'!K$49</f>
        <v>21</v>
      </c>
      <c r="C45" s="176"/>
      <c r="D45" s="176"/>
      <c r="E45" s="176">
        <f>'実質公債費比率（分子）の構造'!L$49</f>
        <v>21</v>
      </c>
      <c r="F45" s="176"/>
      <c r="G45" s="176"/>
      <c r="H45" s="176">
        <f>'実質公債費比率（分子）の構造'!M$49</f>
        <v>29</v>
      </c>
      <c r="I45" s="176"/>
      <c r="J45" s="176"/>
      <c r="K45" s="176">
        <f>'実質公債費比率（分子）の構造'!N$49</f>
        <v>29</v>
      </c>
      <c r="L45" s="176"/>
      <c r="M45" s="176"/>
      <c r="N45" s="176">
        <f>'実質公債費比率（分子）の構造'!O$49</f>
        <v>29</v>
      </c>
      <c r="O45" s="176"/>
      <c r="P45" s="176"/>
    </row>
    <row r="46" spans="1:16" x14ac:dyDescent="0.15">
      <c r="A46" s="176" t="s">
        <v>64</v>
      </c>
      <c r="B46" s="176">
        <f>'実質公債費比率（分子）の構造'!K$48</f>
        <v>899</v>
      </c>
      <c r="C46" s="176"/>
      <c r="D46" s="176"/>
      <c r="E46" s="176">
        <f>'実質公債費比率（分子）の構造'!L$48</f>
        <v>851</v>
      </c>
      <c r="F46" s="176"/>
      <c r="G46" s="176"/>
      <c r="H46" s="176">
        <f>'実質公債費比率（分子）の構造'!M$48</f>
        <v>672</v>
      </c>
      <c r="I46" s="176"/>
      <c r="J46" s="176"/>
      <c r="K46" s="176">
        <f>'実質公債費比率（分子）の構造'!N$48</f>
        <v>738</v>
      </c>
      <c r="L46" s="176"/>
      <c r="M46" s="176"/>
      <c r="N46" s="176">
        <f>'実質公債費比率（分子）の構造'!O$48</f>
        <v>656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3566</v>
      </c>
      <c r="C49" s="176"/>
      <c r="D49" s="176"/>
      <c r="E49" s="176">
        <f>'実質公債費比率（分子）の構造'!L$45</f>
        <v>3547</v>
      </c>
      <c r="F49" s="176"/>
      <c r="G49" s="176"/>
      <c r="H49" s="176">
        <f>'実質公債費比率（分子）の構造'!M$45</f>
        <v>3844</v>
      </c>
      <c r="I49" s="176"/>
      <c r="J49" s="176"/>
      <c r="K49" s="176">
        <f>'実質公債費比率（分子）の構造'!N$45</f>
        <v>3987</v>
      </c>
      <c r="L49" s="176"/>
      <c r="M49" s="176"/>
      <c r="N49" s="176">
        <f>'実質公債費比率（分子）の構造'!O$45</f>
        <v>3871</v>
      </c>
      <c r="O49" s="176"/>
      <c r="P49" s="176"/>
    </row>
    <row r="50" spans="1:16" x14ac:dyDescent="0.15">
      <c r="A50" s="176" t="s">
        <v>67</v>
      </c>
      <c r="B50" s="176" t="e">
        <f>NA()</f>
        <v>#N/A</v>
      </c>
      <c r="C50" s="176">
        <f>IF(ISNUMBER('実質公債費比率（分子）の構造'!K$53),'実質公債費比率（分子）の構造'!K$53,NA())</f>
        <v>1342</v>
      </c>
      <c r="D50" s="176" t="e">
        <f>NA()</f>
        <v>#N/A</v>
      </c>
      <c r="E50" s="176" t="e">
        <f>NA()</f>
        <v>#N/A</v>
      </c>
      <c r="F50" s="176">
        <f>IF(ISNUMBER('実質公債費比率（分子）の構造'!L$53),'実質公債費比率（分子）の構造'!L$53,NA())</f>
        <v>1302</v>
      </c>
      <c r="G50" s="176" t="e">
        <f>NA()</f>
        <v>#N/A</v>
      </c>
      <c r="H50" s="176" t="e">
        <f>NA()</f>
        <v>#N/A</v>
      </c>
      <c r="I50" s="176">
        <f>IF(ISNUMBER('実質公債費比率（分子）の構造'!M$53),'実質公債費比率（分子）の構造'!M$53,NA())</f>
        <v>1196</v>
      </c>
      <c r="J50" s="176" t="e">
        <f>NA()</f>
        <v>#N/A</v>
      </c>
      <c r="K50" s="176" t="e">
        <f>NA()</f>
        <v>#N/A</v>
      </c>
      <c r="L50" s="176">
        <f>IF(ISNUMBER('実質公債費比率（分子）の構造'!N$53),'実質公債費比率（分子）の構造'!N$53,NA())</f>
        <v>1359</v>
      </c>
      <c r="M50" s="176" t="e">
        <f>NA()</f>
        <v>#N/A</v>
      </c>
      <c r="N50" s="176" t="e">
        <f>NA()</f>
        <v>#N/A</v>
      </c>
      <c r="O50" s="176">
        <f>IF(ISNUMBER('実質公債費比率（分子）の構造'!O$53),'実質公債費比率（分子）の構造'!O$53,NA())</f>
        <v>1109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29139</v>
      </c>
      <c r="E56" s="175"/>
      <c r="F56" s="175"/>
      <c r="G56" s="175">
        <f>'将来負担比率（分子）の構造'!J$52</f>
        <v>28814</v>
      </c>
      <c r="H56" s="175"/>
      <c r="I56" s="175"/>
      <c r="J56" s="175">
        <f>'将来負担比率（分子）の構造'!K$52</f>
        <v>28764</v>
      </c>
      <c r="K56" s="175"/>
      <c r="L56" s="175"/>
      <c r="M56" s="175">
        <f>'将来負担比率（分子）の構造'!L$52</f>
        <v>27885</v>
      </c>
      <c r="N56" s="175"/>
      <c r="O56" s="175"/>
      <c r="P56" s="175">
        <f>'将来負担比率（分子）の構造'!M$52</f>
        <v>27965</v>
      </c>
    </row>
    <row r="57" spans="1:16" x14ac:dyDescent="0.15">
      <c r="A57" s="175" t="s">
        <v>42</v>
      </c>
      <c r="B57" s="175"/>
      <c r="C57" s="175"/>
      <c r="D57" s="175">
        <f>'将来負担比率（分子）の構造'!I$51</f>
        <v>1544</v>
      </c>
      <c r="E57" s="175"/>
      <c r="F57" s="175"/>
      <c r="G57" s="175">
        <f>'将来負担比率（分子）の構造'!J$51</f>
        <v>1440</v>
      </c>
      <c r="H57" s="175"/>
      <c r="I57" s="175"/>
      <c r="J57" s="175">
        <f>'将来負担比率（分子）の構造'!K$51</f>
        <v>1091</v>
      </c>
      <c r="K57" s="175"/>
      <c r="L57" s="175"/>
      <c r="M57" s="175">
        <f>'将来負担比率（分子）の構造'!L$51</f>
        <v>990</v>
      </c>
      <c r="N57" s="175"/>
      <c r="O57" s="175"/>
      <c r="P57" s="175">
        <f>'将来負担比率（分子）の構造'!M$51</f>
        <v>933</v>
      </c>
    </row>
    <row r="58" spans="1:16" x14ac:dyDescent="0.15">
      <c r="A58" s="175" t="s">
        <v>41</v>
      </c>
      <c r="B58" s="175"/>
      <c r="C58" s="175"/>
      <c r="D58" s="175">
        <f>'将来負担比率（分子）の構造'!I$50</f>
        <v>6951</v>
      </c>
      <c r="E58" s="175"/>
      <c r="F58" s="175"/>
      <c r="G58" s="175">
        <f>'将来負担比率（分子）の構造'!J$50</f>
        <v>7051</v>
      </c>
      <c r="H58" s="175"/>
      <c r="I58" s="175"/>
      <c r="J58" s="175">
        <f>'将来負担比率（分子）の構造'!K$50</f>
        <v>8003</v>
      </c>
      <c r="K58" s="175"/>
      <c r="L58" s="175"/>
      <c r="M58" s="175">
        <f>'将来負担比率（分子）の構造'!L$50</f>
        <v>8063</v>
      </c>
      <c r="N58" s="175"/>
      <c r="O58" s="175"/>
      <c r="P58" s="175">
        <f>'将来負担比率（分子）の構造'!M$50</f>
        <v>7411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0</v>
      </c>
      <c r="F61" s="175"/>
      <c r="G61" s="175"/>
      <c r="H61" s="175">
        <f>'将来負担比率（分子）の構造'!K$46</f>
        <v>1</v>
      </c>
      <c r="I61" s="175"/>
      <c r="J61" s="175"/>
      <c r="K61" s="175">
        <f>'将来負担比率（分子）の構造'!L$46</f>
        <v>0</v>
      </c>
      <c r="L61" s="175"/>
      <c r="M61" s="175"/>
      <c r="N61" s="175" t="str">
        <f>'将来負担比率（分子）の構造'!M$46</f>
        <v>-</v>
      </c>
      <c r="O61" s="175"/>
      <c r="P61" s="175"/>
    </row>
    <row r="62" spans="1:16" x14ac:dyDescent="0.15">
      <c r="A62" s="175" t="s">
        <v>35</v>
      </c>
      <c r="B62" s="175">
        <f>'将来負担比率（分子）の構造'!I$45</f>
        <v>4156</v>
      </c>
      <c r="C62" s="175"/>
      <c r="D62" s="175"/>
      <c r="E62" s="175">
        <f>'将来負担比率（分子）の構造'!J$45</f>
        <v>4103</v>
      </c>
      <c r="F62" s="175"/>
      <c r="G62" s="175"/>
      <c r="H62" s="175">
        <f>'将来負担比率（分子）の構造'!K$45</f>
        <v>4113</v>
      </c>
      <c r="I62" s="175"/>
      <c r="J62" s="175"/>
      <c r="K62" s="175">
        <f>'将来負担比率（分子）の構造'!L$45</f>
        <v>3955</v>
      </c>
      <c r="L62" s="175"/>
      <c r="M62" s="175"/>
      <c r="N62" s="175">
        <f>'将来負担比率（分子）の構造'!M$45</f>
        <v>4152</v>
      </c>
      <c r="O62" s="175"/>
      <c r="P62" s="175"/>
    </row>
    <row r="63" spans="1:16" x14ac:dyDescent="0.15">
      <c r="A63" s="175" t="s">
        <v>34</v>
      </c>
      <c r="B63" s="175">
        <f>'将来負担比率（分子）の構造'!I$44</f>
        <v>320</v>
      </c>
      <c r="C63" s="175"/>
      <c r="D63" s="175"/>
      <c r="E63" s="175">
        <f>'将来負担比率（分子）の構造'!J$44</f>
        <v>304</v>
      </c>
      <c r="F63" s="175"/>
      <c r="G63" s="175"/>
      <c r="H63" s="175">
        <f>'将来負担比率（分子）の構造'!K$44</f>
        <v>279</v>
      </c>
      <c r="I63" s="175"/>
      <c r="J63" s="175"/>
      <c r="K63" s="175">
        <f>'将来負担比率（分子）の構造'!L$44</f>
        <v>254</v>
      </c>
      <c r="L63" s="175"/>
      <c r="M63" s="175"/>
      <c r="N63" s="175">
        <f>'将来負担比率（分子）の構造'!M$44</f>
        <v>229</v>
      </c>
      <c r="O63" s="175"/>
      <c r="P63" s="175"/>
    </row>
    <row r="64" spans="1:16" x14ac:dyDescent="0.15">
      <c r="A64" s="175" t="s">
        <v>33</v>
      </c>
      <c r="B64" s="175">
        <f>'将来負担比率（分子）の構造'!I$43</f>
        <v>8607</v>
      </c>
      <c r="C64" s="175"/>
      <c r="D64" s="175"/>
      <c r="E64" s="175">
        <f>'将来負担比率（分子）の構造'!J$43</f>
        <v>8493</v>
      </c>
      <c r="F64" s="175"/>
      <c r="G64" s="175"/>
      <c r="H64" s="175">
        <f>'将来負担比率（分子）の構造'!K$43</f>
        <v>9016</v>
      </c>
      <c r="I64" s="175"/>
      <c r="J64" s="175"/>
      <c r="K64" s="175">
        <f>'将来負担比率（分子）の構造'!L$43</f>
        <v>6991</v>
      </c>
      <c r="L64" s="175"/>
      <c r="M64" s="175"/>
      <c r="N64" s="175">
        <f>'将来負担比率（分子）の構造'!M$43</f>
        <v>6092</v>
      </c>
      <c r="O64" s="175"/>
      <c r="P64" s="175"/>
    </row>
    <row r="65" spans="1:16" x14ac:dyDescent="0.15">
      <c r="A65" s="175" t="s">
        <v>32</v>
      </c>
      <c r="B65" s="175">
        <f>'将来負担比率（分子）の構造'!I$42</f>
        <v>25</v>
      </c>
      <c r="C65" s="175"/>
      <c r="D65" s="175"/>
      <c r="E65" s="175">
        <f>'将来負担比率（分子）の構造'!J$42</f>
        <v>24</v>
      </c>
      <c r="F65" s="175"/>
      <c r="G65" s="175"/>
      <c r="H65" s="175">
        <f>'将来負担比率（分子）の構造'!K$42</f>
        <v>34</v>
      </c>
      <c r="I65" s="175"/>
      <c r="J65" s="175"/>
      <c r="K65" s="175">
        <f>'将来負担比率（分子）の構造'!L$42</f>
        <v>43</v>
      </c>
      <c r="L65" s="175"/>
      <c r="M65" s="175"/>
      <c r="N65" s="175">
        <f>'将来負担比率（分子）の構造'!M$42</f>
        <v>38</v>
      </c>
      <c r="O65" s="175"/>
      <c r="P65" s="175"/>
    </row>
    <row r="66" spans="1:16" x14ac:dyDescent="0.15">
      <c r="A66" s="175" t="s">
        <v>31</v>
      </c>
      <c r="B66" s="175">
        <f>'将来負担比率（分子）の構造'!I$41</f>
        <v>32942</v>
      </c>
      <c r="C66" s="175"/>
      <c r="D66" s="175"/>
      <c r="E66" s="175">
        <f>'将来負担比率（分子）の構造'!J$41</f>
        <v>32544</v>
      </c>
      <c r="F66" s="175"/>
      <c r="G66" s="175"/>
      <c r="H66" s="175">
        <f>'将来負担比率（分子）の構造'!K$41</f>
        <v>32310</v>
      </c>
      <c r="I66" s="175"/>
      <c r="J66" s="175"/>
      <c r="K66" s="175">
        <f>'将来負担比率（分子）の構造'!L$41</f>
        <v>31324</v>
      </c>
      <c r="L66" s="175"/>
      <c r="M66" s="175"/>
      <c r="N66" s="175">
        <f>'将来負担比率（分子）の構造'!M$41</f>
        <v>30949</v>
      </c>
      <c r="O66" s="175"/>
      <c r="P66" s="175"/>
    </row>
    <row r="67" spans="1:16" x14ac:dyDescent="0.15">
      <c r="A67" s="175" t="s">
        <v>71</v>
      </c>
      <c r="B67" s="175" t="e">
        <f>NA()</f>
        <v>#N/A</v>
      </c>
      <c r="C67" s="175">
        <f>IF(ISNUMBER('将来負担比率（分子）の構造'!I$53), IF('将来負担比率（分子）の構造'!I$53 &lt; 0, 0, '将来負担比率（分子）の構造'!I$53), NA())</f>
        <v>8416</v>
      </c>
      <c r="D67" s="175" t="e">
        <f>NA()</f>
        <v>#N/A</v>
      </c>
      <c r="E67" s="175" t="e">
        <f>NA()</f>
        <v>#N/A</v>
      </c>
      <c r="F67" s="175">
        <f>IF(ISNUMBER('将来負担比率（分子）の構造'!J$53), IF('将来負担比率（分子）の構造'!J$53 &lt; 0, 0, '将来負担比率（分子）の構造'!J$53), NA())</f>
        <v>8164</v>
      </c>
      <c r="G67" s="175" t="e">
        <f>NA()</f>
        <v>#N/A</v>
      </c>
      <c r="H67" s="175" t="e">
        <f>NA()</f>
        <v>#N/A</v>
      </c>
      <c r="I67" s="175">
        <f>IF(ISNUMBER('将来負担比率（分子）の構造'!K$53), IF('将来負担比率（分子）の構造'!K$53 &lt; 0, 0, '将来負担比率（分子）の構造'!K$53), NA())</f>
        <v>7896</v>
      </c>
      <c r="J67" s="175" t="e">
        <f>NA()</f>
        <v>#N/A</v>
      </c>
      <c r="K67" s="175" t="e">
        <f>NA()</f>
        <v>#N/A</v>
      </c>
      <c r="L67" s="175">
        <f>IF(ISNUMBER('将来負担比率（分子）の構造'!L$53), IF('将来負担比率（分子）の構造'!L$53 &lt; 0, 0, '将来負担比率（分子）の構造'!L$53), NA())</f>
        <v>5630</v>
      </c>
      <c r="M67" s="175" t="e">
        <f>NA()</f>
        <v>#N/A</v>
      </c>
      <c r="N67" s="175" t="e">
        <f>NA()</f>
        <v>#N/A</v>
      </c>
      <c r="O67" s="175">
        <f>IF(ISNUMBER('将来負担比率（分子）の構造'!M$53), IF('将来負担比率（分子）の構造'!M$53 &lt; 0, 0, '将来負担比率（分子）の構造'!M$53), NA())</f>
        <v>5151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1512</v>
      </c>
      <c r="C72" s="179">
        <f>基金残高に係る経年分析!G55</f>
        <v>1721</v>
      </c>
      <c r="D72" s="179">
        <f>基金残高に係る経年分析!H55</f>
        <v>1818</v>
      </c>
    </row>
    <row r="73" spans="1:16" x14ac:dyDescent="0.15">
      <c r="A73" s="178" t="s">
        <v>74</v>
      </c>
      <c r="B73" s="179">
        <f>基金残高に係る経年分析!F56</f>
        <v>1843</v>
      </c>
      <c r="C73" s="179">
        <f>基金残高に係る経年分析!G56</f>
        <v>1637</v>
      </c>
      <c r="D73" s="179">
        <f>基金残高に係る経年分析!H56</f>
        <v>1357</v>
      </c>
    </row>
    <row r="74" spans="1:16" x14ac:dyDescent="0.15">
      <c r="A74" s="178" t="s">
        <v>75</v>
      </c>
      <c r="B74" s="179">
        <f>基金残高に係る経年分析!F57</f>
        <v>4907</v>
      </c>
      <c r="C74" s="179">
        <f>基金残高に係る経年分析!G57</f>
        <v>4809</v>
      </c>
      <c r="D74" s="179">
        <f>基金残高に係る経年分析!H57</f>
        <v>4300</v>
      </c>
    </row>
  </sheetData>
  <sheetProtection algorithmName="SHA-512" hashValue="BUxjgGlunm1BuzHllpeQlWZ7JSlbXhGT0LrCa0L7QVwLq+LpjMS+DKLf3ax5GpAyEH569KYRXaXHwSdPlO1b3A==" saltValue="q71AouZuQaJZtwXCgk2e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2025-03-14T02:39:29Z</cp:lastPrinted>
  <dcterms:created xsi:type="dcterms:W3CDTF">2025-02-19T04:09:07Z</dcterms:created>
  <dcterms:modified xsi:type="dcterms:W3CDTF">2025-03-14T02:41:27Z</dcterms:modified>
  <cp:category/>
</cp:coreProperties>
</file>