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5決算分\01_3月公表分\06_完成版\"/>
    </mc:Choice>
  </mc:AlternateContent>
  <bookViews>
    <workbookView xWindow="19080" yWindow="-885" windowWidth="29040" windowHeight="159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BE42" i="10"/>
  <c r="AM42" i="10"/>
  <c r="U42" i="10"/>
  <c r="C42" i="10"/>
  <c r="BE41" i="10"/>
  <c r="AM41" i="10"/>
  <c r="U41" i="10"/>
  <c r="C41" i="10"/>
  <c r="BE40" i="10"/>
  <c r="AM40" i="10"/>
  <c r="U40" i="10"/>
  <c r="C40" i="10"/>
  <c r="BE39" i="10"/>
  <c r="AM39" i="10"/>
  <c r="U39" i="10"/>
  <c r="C39" i="10"/>
  <c r="BE38" i="10"/>
  <c r="AM38" i="10"/>
  <c r="U38" i="10"/>
  <c r="BE37" i="10"/>
  <c r="AM37" i="10"/>
  <c r="U37" i="10"/>
  <c r="BE36" i="10"/>
  <c r="BE35" i="10"/>
  <c r="BW34" i="10"/>
  <c r="BW35" i="10" s="1"/>
  <c r="BW36" i="10" s="1"/>
  <c r="BW37" i="10" s="1"/>
  <c r="BW38" i="10" s="1"/>
  <c r="BW39" i="10" s="1"/>
  <c r="BW40" i="10" s="1"/>
  <c r="BW41" i="10" s="1"/>
  <c r="BW42" i="10" s="1"/>
  <c r="BW43" i="10" s="1"/>
  <c r="C34" i="10"/>
  <c r="CO34" i="10" l="1"/>
  <c r="CO35" i="10" s="1"/>
  <c r="CO36" i="10" s="1"/>
  <c r="CO37" i="10" s="1"/>
  <c r="CO38" i="10" s="1"/>
  <c r="CO39" i="10" s="1"/>
  <c r="CO40" i="10" s="1"/>
  <c r="CO41" i="10" s="1"/>
  <c r="CO42" i="10" s="1"/>
  <c r="C35" i="10"/>
  <c r="C36" i="10" s="1"/>
  <c r="C37" i="10" s="1"/>
  <c r="C38"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alcChain>
</file>

<file path=xl/sharedStrings.xml><?xml version="1.0" encoding="utf-8"?>
<sst xmlns="http://schemas.openxmlformats.org/spreadsheetml/2006/main" count="1116" uniqueCount="587">
  <si>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</si>
  <si>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</si>
  <si>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</si>
  <si>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</si>
  <si>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</si>
  <si>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</si>
  <si>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</si>
  <si>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</si>
  <si>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</si>
  <si>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</si>
  <si>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</si>
  <si>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</si>
  <si>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</si>
  <si>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</si>
  <si>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</si>
  <si>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</si>
  <si>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</si>
  <si>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</si>
  <si>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</si>
  <si>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</si>
  <si>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</si>
  <si>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</si>
  <si>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</si>
  <si>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</si>
  <si>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</si>
  <si>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</si>
  <si>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</si>
  <si>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</si>
  <si>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</si>
  <si>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</si>
  <si>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</si>
  <si>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</si>
  <si>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</si>
  <si>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</si>
  <si>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</si>
  <si>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</si>
  <si>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</si>
  <si>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</si>
  <si>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</si>
  <si>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</si>
  <si>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</si>
  <si>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</si>
  <si>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</si>
  <si>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</si>
  <si>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</si>
  <si>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</si>
  <si>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</si>
  <si>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</si>
  <si>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</si>
  <si>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</si>
  <si>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</si>
  <si>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</si>
  <si>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</si>
  <si>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</si>
  <si>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</si>
  <si>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</si>
  <si>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</si>
  <si>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</si>
  <si>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</si>
  <si>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</si>
  <si>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</si>
  <si>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</si>
  <si>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</si>
  <si>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</si>
  <si>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</si>
  <si>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</si>
  <si>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</si>
  <si>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</si>
  <si>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</si>
  <si>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</si>
  <si>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</si>
  <si>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</si>
  <si>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</si>
  <si>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</si>
  <si>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</si>
  <si>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</si>
  <si>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</si>
  <si>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</si>
  <si>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</si>
  <si>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</si>
  <si>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</si>
  <si>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</si>
  <si>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</si>
  <si>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</si>
  <si>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</si>
  <si>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</si>
  <si>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</si>
  <si>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</si>
  <si>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</si>
  <si>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</si>
  <si>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</si>
  <si>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</si>
  <si>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</si>
  <si>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</si>
  <si>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津山市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</si>
  <si>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</si>
  <si>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</si>
  <si>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</si>
  <si>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</si>
  <si>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</si>
  <si>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</si>
  <si>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</si>
  <si>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</si>
  <si>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</si>
  <si>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</si>
  <si>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</si>
  <si>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</si>
  <si>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</si>
  <si>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</si>
  <si>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</si>
  <si>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</si>
  <si>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</si>
  <si>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</si>
  <si>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</si>
  <si>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</si>
  <si>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</si>
  <si>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</si>
  <si>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</si>
  <si>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</si>
  <si>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</si>
  <si>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</si>
  <si>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</si>
  <si>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</si>
  <si>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</si>
  <si>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</si>
  <si>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</si>
  <si>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</si>
  <si>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</si>
  <si>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</si>
  <si>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</si>
  <si>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</si>
  <si>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</si>
  <si>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</si>
  <si>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</si>
  <si>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</si>
  <si>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</si>
  <si>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</si>
  <si>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</si>
  <si>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</si>
  <si>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</si>
  <si>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</si>
  <si>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</si>
  <si>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</si>
  <si>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</si>
  <si>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</si>
  <si>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</si>
  <si>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</si>
  <si>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</si>
  <si>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</si>
  <si>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</si>
  <si>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</si>
  <si>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</si>
  <si>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</si>
  <si>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</si>
  <si>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</si>
  <si>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</si>
  <si>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</si>
  <si>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</si>
  <si>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</si>
  <si>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</si>
  <si>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</si>
  <si>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</si>
  <si>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</si>
  <si>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</si>
  <si>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</si>
  <si>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</si>
  <si>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</si>
  <si>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</si>
  <si>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</si>
  <si>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</si>
  <si>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</si>
  <si>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</si>
  <si>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</si>
  <si>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</si>
  <si>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</si>
  <si>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</si>
  <si>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</si>
  <si>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</si>
  <si>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</si>
  <si>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</si>
  <si>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</si>
  <si>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</si>
  <si>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</si>
  <si>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</si>
  <si>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</si>
  <si>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</si>
  <si>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</si>
  <si>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</si>
  <si>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</si>
  <si>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</si>
  <si>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</si>
  <si>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</si>
  <si>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</si>
  <si>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</si>
  <si>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</si>
  <si>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</si>
  <si>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</si>
  <si>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</si>
  <si>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</si>
  <si>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</si>
  <si>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</si>
  <si>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</si>
  <si>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</si>
  <si>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岡山県津山市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</si>
  <si>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</si>
  <si>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</si>
  <si>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</si>
  <si>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</si>
  <si>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</si>
  <si>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</si>
  <si>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</si>
  <si>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</si>
  <si>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</si>
  <si>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</si>
  <si>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</si>
  <si>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</si>
  <si>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</si>
  <si>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</si>
  <si>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</si>
  <si>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</si>
  <si>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</si>
  <si>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</si>
  <si>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</si>
  <si>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</si>
  <si>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</si>
  <si>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</si>
  <si>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</si>
  <si>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</si>
  <si>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</si>
  <si>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</si>
  <si>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</si>
  <si>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</si>
  <si>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</si>
  <si>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</si>
  <si>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</si>
  <si>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</si>
  <si>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</si>
  <si>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</si>
  <si>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</si>
  <si>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</si>
  <si>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</si>
  <si>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</si>
  <si>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</si>
  <si>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</si>
  <si>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</si>
  <si>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</si>
  <si>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</si>
  <si>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</si>
  <si>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</si>
  <si>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</si>
  <si>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</si>
  <si>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</si>
  <si>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</si>
  <si>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</si>
  <si>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</si>
  <si>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</si>
  <si>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</si>
  <si>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</si>
  <si>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</si>
  <si>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</si>
  <si>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</si>
  <si>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</si>
  <si>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</si>
  <si>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</si>
  <si>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</si>
  <si>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</si>
  <si>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</si>
  <si>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</si>
  <si>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</si>
  <si>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</si>
  <si>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</si>
  <si>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</si>
  <si>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</si>
  <si>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</si>
  <si>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</si>
  <si>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</si>
  <si>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</si>
  <si>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</si>
  <si>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</si>
  <si>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</si>
  <si>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</si>
  <si>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</si>
  <si>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</si>
  <si>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</si>
  <si>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</si>
  <si>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</si>
  <si>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</si>
  <si>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</si>
  <si>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</si>
  <si>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</si>
  <si>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</si>
  <si>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</si>
  <si>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</si>
  <si>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</si>
  <si>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</si>
  <si>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</si>
  <si>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</si>
  <si>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</si>
  <si>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</si>
  <si>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</si>
  <si>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</si>
  <si>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</si>
  <si>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</si>
  <si>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</si>
  <si>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</si>
  <si>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</si>
  <si>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</si>
  <si>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</si>
  <si>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</si>
  <si>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</si>
  <si>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</si>
  <si>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</si>
  <si>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</si>
  <si>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</si>
  <si>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</si>
  <si>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</si>
  <si>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</si>
  <si>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</si>
  <si>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</si>
  <si>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</si>
  <si>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</si>
  <si>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</si>
  <si>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</si>
  <si>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</si>
  <si>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</si>
  <si>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</si>
  <si>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</si>
  <si>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と畜場</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</si>
  <si>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</si>
  <si>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</si>
  <si>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</si>
  <si>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</si>
  <si>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</si>
  <si>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</si>
  <si>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</si>
  <si>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</si>
  <si>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</si>
  <si>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</si>
  <si>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</si>
  <si>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</si>
  <si>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</si>
  <si>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</si>
  <si>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</si>
  <si>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</si>
  <si>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</si>
  <si>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</si>
  <si>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</si>
  <si>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</si>
  <si>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</si>
  <si>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</si>
  <si>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</si>
  <si>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</si>
  <si>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</si>
  <si>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</si>
  <si>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岡山県津山市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</si>
  <si>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</si>
  <si>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</si>
  <si>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</si>
  <si>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</si>
  <si>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</si>
  <si>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</si>
  <si>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</si>
  <si>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</si>
  <si>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</si>
  <si>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</si>
  <si>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</si>
  <si>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</si>
  <si>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</si>
  <si>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</si>
  <si>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</si>
  <si>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</si>
  <si>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</si>
  <si>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</si>
  <si>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</si>
  <si>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</si>
  <si>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磯野計記念奨学金特別会計</t>
    <phoneticPr fontId="5"/>
  </si>
  <si>
    <t>公共用地取得事業特別会計</t>
    <phoneticPr fontId="5"/>
  </si>
  <si>
    <t>奨学金特別会計</t>
    <phoneticPr fontId="5"/>
  </si>
  <si>
    <t>土地開発公社清算事業特別会計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</si>
  <si>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</si>
  <si>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</si>
  <si>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</si>
  <si>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</si>
  <si>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</si>
  <si>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</si>
  <si>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</si>
  <si>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</si>
  <si>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</si>
  <si>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</si>
  <si>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</si>
  <si>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</si>
  <si>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</si>
  <si>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</si>
  <si>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</si>
  <si>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</si>
  <si>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津山市水道事業会計</t>
    <phoneticPr fontId="5"/>
  </si>
  <si>
    <t>法適用企業</t>
    <phoneticPr fontId="5"/>
  </si>
  <si>
    <t>津山市工業用水道事業会計</t>
    <phoneticPr fontId="5"/>
  </si>
  <si>
    <t>津山市下水道事業会計</t>
    <phoneticPr fontId="5"/>
  </si>
  <si>
    <t>食肉処理センター特別会計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</si>
  <si>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</si>
  <si>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</si>
  <si>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</si>
  <si>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</si>
  <si>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</si>
  <si>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</si>
  <si>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</si>
  <si>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</si>
  <si>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</si>
  <si>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</si>
  <si>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</si>
  <si>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</si>
  <si>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</si>
  <si>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</si>
  <si>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</si>
  <si>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</si>
  <si>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</si>
  <si>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</si>
  <si>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</si>
  <si>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</si>
  <si>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</si>
  <si>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</si>
  <si>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</si>
  <si>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</si>
  <si>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</si>
  <si>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</si>
  <si>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</si>
  <si>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</si>
  <si>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</si>
  <si>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</si>
  <si>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</si>
  <si>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</si>
  <si>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</si>
  <si>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</si>
  <si>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</si>
  <si>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</si>
  <si>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</si>
  <si>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</si>
  <si>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</si>
  <si>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</si>
  <si>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</si>
  <si>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</si>
  <si>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</si>
  <si>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</si>
  <si>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</si>
  <si>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</si>
  <si>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</si>
  <si>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</si>
  <si>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</si>
  <si>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</si>
  <si>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</si>
  <si>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</si>
  <si>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</si>
  <si>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</si>
  <si>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</si>
  <si>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</si>
  <si>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</si>
  <si>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</si>
  <si>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</si>
  <si>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</si>
  <si>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</si>
  <si>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</si>
  <si>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</si>
  <si>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</si>
  <si>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</si>
  <si>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</si>
  <si>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</si>
  <si>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</si>
  <si>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</si>
  <si>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</si>
  <si>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</si>
  <si>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</si>
  <si>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</si>
  <si>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</si>
  <si>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</si>
  <si>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</si>
  <si>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</si>
  <si>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</si>
  <si>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</si>
  <si>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</si>
  <si>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</si>
  <si>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</si>
  <si>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</si>
  <si>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</si>
  <si>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</si>
  <si>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</si>
  <si>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</si>
  <si>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</si>
  <si>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</si>
  <si>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</si>
  <si>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</si>
  <si>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</si>
  <si>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</si>
  <si>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</si>
  <si>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</si>
  <si>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</si>
  <si>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</si>
  <si>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</si>
  <si>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</si>
  <si>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</si>
  <si>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</si>
  <si>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</si>
  <si>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</si>
  <si>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</si>
  <si>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</si>
  <si>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</si>
  <si>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</si>
  <si>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</si>
  <si>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</si>
  <si>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</si>
  <si>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</si>
  <si>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</si>
  <si>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</si>
  <si>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</si>
  <si>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</si>
  <si>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</si>
  <si>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</si>
  <si>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</si>
  <si>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</si>
  <si>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</si>
  <si>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</si>
  <si>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</si>
  <si>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</si>
  <si>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</si>
  <si>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</si>
  <si>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</si>
  <si>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</si>
  <si>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</si>
  <si>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</si>
  <si>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</si>
  <si>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</si>
  <si>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</si>
  <si>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</si>
  <si>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</si>
  <si>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</si>
  <si>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</si>
  <si>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4.28</t>
  </si>
  <si>
    <t>▲ 3.69</t>
  </si>
  <si>
    <t>▲ 5.78</t>
  </si>
  <si>
    <t>▲ 9.81</t>
  </si>
  <si>
    <t>津山市水道事業会計</t>
  </si>
  <si>
    <t>一般会計</t>
  </si>
  <si>
    <t>津山市下水道事業会計</t>
  </si>
  <si>
    <t>介護保険特別会計</t>
  </si>
  <si>
    <t>国民健康保険特別会計</t>
  </si>
  <si>
    <t>津山市工業用水道事業会計</t>
  </si>
  <si>
    <t>後期高齢者医療特別会計</t>
  </si>
  <si>
    <t>磯野計記念奨学金特別会計</t>
  </si>
  <si>
    <t>その他会計（赤字）</t>
  </si>
  <si>
    <t>その他会計（黒字）</t>
  </si>
  <si>
    <t>R01</t>
    <phoneticPr fontId="5"/>
  </si>
  <si>
    <t>R02</t>
    <phoneticPr fontId="5"/>
  </si>
  <si>
    <t>R03</t>
    <phoneticPr fontId="5"/>
  </si>
  <si>
    <t>R04</t>
    <phoneticPr fontId="5"/>
  </si>
  <si>
    <t>R05</t>
    <phoneticPr fontId="5"/>
  </si>
  <si>
    <t>-</t>
    <phoneticPr fontId="2"/>
  </si>
  <si>
    <t>（財）津山市都市整備公社</t>
  </si>
  <si>
    <t>津山スポーツ振興財団</t>
  </si>
  <si>
    <t>津山文化振興財団</t>
  </si>
  <si>
    <t>津山街づくり（株）</t>
  </si>
  <si>
    <t>津山地域振興開発（株）</t>
  </si>
  <si>
    <t>（株）津山市加茂町ふるさと振興公社</t>
    <rPh sb="3" eb="6">
      <t>ツヤマシ</t>
    </rPh>
    <phoneticPr fontId="28"/>
  </si>
  <si>
    <t>（有）アグリ久米</t>
  </si>
  <si>
    <t>（財）あばグリーン公社</t>
  </si>
  <si>
    <t>（株）曲辰</t>
    <rPh sb="3" eb="4">
      <t>キョク</t>
    </rPh>
    <rPh sb="4" eb="5">
      <t>タツ</t>
    </rPh>
    <phoneticPr fontId="28"/>
  </si>
  <si>
    <t>○</t>
  </si>
  <si>
    <t>津山広域事務組合 一般会計</t>
    <rPh sb="0" eb="2">
      <t>ツヤマ</t>
    </rPh>
    <rPh sb="2" eb="4">
      <t>コウイキ</t>
    </rPh>
    <rPh sb="4" eb="6">
      <t>ジム</t>
    </rPh>
    <rPh sb="6" eb="8">
      <t>クミアイ</t>
    </rPh>
    <rPh sb="9" eb="11">
      <t>イッパン</t>
    </rPh>
    <rPh sb="11" eb="13">
      <t>カイケイ</t>
    </rPh>
    <phoneticPr fontId="25"/>
  </si>
  <si>
    <t>津山広域事務組合 ふるさと振興事業特別会計</t>
    <rPh sb="0" eb="2">
      <t>ツヤマ</t>
    </rPh>
    <rPh sb="2" eb="4">
      <t>コウイキ</t>
    </rPh>
    <rPh sb="4" eb="6">
      <t>ジム</t>
    </rPh>
    <rPh sb="6" eb="8">
      <t>クミアイ</t>
    </rPh>
    <rPh sb="13" eb="15">
      <t>シンコウ</t>
    </rPh>
    <rPh sb="15" eb="17">
      <t>ジギョウ</t>
    </rPh>
    <rPh sb="17" eb="19">
      <t>トクベツ</t>
    </rPh>
    <rPh sb="19" eb="21">
      <t>カイケイ</t>
    </rPh>
    <phoneticPr fontId="25"/>
  </si>
  <si>
    <t>勝田郡老人福祉施設組合 一般会計</t>
  </si>
  <si>
    <t>久米老人ホーム組合 一般会計</t>
    <rPh sb="0" eb="2">
      <t>クメ</t>
    </rPh>
    <rPh sb="2" eb="4">
      <t>ロウジン</t>
    </rPh>
    <rPh sb="7" eb="9">
      <t>クミアイ</t>
    </rPh>
    <rPh sb="10" eb="12">
      <t>イッパン</t>
    </rPh>
    <rPh sb="12" eb="14">
      <t>カイケイ</t>
    </rPh>
    <phoneticPr fontId="25"/>
  </si>
  <si>
    <t>久米老人ホーム組合 指定訪問介護事業特別会計</t>
  </si>
  <si>
    <t>津山圏域資源循環施設組合 一般会計</t>
  </si>
  <si>
    <t>津山圏域衛生処理組合 一般会計</t>
  </si>
  <si>
    <t>津山圏域消防組合 一般会計</t>
  </si>
  <si>
    <t>岡山県広域水道企業団</t>
  </si>
  <si>
    <t>岡山県後期高齢者医療広域連合 一般会計</t>
  </si>
  <si>
    <t>岡山県後期高齢者医療広域連合 特別会計</t>
  </si>
  <si>
    <t>岡山県市町村総合事務組合 一般会計</t>
  </si>
  <si>
    <t>岡山県市町村総合事務組合 貸付金特別会計</t>
  </si>
  <si>
    <t>岡山県市町村総合事務組合 拠出金事業特別会計</t>
  </si>
  <si>
    <t>-</t>
    <phoneticPr fontId="2"/>
  </si>
  <si>
    <t>ふるさと津山サポート基金</t>
    <phoneticPr fontId="5"/>
  </si>
  <si>
    <t>公共施設長寿命化等推進基金</t>
    <phoneticPr fontId="2"/>
  </si>
  <si>
    <t>第三セクター等改革推進債償還基金</t>
    <phoneticPr fontId="2"/>
  </si>
  <si>
    <t>人づくり基金</t>
    <phoneticPr fontId="2"/>
  </si>
  <si>
    <t>つやま森づくり木材産業活性化基金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</si>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</sst>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72051</c:v>
                </c:pt>
                <c:pt idx="1">
                  <c:v>70329</c:v>
                </c:pt>
                <c:pt idx="2">
                  <c:v>54225</c:v>
                </c:pt>
                <c:pt idx="3">
                  <c:v>54016</c:v>
                </c:pt>
                <c:pt idx="4">
                  <c:v>52786</c:v>
                </c:pt>
              </c:numCache>
            </c:numRef>
          </c:val>
          <c:smooth val="0"/>
          <c:extLst>
            <c:ext xmlns:c16="http://schemas.microsoft.com/office/drawing/2014/chart" uri="{C3380CC4-5D6E-409C-BE32-E72D297353CC}">
              <c16:uniqueId val="{00000000-CF58-4664-84BA-68DA9E0E040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64445</c:v>
                </c:pt>
                <c:pt idx="1">
                  <c:v>40514</c:v>
                </c:pt>
                <c:pt idx="2">
                  <c:v>36824</c:v>
                </c:pt>
                <c:pt idx="3">
                  <c:v>42842</c:v>
                </c:pt>
                <c:pt idx="4">
                  <c:v>53852</c:v>
                </c:pt>
              </c:numCache>
            </c:numRef>
          </c:val>
          <c:smooth val="0"/>
          <c:extLst>
            <c:ext xmlns:c16="http://schemas.microsoft.com/office/drawing/2014/chart" uri="{C3380CC4-5D6E-409C-BE32-E72D297353CC}">
              <c16:uniqueId val="{00000001-CF58-4664-84BA-68DA9E0E040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3.49</c:v>
                </c:pt>
                <c:pt idx="1">
                  <c:v>3.99</c:v>
                </c:pt>
                <c:pt idx="2">
                  <c:v>6.93</c:v>
                </c:pt>
                <c:pt idx="3">
                  <c:v>6.54</c:v>
                </c:pt>
                <c:pt idx="4">
                  <c:v>4.47</c:v>
                </c:pt>
              </c:numCache>
            </c:numRef>
          </c:val>
          <c:extLst>
            <c:ext xmlns:c16="http://schemas.microsoft.com/office/drawing/2014/chart" uri="{C3380CC4-5D6E-409C-BE32-E72D297353CC}">
              <c16:uniqueId val="{00000000-0699-4C40-A715-C094C8EC70F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17.53</c:v>
                </c:pt>
                <c:pt idx="1">
                  <c:v>14.46</c:v>
                </c:pt>
                <c:pt idx="2">
                  <c:v>16.010000000000002</c:v>
                </c:pt>
                <c:pt idx="3">
                  <c:v>14.54</c:v>
                </c:pt>
                <c:pt idx="4">
                  <c:v>10.33</c:v>
                </c:pt>
              </c:numCache>
            </c:numRef>
          </c:val>
          <c:extLst>
            <c:ext xmlns:c16="http://schemas.microsoft.com/office/drawing/2014/chart" uri="{C3380CC4-5D6E-409C-BE32-E72D297353CC}">
              <c16:uniqueId val="{00000001-0699-4C40-A715-C094C8EC70F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-4.28</c:v>
                </c:pt>
                <c:pt idx="1">
                  <c:v>-3.69</c:v>
                </c:pt>
                <c:pt idx="2">
                  <c:v>2.76</c:v>
                </c:pt>
                <c:pt idx="3">
                  <c:v>-5.78</c:v>
                </c:pt>
                <c:pt idx="4">
                  <c:v>-9.81</c:v>
                </c:pt>
              </c:numCache>
            </c:numRef>
          </c:val>
          <c:smooth val="0"/>
          <c:extLst>
            <c:ext xmlns:c16="http://schemas.microsoft.com/office/drawing/2014/chart" uri="{C3380CC4-5D6E-409C-BE32-E72D297353CC}">
              <c16:uniqueId val="{00000002-0699-4C40-A715-C094C8EC70F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4EF-459D-B7C0-EDFE9E74113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4EF-459D-B7C0-EDFE9E74113B}"/>
            </c:ext>
          </c:extLst>
        </c:ser>
        <c:ser>
          <c:idx val="2"/>
          <c:order val="2"/>
          <c:tx>
            <c:strRef>
              <c:f>データシート!$A$29</c:f>
              <c:strCache>
                <c:ptCount val="1"/>
                <c:pt idx="0">
                  <c:v>磯野計記念奨学金特別会計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4EF-459D-B7C0-EDFE9E74113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3-34EF-459D-B7C0-EDFE9E74113B}"/>
            </c:ext>
          </c:extLst>
        </c:ser>
        <c:ser>
          <c:idx val="4"/>
          <c:order val="4"/>
          <c:tx>
            <c:strRef>
              <c:f>データシート!$A$31</c:f>
              <c:strCache>
                <c:ptCount val="1"/>
                <c:pt idx="0">
                  <c:v>津山市工業用水道事業会計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0.18</c:v>
                </c:pt>
                <c:pt idx="2">
                  <c:v>#N/A</c:v>
                </c:pt>
                <c:pt idx="3">
                  <c:v>0.17</c:v>
                </c:pt>
                <c:pt idx="4">
                  <c:v>#N/A</c:v>
                </c:pt>
                <c:pt idx="5">
                  <c:v>0.17</c:v>
                </c:pt>
                <c:pt idx="6">
                  <c:v>#N/A</c:v>
                </c:pt>
                <c:pt idx="7">
                  <c:v>0.17</c:v>
                </c:pt>
                <c:pt idx="8">
                  <c:v>#N/A</c:v>
                </c:pt>
                <c:pt idx="9">
                  <c:v>0.19</c:v>
                </c:pt>
              </c:numCache>
            </c:numRef>
          </c:val>
          <c:extLst>
            <c:ext xmlns:c16="http://schemas.microsoft.com/office/drawing/2014/chart" uri="{C3380CC4-5D6E-409C-BE32-E72D297353CC}">
              <c16:uniqueId val="{00000004-34EF-459D-B7C0-EDFE9E74113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0.32</c:v>
                </c:pt>
                <c:pt idx="2">
                  <c:v>#N/A</c:v>
                </c:pt>
                <c:pt idx="3">
                  <c:v>0.54</c:v>
                </c:pt>
                <c:pt idx="4">
                  <c:v>#N/A</c:v>
                </c:pt>
                <c:pt idx="5">
                  <c:v>0.3</c:v>
                </c:pt>
                <c:pt idx="6">
                  <c:v>#N/A</c:v>
                </c:pt>
                <c:pt idx="7">
                  <c:v>0.46</c:v>
                </c:pt>
                <c:pt idx="8">
                  <c:v>#N/A</c:v>
                </c:pt>
                <c:pt idx="9">
                  <c:v>1.04</c:v>
                </c:pt>
              </c:numCache>
            </c:numRef>
          </c:val>
          <c:extLst>
            <c:ext xmlns:c16="http://schemas.microsoft.com/office/drawing/2014/chart" uri="{C3380CC4-5D6E-409C-BE32-E72D297353CC}">
              <c16:uniqueId val="{00000005-34EF-459D-B7C0-EDFE9E74113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0.47</c:v>
                </c:pt>
                <c:pt idx="2">
                  <c:v>#N/A</c:v>
                </c:pt>
                <c:pt idx="3">
                  <c:v>0.97</c:v>
                </c:pt>
                <c:pt idx="4">
                  <c:v>#N/A</c:v>
                </c:pt>
                <c:pt idx="5">
                  <c:v>1.66</c:v>
                </c:pt>
                <c:pt idx="6">
                  <c:v>#N/A</c:v>
                </c:pt>
                <c:pt idx="7">
                  <c:v>1.9</c:v>
                </c:pt>
                <c:pt idx="8">
                  <c:v>#N/A</c:v>
                </c:pt>
                <c:pt idx="9">
                  <c:v>1.84</c:v>
                </c:pt>
              </c:numCache>
            </c:numRef>
          </c:val>
          <c:extLst>
            <c:ext xmlns:c16="http://schemas.microsoft.com/office/drawing/2014/chart" uri="{C3380CC4-5D6E-409C-BE32-E72D297353CC}">
              <c16:uniqueId val="{00000006-34EF-459D-B7C0-EDFE9E74113B}"/>
            </c:ext>
          </c:extLst>
        </c:ser>
        <c:ser>
          <c:idx val="7"/>
          <c:order val="7"/>
          <c:tx>
            <c:strRef>
              <c:f>データシート!$A$34</c:f>
              <c:strCache>
                <c:ptCount val="1"/>
                <c:pt idx="0">
                  <c:v>津山市下水道事業会計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1.27</c:v>
                </c:pt>
                <c:pt idx="2">
                  <c:v>#N/A</c:v>
                </c:pt>
                <c:pt idx="3">
                  <c:v>2.38</c:v>
                </c:pt>
                <c:pt idx="4">
                  <c:v>#N/A</c:v>
                </c:pt>
                <c:pt idx="5">
                  <c:v>2.41</c:v>
                </c:pt>
                <c:pt idx="6">
                  <c:v>#N/A</c:v>
                </c:pt>
                <c:pt idx="7">
                  <c:v>2.2999999999999998</c:v>
                </c:pt>
                <c:pt idx="8">
                  <c:v>#N/A</c:v>
                </c:pt>
                <c:pt idx="9">
                  <c:v>2.06</c:v>
                </c:pt>
              </c:numCache>
            </c:numRef>
          </c:val>
          <c:extLst>
            <c:ext xmlns:c16="http://schemas.microsoft.com/office/drawing/2014/chart" uri="{C3380CC4-5D6E-409C-BE32-E72D297353CC}">
              <c16:uniqueId val="{00000007-34EF-459D-B7C0-EDFE9E74113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3.49</c:v>
                </c:pt>
                <c:pt idx="2">
                  <c:v>#N/A</c:v>
                </c:pt>
                <c:pt idx="3">
                  <c:v>3.99</c:v>
                </c:pt>
                <c:pt idx="4">
                  <c:v>#N/A</c:v>
                </c:pt>
                <c:pt idx="5">
                  <c:v>6.93</c:v>
                </c:pt>
                <c:pt idx="6">
                  <c:v>#N/A</c:v>
                </c:pt>
                <c:pt idx="7">
                  <c:v>6.54</c:v>
                </c:pt>
                <c:pt idx="8">
                  <c:v>#N/A</c:v>
                </c:pt>
                <c:pt idx="9">
                  <c:v>4.47</c:v>
                </c:pt>
              </c:numCache>
            </c:numRef>
          </c:val>
          <c:extLst>
            <c:ext xmlns:c16="http://schemas.microsoft.com/office/drawing/2014/chart" uri="{C3380CC4-5D6E-409C-BE32-E72D297353CC}">
              <c16:uniqueId val="{00000008-34EF-459D-B7C0-EDFE9E74113B}"/>
            </c:ext>
          </c:extLst>
        </c:ser>
        <c:ser>
          <c:idx val="9"/>
          <c:order val="9"/>
          <c:tx>
            <c:strRef>
              <c:f>データシート!$A$36</c:f>
              <c:strCache>
                <c:ptCount val="1"/>
                <c:pt idx="0">
                  <c:v>津山市水道事業会計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16.489999999999998</c:v>
                </c:pt>
                <c:pt idx="2">
                  <c:v>#N/A</c:v>
                </c:pt>
                <c:pt idx="3">
                  <c:v>16.97</c:v>
                </c:pt>
                <c:pt idx="4">
                  <c:v>#N/A</c:v>
                </c:pt>
                <c:pt idx="5">
                  <c:v>16.52</c:v>
                </c:pt>
                <c:pt idx="6">
                  <c:v>#N/A</c:v>
                </c:pt>
                <c:pt idx="7">
                  <c:v>16.8</c:v>
                </c:pt>
                <c:pt idx="8">
                  <c:v>#N/A</c:v>
                </c:pt>
                <c:pt idx="9">
                  <c:v>15.83</c:v>
                </c:pt>
              </c:numCache>
            </c:numRef>
          </c:val>
          <c:extLst>
            <c:ext xmlns:c16="http://schemas.microsoft.com/office/drawing/2014/chart" uri="{C3380CC4-5D6E-409C-BE32-E72D297353CC}">
              <c16:uniqueId val="{00000009-34EF-459D-B7C0-EDFE9E74113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5996</c:v>
                </c:pt>
                <c:pt idx="5">
                  <c:v>6069</c:v>
                </c:pt>
                <c:pt idx="8">
                  <c:v>6178</c:v>
                </c:pt>
                <c:pt idx="11">
                  <c:v>6314</c:v>
                </c:pt>
                <c:pt idx="14">
                  <c:v>6110</c:v>
                </c:pt>
              </c:numCache>
            </c:numRef>
          </c:val>
          <c:extLst>
            <c:ext xmlns:c16="http://schemas.microsoft.com/office/drawing/2014/chart" uri="{C3380CC4-5D6E-409C-BE32-E72D297353CC}">
              <c16:uniqueId val="{00000000-8210-4B5E-90C8-E87EDB2E5C4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210-4B5E-90C8-E87EDB2E5C4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193</c:v>
                </c:pt>
                <c:pt idx="3">
                  <c:v>151</c:v>
                </c:pt>
                <c:pt idx="6">
                  <c:v>148</c:v>
                </c:pt>
                <c:pt idx="9">
                  <c:v>143</c:v>
                </c:pt>
                <c:pt idx="12">
                  <c:v>140</c:v>
                </c:pt>
              </c:numCache>
            </c:numRef>
          </c:val>
          <c:extLst>
            <c:ext xmlns:c16="http://schemas.microsoft.com/office/drawing/2014/chart" uri="{C3380CC4-5D6E-409C-BE32-E72D297353CC}">
              <c16:uniqueId val="{00000002-8210-4B5E-90C8-E87EDB2E5C4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787</c:v>
                </c:pt>
                <c:pt idx="3">
                  <c:v>871</c:v>
                </c:pt>
                <c:pt idx="6">
                  <c:v>941</c:v>
                </c:pt>
                <c:pt idx="9">
                  <c:v>1060</c:v>
                </c:pt>
                <c:pt idx="12">
                  <c:v>984</c:v>
                </c:pt>
              </c:numCache>
            </c:numRef>
          </c:val>
          <c:extLst>
            <c:ext xmlns:c16="http://schemas.microsoft.com/office/drawing/2014/chart" uri="{C3380CC4-5D6E-409C-BE32-E72D297353CC}">
              <c16:uniqueId val="{00000003-8210-4B5E-90C8-E87EDB2E5C4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1694</c:v>
                </c:pt>
                <c:pt idx="3">
                  <c:v>1746</c:v>
                </c:pt>
                <c:pt idx="6">
                  <c:v>1724</c:v>
                </c:pt>
                <c:pt idx="9">
                  <c:v>1634</c:v>
                </c:pt>
                <c:pt idx="12">
                  <c:v>1732</c:v>
                </c:pt>
              </c:numCache>
            </c:numRef>
          </c:val>
          <c:extLst>
            <c:ext xmlns:c16="http://schemas.microsoft.com/office/drawing/2014/chart" uri="{C3380CC4-5D6E-409C-BE32-E72D297353CC}">
              <c16:uniqueId val="{00000004-8210-4B5E-90C8-E87EDB2E5C4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7</c:v>
                </c:pt>
                <c:pt idx="3">
                  <c:v>0</c:v>
                </c:pt>
                <c:pt idx="6">
                  <c:v>0</c:v>
                </c:pt>
                <c:pt idx="9">
                  <c:v>0</c:v>
                </c:pt>
                <c:pt idx="12">
                  <c:v>0</c:v>
                </c:pt>
              </c:numCache>
            </c:numRef>
          </c:val>
          <c:extLst>
            <c:ext xmlns:c16="http://schemas.microsoft.com/office/drawing/2014/chart" uri="{C3380CC4-5D6E-409C-BE32-E72D297353CC}">
              <c16:uniqueId val="{00000005-8210-4B5E-90C8-E87EDB2E5C4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210-4B5E-90C8-E87EDB2E5C4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6009</c:v>
                </c:pt>
                <c:pt idx="3">
                  <c:v>6161</c:v>
                </c:pt>
                <c:pt idx="6">
                  <c:v>6241</c:v>
                </c:pt>
                <c:pt idx="9">
                  <c:v>6316</c:v>
                </c:pt>
                <c:pt idx="12">
                  <c:v>6369</c:v>
                </c:pt>
              </c:numCache>
            </c:numRef>
          </c:val>
          <c:extLst>
            <c:ext xmlns:c16="http://schemas.microsoft.com/office/drawing/2014/chart" uri="{C3380CC4-5D6E-409C-BE32-E72D297353CC}">
              <c16:uniqueId val="{00000007-8210-4B5E-90C8-E87EDB2E5C4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2694</c:v>
                </c:pt>
                <c:pt idx="2">
                  <c:v>#N/A</c:v>
                </c:pt>
                <c:pt idx="3">
                  <c:v>#N/A</c:v>
                </c:pt>
                <c:pt idx="4">
                  <c:v>2860</c:v>
                </c:pt>
                <c:pt idx="5">
                  <c:v>#N/A</c:v>
                </c:pt>
                <c:pt idx="6">
                  <c:v>#N/A</c:v>
                </c:pt>
                <c:pt idx="7">
                  <c:v>2876</c:v>
                </c:pt>
                <c:pt idx="8">
                  <c:v>#N/A</c:v>
                </c:pt>
                <c:pt idx="9">
                  <c:v>#N/A</c:v>
                </c:pt>
                <c:pt idx="10">
                  <c:v>2839</c:v>
                </c:pt>
                <c:pt idx="11">
                  <c:v>#N/A</c:v>
                </c:pt>
                <c:pt idx="12">
                  <c:v>#N/A</c:v>
                </c:pt>
                <c:pt idx="13">
                  <c:v>3115</c:v>
                </c:pt>
                <c:pt idx="14">
                  <c:v>#N/A</c:v>
                </c:pt>
              </c:numCache>
            </c:numRef>
          </c:val>
          <c:smooth val="0"/>
          <c:extLst>
            <c:ext xmlns:c16="http://schemas.microsoft.com/office/drawing/2014/chart" uri="{C3380CC4-5D6E-409C-BE32-E72D297353CC}">
              <c16:uniqueId val="{00000008-8210-4B5E-90C8-E87EDB2E5C4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68200</c:v>
                </c:pt>
                <c:pt idx="5">
                  <c:v>66267</c:v>
                </c:pt>
                <c:pt idx="8">
                  <c:v>63985</c:v>
                </c:pt>
                <c:pt idx="11">
                  <c:v>60392</c:v>
                </c:pt>
                <c:pt idx="14">
                  <c:v>57785</c:v>
                </c:pt>
              </c:numCache>
            </c:numRef>
          </c:val>
          <c:extLst>
            <c:ext xmlns:c16="http://schemas.microsoft.com/office/drawing/2014/chart" uri="{C3380CC4-5D6E-409C-BE32-E72D297353CC}">
              <c16:uniqueId val="{00000000-3802-40B8-88F0-AA76BD342E2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10193</c:v>
                </c:pt>
                <c:pt idx="5">
                  <c:v>9025</c:v>
                </c:pt>
                <c:pt idx="8">
                  <c:v>8509</c:v>
                </c:pt>
                <c:pt idx="11">
                  <c:v>8139</c:v>
                </c:pt>
                <c:pt idx="14">
                  <c:v>7868</c:v>
                </c:pt>
              </c:numCache>
            </c:numRef>
          </c:val>
          <c:extLst>
            <c:ext xmlns:c16="http://schemas.microsoft.com/office/drawing/2014/chart" uri="{C3380CC4-5D6E-409C-BE32-E72D297353CC}">
              <c16:uniqueId val="{00000001-3802-40B8-88F0-AA76BD342E2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8385</c:v>
                </c:pt>
                <c:pt idx="5">
                  <c:v>7745</c:v>
                </c:pt>
                <c:pt idx="8">
                  <c:v>9953</c:v>
                </c:pt>
                <c:pt idx="11">
                  <c:v>9959</c:v>
                </c:pt>
                <c:pt idx="14">
                  <c:v>7825</c:v>
                </c:pt>
              </c:numCache>
            </c:numRef>
          </c:val>
          <c:extLst>
            <c:ext xmlns:c16="http://schemas.microsoft.com/office/drawing/2014/chart" uri="{C3380CC4-5D6E-409C-BE32-E72D297353CC}">
              <c16:uniqueId val="{00000002-3802-40B8-88F0-AA76BD342E2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802-40B8-88F0-AA76BD342E2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802-40B8-88F0-AA76BD342E2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13</c:v>
                </c:pt>
                <c:pt idx="3">
                  <c:v>17</c:v>
                </c:pt>
                <c:pt idx="6">
                  <c:v>10</c:v>
                </c:pt>
                <c:pt idx="9">
                  <c:v>26</c:v>
                </c:pt>
                <c:pt idx="12">
                  <c:v>18</c:v>
                </c:pt>
              </c:numCache>
            </c:numRef>
          </c:val>
          <c:extLst>
            <c:ext xmlns:c16="http://schemas.microsoft.com/office/drawing/2014/chart" uri="{C3380CC4-5D6E-409C-BE32-E72D297353CC}">
              <c16:uniqueId val="{00000005-3802-40B8-88F0-AA76BD342E2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5840</c:v>
                </c:pt>
                <c:pt idx="3">
                  <c:v>5764</c:v>
                </c:pt>
                <c:pt idx="6">
                  <c:v>6040</c:v>
                </c:pt>
                <c:pt idx="9">
                  <c:v>5968</c:v>
                </c:pt>
                <c:pt idx="12">
                  <c:v>5568</c:v>
                </c:pt>
              </c:numCache>
            </c:numRef>
          </c:val>
          <c:extLst>
            <c:ext xmlns:c16="http://schemas.microsoft.com/office/drawing/2014/chart" uri="{C3380CC4-5D6E-409C-BE32-E72D297353CC}">
              <c16:uniqueId val="{00000006-3802-40B8-88F0-AA76BD342E2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8958</c:v>
                </c:pt>
                <c:pt idx="3">
                  <c:v>8234</c:v>
                </c:pt>
                <c:pt idx="6">
                  <c:v>7743</c:v>
                </c:pt>
                <c:pt idx="9">
                  <c:v>6917</c:v>
                </c:pt>
                <c:pt idx="12">
                  <c:v>6040</c:v>
                </c:pt>
              </c:numCache>
            </c:numRef>
          </c:val>
          <c:extLst>
            <c:ext xmlns:c16="http://schemas.microsoft.com/office/drawing/2014/chart" uri="{C3380CC4-5D6E-409C-BE32-E72D297353CC}">
              <c16:uniqueId val="{00000007-3802-40B8-88F0-AA76BD342E2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25266</c:v>
                </c:pt>
                <c:pt idx="3">
                  <c:v>23561</c:v>
                </c:pt>
                <c:pt idx="6">
                  <c:v>22679</c:v>
                </c:pt>
                <c:pt idx="9">
                  <c:v>21715</c:v>
                </c:pt>
                <c:pt idx="12">
                  <c:v>21104</c:v>
                </c:pt>
              </c:numCache>
            </c:numRef>
          </c:val>
          <c:extLst>
            <c:ext xmlns:c16="http://schemas.microsoft.com/office/drawing/2014/chart" uri="{C3380CC4-5D6E-409C-BE32-E72D297353CC}">
              <c16:uniqueId val="{00000008-3802-40B8-88F0-AA76BD342E2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1296</c:v>
                </c:pt>
                <c:pt idx="3">
                  <c:v>1166</c:v>
                </c:pt>
                <c:pt idx="6">
                  <c:v>1289</c:v>
                </c:pt>
                <c:pt idx="9">
                  <c:v>938</c:v>
                </c:pt>
                <c:pt idx="12">
                  <c:v>810</c:v>
                </c:pt>
              </c:numCache>
            </c:numRef>
          </c:val>
          <c:extLst>
            <c:ext xmlns:c16="http://schemas.microsoft.com/office/drawing/2014/chart" uri="{C3380CC4-5D6E-409C-BE32-E72D297353CC}">
              <c16:uniqueId val="{00000009-3802-40B8-88F0-AA76BD342E2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73669</c:v>
                </c:pt>
                <c:pt idx="3">
                  <c:v>71249</c:v>
                </c:pt>
                <c:pt idx="6">
                  <c:v>68271</c:v>
                </c:pt>
                <c:pt idx="9">
                  <c:v>64489</c:v>
                </c:pt>
                <c:pt idx="12">
                  <c:v>59760</c:v>
                </c:pt>
              </c:numCache>
            </c:numRef>
          </c:val>
          <c:extLst>
            <c:ext xmlns:c16="http://schemas.microsoft.com/office/drawing/2014/chart" uri="{C3380CC4-5D6E-409C-BE32-E72D297353CC}">
              <c16:uniqueId val="{0000000A-3802-40B8-88F0-AA76BD342E2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28264</c:v>
                </c:pt>
                <c:pt idx="2">
                  <c:v>#N/A</c:v>
                </c:pt>
                <c:pt idx="3">
                  <c:v>#N/A</c:v>
                </c:pt>
                <c:pt idx="4">
                  <c:v>26953</c:v>
                </c:pt>
                <c:pt idx="5">
                  <c:v>#N/A</c:v>
                </c:pt>
                <c:pt idx="6">
                  <c:v>#N/A</c:v>
                </c:pt>
                <c:pt idx="7">
                  <c:v>23585</c:v>
                </c:pt>
                <c:pt idx="8">
                  <c:v>#N/A</c:v>
                </c:pt>
                <c:pt idx="9">
                  <c:v>#N/A</c:v>
                </c:pt>
                <c:pt idx="10">
                  <c:v>21562</c:v>
                </c:pt>
                <c:pt idx="11">
                  <c:v>#N/A</c:v>
                </c:pt>
                <c:pt idx="12">
                  <c:v>#N/A</c:v>
                </c:pt>
                <c:pt idx="13">
                  <c:v>19823</c:v>
                </c:pt>
                <c:pt idx="14">
                  <c:v>#N/A</c:v>
                </c:pt>
              </c:numCache>
            </c:numRef>
          </c:val>
          <c:smooth val="0"/>
          <c:extLst>
            <c:ext xmlns:c16="http://schemas.microsoft.com/office/drawing/2014/chart" uri="{C3380CC4-5D6E-409C-BE32-E72D297353CC}">
              <c16:uniqueId val="{0000000B-3802-40B8-88F0-AA76BD342E2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4628</c:v>
                </c:pt>
                <c:pt idx="1">
                  <c:v>4131</c:v>
                </c:pt>
                <c:pt idx="2">
                  <c:v>2933</c:v>
                </c:pt>
              </c:numCache>
            </c:numRef>
          </c:val>
          <c:extLst>
            <c:ext xmlns:c16="http://schemas.microsoft.com/office/drawing/2014/chart" uri="{C3380CC4-5D6E-409C-BE32-E72D297353CC}">
              <c16:uniqueId val="{00000000-9838-4FA9-BCF3-BE45F31608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1027</c:v>
                </c:pt>
                <c:pt idx="1">
                  <c:v>1027</c:v>
                </c:pt>
                <c:pt idx="2">
                  <c:v>1159</c:v>
                </c:pt>
              </c:numCache>
            </c:numRef>
          </c:val>
          <c:extLst>
            <c:ext xmlns:c16="http://schemas.microsoft.com/office/drawing/2014/chart" uri="{C3380CC4-5D6E-409C-BE32-E72D297353CC}">
              <c16:uniqueId val="{00000001-9838-4FA9-BCF3-BE45F31608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2680</c:v>
                </c:pt>
                <c:pt idx="1">
                  <c:v>2834</c:v>
                </c:pt>
                <c:pt idx="2">
                  <c:v>1792</c:v>
                </c:pt>
              </c:numCache>
            </c:numRef>
          </c:val>
          <c:extLst>
            <c:ext xmlns:c16="http://schemas.microsoft.com/office/drawing/2014/chart" uri="{C3380CC4-5D6E-409C-BE32-E72D297353CC}">
              <c16:uniqueId val="{00000002-9838-4FA9-BCF3-BE45F31608A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岡山県津山市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96,314
95,094
506.33
55,196,198
53,809,876
1,269,441
28,397,884
59,760,076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市税が微増となったほか、地方消費税交付金等の増などもあり、基準財政収入額は増加傾向にあるが、少子高齢化の進行等に伴い社会保障関係費の伸びなどから、基準財政需要額も増加傾向にある。このため、財政力指数は横ばい状態が続いており、全国・岡山県平均は上回っているが、類団平均を大きく下回る結果とな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今後も、地場産業の振興、企業誘致、移住・定住促進施策、少子化対策等を強力に推進し、市税等自主財源の増加を図るなどして財政基盤の強化に努める。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135467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944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122061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108655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57855</xdr:rowOff>
    </xdr:from>
    <xdr:to>
      <xdr:col>11</xdr:col>
      <xdr:colOff>82550</xdr:colOff>
      <xdr:row>43</xdr:row>
      <xdr:rowOff>159455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108655</xdr:rowOff>
    </xdr:from>
    <xdr:to>
      <xdr:col>7</xdr:col>
      <xdr:colOff>31750</xdr:colOff>
      <xdr:row>43</xdr:row>
      <xdr:rowOff>38805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48982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7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57855</xdr:rowOff>
    </xdr:from>
    <xdr:to>
      <xdr:col>15</xdr:col>
      <xdr:colOff>133350</xdr:colOff>
      <xdr:row>43</xdr:row>
      <xdr:rowOff>159455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156227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年度は、臨時時財政対策債償還基金費等の追加などに伴う普通交付税の増により経常一般財源が更に大きく増加し、比率は大幅に低下したが、令和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年度以降、エネルギー価格・物価高騰の影響による物件費の増や地方交付税の減などにより上昇しており、令和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年度は前年度から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昇した。今後も、当面の間は扶助費や大型建設事業の起債償還に係る一部事務合負担金の高止まり状態が継続する見込みであり、事業の徹底した見直しや自主財源の確保、民間活力の導入などの行財政改革を更に積極的に推進していく。</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87884</xdr:rowOff>
    </xdr:from>
    <xdr:to>
      <xdr:col>23</xdr:col>
      <xdr:colOff>133350</xdr:colOff>
      <xdr:row>63</xdr:row>
      <xdr:rowOff>32258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17784"/>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73660</xdr:rowOff>
    </xdr:from>
    <xdr:to>
      <xdr:col>19</xdr:col>
      <xdr:colOff>133350</xdr:colOff>
      <xdr:row>62</xdr:row>
      <xdr:rowOff>87884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60660"/>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73660</xdr:rowOff>
    </xdr:from>
    <xdr:to>
      <xdr:col>15</xdr:col>
      <xdr:colOff>82550</xdr:colOff>
      <xdr:row>62</xdr:row>
      <xdr:rowOff>155448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360660"/>
          <a:ext cx="889000" cy="4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155448</xdr:rowOff>
    </xdr:from>
    <xdr:to>
      <xdr:col>11</xdr:col>
      <xdr:colOff>31750</xdr:colOff>
      <xdr:row>65</xdr:row>
      <xdr:rowOff>7874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85348"/>
          <a:ext cx="8890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75692</xdr:rowOff>
    </xdr:from>
    <xdr:to>
      <xdr:col>11</xdr:col>
      <xdr:colOff>82550</xdr:colOff>
      <xdr:row>63</xdr:row>
      <xdr:rowOff>5842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16019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29718</xdr:rowOff>
    </xdr:from>
    <xdr:to>
      <xdr:col>7</xdr:col>
      <xdr:colOff>31750</xdr:colOff>
      <xdr:row>63</xdr:row>
      <xdr:rowOff>131318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3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141495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9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152908</xdr:rowOff>
    </xdr:from>
    <xdr:to>
      <xdr:col>23</xdr:col>
      <xdr:colOff>184150</xdr:colOff>
      <xdr:row>63</xdr:row>
      <xdr:rowOff>83058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124985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5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37084</xdr:rowOff>
    </xdr:from>
    <xdr:to>
      <xdr:col>19</xdr:col>
      <xdr:colOff>184150</xdr:colOff>
      <xdr:row>62</xdr:row>
      <xdr:rowOff>138684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123461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5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22860</xdr:rowOff>
    </xdr:from>
    <xdr:to>
      <xdr:col>15</xdr:col>
      <xdr:colOff>133350</xdr:colOff>
      <xdr:row>60</xdr:row>
      <xdr:rowOff>124460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109237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104648</xdr:rowOff>
    </xdr:from>
    <xdr:to>
      <xdr:col>11</xdr:col>
      <xdr:colOff>82550</xdr:colOff>
      <xdr:row>63</xdr:row>
      <xdr:rowOff>34798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19575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128524</xdr:rowOff>
    </xdr:from>
    <xdr:to>
      <xdr:col>7</xdr:col>
      <xdr:colOff>31750</xdr:colOff>
      <xdr:row>65</xdr:row>
      <xdr:rowOff>58674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43451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[139,313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年度までは類似団体よりも高い水準となっていたが、平成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以降は、職員の新陳代謝が進んだことなどによる人件費の削減や、市直営でのごみ処理業務を一部事務組合に移管したことなどによって経常経費が減少し、類似団体、全国及び県の平均をいずれも下回って推移しているが、エネルギー価格をはじめとする物価高騰や人件費の上昇の影響などにより増加傾向に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今後も、職員数及び給与の適正化、事務事業の徹底した見直しなどに取り組み、歳出の削減に努めていく。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54387</xdr:rowOff>
    </xdr:from>
    <xdr:to>
      <xdr:col>23</xdr:col>
      <xdr:colOff>133350</xdr:colOff>
      <xdr:row>82</xdr:row>
      <xdr:rowOff>57975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13287"/>
          <a:ext cx="838200" cy="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64591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24642</xdr:rowOff>
    </xdr:from>
    <xdr:to>
      <xdr:col>19</xdr:col>
      <xdr:colOff>133350</xdr:colOff>
      <xdr:row>82</xdr:row>
      <xdr:rowOff>54387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83542"/>
          <a:ext cx="889000" cy="2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4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142540</xdr:rowOff>
    </xdr:from>
    <xdr:to>
      <xdr:col>15</xdr:col>
      <xdr:colOff>82550</xdr:colOff>
      <xdr:row>82</xdr:row>
      <xdr:rowOff>24642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29990"/>
          <a:ext cx="889000" cy="5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68509</xdr:rowOff>
    </xdr:from>
    <xdr:to>
      <xdr:col>11</xdr:col>
      <xdr:colOff>31750</xdr:colOff>
      <xdr:row>81</xdr:row>
      <xdr:rowOff>142540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55959"/>
          <a:ext cx="889000" cy="7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55911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89745</xdr:rowOff>
    </xdr:from>
    <xdr:to>
      <xdr:col>7</xdr:col>
      <xdr:colOff>31750</xdr:colOff>
      <xdr:row>82</xdr:row>
      <xdr:rowOff>19895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4672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7175</xdr:rowOff>
    </xdr:from>
    <xdr:to>
      <xdr:col>23</xdr:col>
      <xdr:colOff>184150</xdr:colOff>
      <xdr:row>82</xdr:row>
      <xdr:rowOff>108775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6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23702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1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3587</xdr:rowOff>
    </xdr:from>
    <xdr:to>
      <xdr:col>19</xdr:col>
      <xdr:colOff>184150</xdr:colOff>
      <xdr:row>82</xdr:row>
      <xdr:rowOff>105187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6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115364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31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145292</xdr:rowOff>
    </xdr:from>
    <xdr:to>
      <xdr:col>15</xdr:col>
      <xdr:colOff>133350</xdr:colOff>
      <xdr:row>82</xdr:row>
      <xdr:rowOff>75442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85619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91740</xdr:rowOff>
    </xdr:from>
    <xdr:to>
      <xdr:col>11</xdr:col>
      <xdr:colOff>82550</xdr:colOff>
      <xdr:row>82</xdr:row>
      <xdr:rowOff>21890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32067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17709</xdr:rowOff>
    </xdr:from>
    <xdr:to>
      <xdr:col>7</xdr:col>
      <xdr:colOff>31750</xdr:colOff>
      <xdr:row>81</xdr:row>
      <xdr:rowOff>119309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0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129486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7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類似団体の平均は、令和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年度から減少している一方で、本市では上昇しており、令和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の差が生じている。主な要因としては、短大・高卒採用区分職員の上位職への登用、職種区分間の人事異動、育児休業取得職員の昇給延伸の復元などにより、類似団体や全国市平均を上回っているものと考察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このため、令和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年１月から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歳以降の原則昇給停止制度を導入したほか、管理職員数の抑制に努めているが、今後は国家公務員に準拠した給与体系の整備を検討していくとともに、更なる効率的な組織運営を進めていく。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34471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08760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119743</xdr:rowOff>
    </xdr:from>
    <xdr:to>
      <xdr:col>77</xdr:col>
      <xdr:colOff>44450</xdr:colOff>
      <xdr:row>88</xdr:row>
      <xdr:rowOff>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0358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119743</xdr:rowOff>
    </xdr:from>
    <xdr:to>
      <xdr:col>72</xdr:col>
      <xdr:colOff>203200</xdr:colOff>
      <xdr:row>87</xdr:row>
      <xdr:rowOff>119743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03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119743</xdr:rowOff>
    </xdr:from>
    <xdr:to>
      <xdr:col>68</xdr:col>
      <xdr:colOff>152400</xdr:colOff>
      <xdr:row>88</xdr:row>
      <xdr:rowOff>34471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0358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127198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68943</xdr:rowOff>
    </xdr:from>
    <xdr:to>
      <xdr:col>73</xdr:col>
      <xdr:colOff>44450</xdr:colOff>
      <xdr:row>87</xdr:row>
      <xdr:rowOff>170543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155320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68943</xdr:rowOff>
    </xdr:from>
    <xdr:to>
      <xdr:col>68</xdr:col>
      <xdr:colOff>203200</xdr:colOff>
      <xdr:row>87</xdr:row>
      <xdr:rowOff>170543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155320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日現在の職員数は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739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人で、前年度（令和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737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人の増員となり、類似団体の平均を上回った。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全国平均及び岡山県平均と比較すれば大きく下回っている状況にあるが、全国的な公務員離れや早期退職が増加している中で、本市においても職員採用の不足や早期退職などにより、職員数の減少が見込まれ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このため、今後の定員管理については、行政サービスの質を低下させないよう優秀な人材の確保に努めるとともに、デジタル技術の活用による業務効率化を図りながら、職員数の適正化に努めていくこととし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74613</xdr:rowOff>
    </xdr:from>
    <xdr:to>
      <xdr:col>81</xdr:col>
      <xdr:colOff>44450</xdr:colOff>
      <xdr:row>62</xdr:row>
      <xdr:rowOff>98743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70451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48383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52494</xdr:rowOff>
    </xdr:from>
    <xdr:to>
      <xdr:col>77</xdr:col>
      <xdr:colOff>44450</xdr:colOff>
      <xdr:row>62</xdr:row>
      <xdr:rowOff>74613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82394"/>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36406</xdr:rowOff>
    </xdr:from>
    <xdr:to>
      <xdr:col>72</xdr:col>
      <xdr:colOff>203200</xdr:colOff>
      <xdr:row>62</xdr:row>
      <xdr:rowOff>52494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663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22331</xdr:rowOff>
    </xdr:from>
    <xdr:to>
      <xdr:col>68</xdr:col>
      <xdr:colOff>152400</xdr:colOff>
      <xdr:row>62</xdr:row>
      <xdr:rowOff>36406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52231"/>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154517</xdr:rowOff>
    </xdr:from>
    <xdr:to>
      <xdr:col>68</xdr:col>
      <xdr:colOff>203200</xdr:colOff>
      <xdr:row>63</xdr:row>
      <xdr:rowOff>84667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69444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124883</xdr:rowOff>
    </xdr:from>
    <xdr:to>
      <xdr:col>64</xdr:col>
      <xdr:colOff>152400</xdr:colOff>
      <xdr:row>62</xdr:row>
      <xdr:rowOff>55033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65210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47943</xdr:rowOff>
    </xdr:from>
    <xdr:to>
      <xdr:col>81</xdr:col>
      <xdr:colOff>95250</xdr:colOff>
      <xdr:row>62</xdr:row>
      <xdr:rowOff>149543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20020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23813</xdr:rowOff>
    </xdr:from>
    <xdr:to>
      <xdr:col>77</xdr:col>
      <xdr:colOff>95250</xdr:colOff>
      <xdr:row>62</xdr:row>
      <xdr:rowOff>125413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135590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42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1694</xdr:rowOff>
    </xdr:from>
    <xdr:to>
      <xdr:col>73</xdr:col>
      <xdr:colOff>44450</xdr:colOff>
      <xdr:row>62</xdr:row>
      <xdr:rowOff>103294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113471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157056</xdr:rowOff>
    </xdr:from>
    <xdr:to>
      <xdr:col>68</xdr:col>
      <xdr:colOff>203200</xdr:colOff>
      <xdr:row>62</xdr:row>
      <xdr:rowOff>87206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97383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142981</xdr:rowOff>
    </xdr:from>
    <xdr:to>
      <xdr:col>64</xdr:col>
      <xdr:colOff>152400</xdr:colOff>
      <xdr:row>62</xdr:row>
      <xdr:rowOff>73131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0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57908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8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市町村合併以降の学校施設の耐震化等の大規模事業に係る起債や、土地開発公社清算に伴う第三セクター等改革推進債の発行により、類似団体等のいずれの平均よりも大幅に高い水準で推移している。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合併特例債等に係る元利・準元利償還金の増加に加え、東日本大震災全国緊急防災施設債分の基準財政需要額算入額の減により、分子は増額となった。一方で、普通交付税や臨時財政対策債発行可能額の減により、分母の標準財政規模が減少したことから、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ポイントの上昇となった。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今後も、起債対象事業の実施内容や時期の精査を行うなどして起債発行額の抑制に努め、公債費負担の軽減を図る。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85598</xdr:rowOff>
    </xdr:from>
    <xdr:to>
      <xdr:col>81</xdr:col>
      <xdr:colOff>44450</xdr:colOff>
      <xdr:row>43</xdr:row>
      <xdr:rowOff>114554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45794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85598</xdr:rowOff>
    </xdr:from>
    <xdr:to>
      <xdr:col>77</xdr:col>
      <xdr:colOff>44450</xdr:colOff>
      <xdr:row>43</xdr:row>
      <xdr:rowOff>85598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457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85598</xdr:rowOff>
    </xdr:from>
    <xdr:to>
      <xdr:col>72</xdr:col>
      <xdr:colOff>203200</xdr:colOff>
      <xdr:row>43</xdr:row>
      <xdr:rowOff>85598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457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66294</xdr:rowOff>
    </xdr:from>
    <xdr:to>
      <xdr:col>68</xdr:col>
      <xdr:colOff>152400</xdr:colOff>
      <xdr:row>43</xdr:row>
      <xdr:rowOff>85598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43864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85852</xdr:rowOff>
    </xdr:from>
    <xdr:to>
      <xdr:col>64</xdr:col>
      <xdr:colOff>152400</xdr:colOff>
      <xdr:row>41</xdr:row>
      <xdr:rowOff>16002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26179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63754</xdr:rowOff>
    </xdr:from>
    <xdr:to>
      <xdr:col>81</xdr:col>
      <xdr:colOff>95250</xdr:colOff>
      <xdr:row>43</xdr:row>
      <xdr:rowOff>165354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35831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40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34798</xdr:rowOff>
    </xdr:from>
    <xdr:to>
      <xdr:col>77</xdr:col>
      <xdr:colOff>95250</xdr:colOff>
      <xdr:row>43</xdr:row>
      <xdr:rowOff>136398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121175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49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34798</xdr:rowOff>
    </xdr:from>
    <xdr:to>
      <xdr:col>73</xdr:col>
      <xdr:colOff>44450</xdr:colOff>
      <xdr:row>43</xdr:row>
      <xdr:rowOff>136398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121175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34798</xdr:rowOff>
    </xdr:from>
    <xdr:to>
      <xdr:col>68</xdr:col>
      <xdr:colOff>203200</xdr:colOff>
      <xdr:row>43</xdr:row>
      <xdr:rowOff>136398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121175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15494</xdr:rowOff>
    </xdr:from>
    <xdr:to>
      <xdr:col>64</xdr:col>
      <xdr:colOff>152400</xdr:colOff>
      <xdr:row>43</xdr:row>
      <xdr:rowOff>117094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101871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長期的な視点で行財政運営の改善を図るため、多額の負債を有していた土地開発公社を平成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年度に清算しており、その際発行した第三セクター等改革推進債の影響により、比率は高い水準で推移している。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年度は、合併特例債などのほか、下水道事業や一部事務組合の起債償還が進んだことに加え、第三セクター等改革推進債の繰上償還を行ったことから、将来負担額が大幅に減少し、前年度から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ポイント減と改善した。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今後も、将来世代の負担軽減を図るため、起債発行額の抑制などにより財政の健全化に努めていく。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47292</xdr:rowOff>
    </xdr:from>
    <xdr:to>
      <xdr:col>81</xdr:col>
      <xdr:colOff>44450</xdr:colOff>
      <xdr:row>19</xdr:row>
      <xdr:rowOff>141514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3304842"/>
          <a:ext cx="838200" cy="9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164996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2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141514</xdr:rowOff>
    </xdr:from>
    <xdr:to>
      <xdr:col>77</xdr:col>
      <xdr:colOff>44450</xdr:colOff>
      <xdr:row>20</xdr:row>
      <xdr:rowOff>39007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33990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39007</xdr:rowOff>
    </xdr:from>
    <xdr:to>
      <xdr:col>72</xdr:col>
      <xdr:colOff>203200</xdr:colOff>
      <xdr:row>21</xdr:row>
      <xdr:rowOff>89323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3468007"/>
          <a:ext cx="889000" cy="22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68943</xdr:rowOff>
    </xdr:from>
    <xdr:to>
      <xdr:col>73</xdr:col>
      <xdr:colOff>44450</xdr:colOff>
      <xdr:row>14</xdr:row>
      <xdr:rowOff>170543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89323</xdr:rowOff>
    </xdr:from>
    <xdr:to>
      <xdr:col>68</xdr:col>
      <xdr:colOff>152400</xdr:colOff>
      <xdr:row>22</xdr:row>
      <xdr:rowOff>37374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689773"/>
          <a:ext cx="889000" cy="11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10100</xdr:rowOff>
    </xdr:from>
    <xdr:to>
      <xdr:col>68</xdr:col>
      <xdr:colOff>203200</xdr:colOff>
      <xdr:row>15</xdr:row>
      <xdr:rowOff>111700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87993</xdr:rowOff>
    </xdr:from>
    <xdr:to>
      <xdr:col>64</xdr:col>
      <xdr:colOff>152400</xdr:colOff>
      <xdr:row>17</xdr:row>
      <xdr:rowOff>18143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28320</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167942</xdr:rowOff>
    </xdr:from>
    <xdr:to>
      <xdr:col>81</xdr:col>
      <xdr:colOff>95250</xdr:colOff>
      <xdr:row>19</xdr:row>
      <xdr:rowOff>98092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25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140019</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22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90714</xdr:rowOff>
    </xdr:from>
    <xdr:to>
      <xdr:col>77</xdr:col>
      <xdr:colOff>95250</xdr:colOff>
      <xdr:row>20</xdr:row>
      <xdr:rowOff>20864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3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5641</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434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159657</xdr:rowOff>
    </xdr:from>
    <xdr:to>
      <xdr:col>73</xdr:col>
      <xdr:colOff>44450</xdr:colOff>
      <xdr:row>20</xdr:row>
      <xdr:rowOff>89807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41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74584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50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38523</xdr:rowOff>
    </xdr:from>
    <xdr:to>
      <xdr:col>68</xdr:col>
      <xdr:colOff>203200</xdr:colOff>
      <xdr:row>21</xdr:row>
      <xdr:rowOff>140123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63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124900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72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158024</xdr:rowOff>
    </xdr:from>
    <xdr:to>
      <xdr:col>64</xdr:col>
      <xdr:colOff>152400</xdr:colOff>
      <xdr:row>22</xdr:row>
      <xdr:rowOff>88174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75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72951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8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岡山県津山市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96,314
95,094
506.33
55,196,198
53,809,876
1,269,441
28,397,884
59,760,076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類似団体、全国及び県の平均をいずれも下回っている。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年度は、前年度から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ポイントの減となっており、主な要因としては、定年引上げにより令和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年度は定年退職者がいなかったため、退職手当が減額になったことなどによるものである。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20864</xdr:rowOff>
    </xdr:from>
    <xdr:to>
      <xdr:col>24</xdr:col>
      <xdr:colOff>25400</xdr:colOff>
      <xdr:row>35</xdr:row>
      <xdr:rowOff>60053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02161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111958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35</xdr:row>
      <xdr:rowOff>60053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956300"/>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61340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99242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956300"/>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53522</xdr:rowOff>
    </xdr:from>
    <xdr:to>
      <xdr:col>11</xdr:col>
      <xdr:colOff>9525</xdr:colOff>
      <xdr:row>35</xdr:row>
      <xdr:rowOff>99242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0542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33746</xdr:rowOff>
    </xdr:from>
    <xdr:to>
      <xdr:col>11</xdr:col>
      <xdr:colOff>60325</xdr:colOff>
      <xdr:row>36</xdr:row>
      <xdr:rowOff>135346</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0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120123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35378</xdr:rowOff>
    </xdr:from>
    <xdr:to>
      <xdr:col>6</xdr:col>
      <xdr:colOff>171450</xdr:colOff>
      <xdr:row>35</xdr:row>
      <xdr:rowOff>136978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3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121755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2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141514</xdr:rowOff>
    </xdr:from>
    <xdr:to>
      <xdr:col>24</xdr:col>
      <xdr:colOff>76200</xdr:colOff>
      <xdr:row>35</xdr:row>
      <xdr:rowOff>71664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158041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9253</xdr:rowOff>
    </xdr:from>
    <xdr:to>
      <xdr:col>20</xdr:col>
      <xdr:colOff>38100</xdr:colOff>
      <xdr:row>35</xdr:row>
      <xdr:rowOff>110853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121030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78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48442</xdr:rowOff>
    </xdr:from>
    <xdr:to>
      <xdr:col>11</xdr:col>
      <xdr:colOff>60325</xdr:colOff>
      <xdr:row>35</xdr:row>
      <xdr:rowOff>150042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4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160219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2722</xdr:rowOff>
    </xdr:from>
    <xdr:to>
      <xdr:col>6</xdr:col>
      <xdr:colOff>171450</xdr:colOff>
      <xdr:row>35</xdr:row>
      <xdr:rowOff>104322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114499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類似団体内、全国及び県の平均をいずれも下回って推移しており、その主な要因として、一般廃棄物（ごみ、し尿）処理や消防業務を一部事務組合に移行していることが挙げられる。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近年、減少傾向にあったが、令和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年度以降、エネルギー価格・物価高騰の影響などにより上昇しており、令和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年度は前年度と同程度となっている。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今後、公共施設の集約化等の取組や施設運営費の見直し、事務事業の効率化などを進め、経常経費の圧縮に努める。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92710</xdr:rowOff>
    </xdr:from>
    <xdr:to>
      <xdr:col>82</xdr:col>
      <xdr:colOff>107950</xdr:colOff>
      <xdr:row>13</xdr:row>
      <xdr:rowOff>100330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321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52087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3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16510</xdr:rowOff>
    </xdr:from>
    <xdr:to>
      <xdr:col>78</xdr:col>
      <xdr:colOff>69850</xdr:colOff>
      <xdr:row>13</xdr:row>
      <xdr:rowOff>100330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2453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16510</xdr:rowOff>
    </xdr:from>
    <xdr:to>
      <xdr:col>73</xdr:col>
      <xdr:colOff>180975</xdr:colOff>
      <xdr:row>13</xdr:row>
      <xdr:rowOff>46990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245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46990</xdr:rowOff>
    </xdr:from>
    <xdr:to>
      <xdr:col>69</xdr:col>
      <xdr:colOff>92075</xdr:colOff>
      <xdr:row>13</xdr:row>
      <xdr:rowOff>77470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275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45720</xdr:rowOff>
    </xdr:from>
    <xdr:to>
      <xdr:col>69</xdr:col>
      <xdr:colOff>142875</xdr:colOff>
      <xdr:row>14</xdr:row>
      <xdr:rowOff>147320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44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132097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3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41910</xdr:rowOff>
    </xdr:from>
    <xdr:to>
      <xdr:col>82</xdr:col>
      <xdr:colOff>158750</xdr:colOff>
      <xdr:row>13</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2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58437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11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49530</xdr:rowOff>
    </xdr:from>
    <xdr:to>
      <xdr:col>78</xdr:col>
      <xdr:colOff>120650</xdr:colOff>
      <xdr:row>13</xdr:row>
      <xdr:rowOff>151130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161307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04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137160</xdr:rowOff>
    </xdr:from>
    <xdr:to>
      <xdr:col>74</xdr:col>
      <xdr:colOff>31750</xdr:colOff>
      <xdr:row>13</xdr:row>
      <xdr:rowOff>67310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19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77487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196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167640</xdr:rowOff>
    </xdr:from>
    <xdr:to>
      <xdr:col>69</xdr:col>
      <xdr:colOff>142875</xdr:colOff>
      <xdr:row>13</xdr:row>
      <xdr:rowOff>97790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22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107967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199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26670</xdr:rowOff>
    </xdr:from>
    <xdr:to>
      <xdr:col>65</xdr:col>
      <xdr:colOff>53975</xdr:colOff>
      <xdr:row>13</xdr:row>
      <xdr:rowOff>128270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25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138447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02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類似団体、全国及び県の平均をいずれも下回っている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年度は、生活保護費の増などにより、前年度から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ポイントの増となった。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今後も、社会保障関係費の高止まりが見込まれるが、単独事業の見直しや高齢者の健診の推進、医療機関受診の適正化等による医療費軽減の取組などにより財政負担の圧縮に努める。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167822</xdr:rowOff>
    </xdr:from>
    <xdr:to>
      <xdr:col>24</xdr:col>
      <xdr:colOff>25400</xdr:colOff>
      <xdr:row>56</xdr:row>
      <xdr:rowOff>159657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597572"/>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167822</xdr:rowOff>
    </xdr:from>
    <xdr:to>
      <xdr:col>19</xdr:col>
      <xdr:colOff>187325</xdr:colOff>
      <xdr:row>57</xdr:row>
      <xdr:rowOff>4535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597572"/>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167822</xdr:rowOff>
    </xdr:from>
    <xdr:to>
      <xdr:col>15</xdr:col>
      <xdr:colOff>98425</xdr:colOff>
      <xdr:row>57</xdr:row>
      <xdr:rowOff>4535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97572"/>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167822</xdr:rowOff>
    </xdr:from>
    <xdr:to>
      <xdr:col>11</xdr:col>
      <xdr:colOff>9525</xdr:colOff>
      <xdr:row>59</xdr:row>
      <xdr:rowOff>69850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597572"/>
          <a:ext cx="889000" cy="5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43543</xdr:rowOff>
    </xdr:from>
    <xdr:to>
      <xdr:col>6</xdr:col>
      <xdr:colOff>171450</xdr:colOff>
      <xdr:row>60</xdr:row>
      <xdr:rowOff>145143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129920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125384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55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117022</xdr:rowOff>
    </xdr:from>
    <xdr:to>
      <xdr:col>20</xdr:col>
      <xdr:colOff>38100</xdr:colOff>
      <xdr:row>56</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57349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117022</xdr:rowOff>
    </xdr:from>
    <xdr:to>
      <xdr:col>11</xdr:col>
      <xdr:colOff>60325</xdr:colOff>
      <xdr:row>56</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類似団体平均等とほぼ同水準となっている。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ここでは、介護保険特別会計及び後期高齢者医療特別会計への繰出金が大きな割合を占めており、総額としては前年度と同程度であったが、今後も、高齢化の更なる進行により高齢者の介護・医療に要する経費の高止まりが見込まれるため、介護予防や健康寿命延伸に資する活動を推進するなどして一般会計の負担軽減を図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57</xdr:row>
      <xdr:rowOff>107950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880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158750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842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158750</xdr:rowOff>
    </xdr:from>
    <xdr:to>
      <xdr:col>69</xdr:col>
      <xdr:colOff>92075</xdr:colOff>
      <xdr:row>57</xdr:row>
      <xdr:rowOff>158750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931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107950</xdr:rowOff>
    </xdr:from>
    <xdr:to>
      <xdr:col>69</xdr:col>
      <xdr:colOff>142875</xdr:colOff>
      <xdr:row>58</xdr:row>
      <xdr:rowOff>38100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年度は、下水道事業への補助金の増などにより、前年度から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ポイント増で、類似団体等の平均をいずれも上回っている。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当面の間、一部事務組合負担金の高止まりが見込まれるため、特に多額の補助金を支出している下水道事業の経営改善のほか、各種補助金の見直しなどにも取り組んでいく。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4226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78994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906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92710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90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115570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小中学校施設の耐震補強整備などに充てた合併特例債や、平成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年度に発行した第三セクター等改革推進債の影響により、類似団体等のいずれの平均よりも高い水準で推移している。第三セクター等改革推進債については、平成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年度に繰上償還を行っており、次回は令和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年度を予定しているが、このほかにも、公債費の削減に向けて普通建設事業の見直しや進度調整によって新規発行を抑制するなど、後年度負担の軽減に努める。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10413</xdr:rowOff>
    </xdr:from>
    <xdr:to>
      <xdr:col>24</xdr:col>
      <xdr:colOff>25400</xdr:colOff>
      <xdr:row>79</xdr:row>
      <xdr:rowOff>37846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554963"/>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131572</xdr:rowOff>
    </xdr:from>
    <xdr:to>
      <xdr:col>19</xdr:col>
      <xdr:colOff>187325</xdr:colOff>
      <xdr:row>79</xdr:row>
      <xdr:rowOff>10413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5046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131572</xdr:rowOff>
    </xdr:from>
    <xdr:to>
      <xdr:col>15</xdr:col>
      <xdr:colOff>98425</xdr:colOff>
      <xdr:row>79</xdr:row>
      <xdr:rowOff>14987</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504672"/>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14987</xdr:rowOff>
    </xdr:from>
    <xdr:to>
      <xdr:col>11</xdr:col>
      <xdr:colOff>9525</xdr:colOff>
      <xdr:row>79</xdr:row>
      <xdr:rowOff>14987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5595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165354</xdr:rowOff>
    </xdr:from>
    <xdr:to>
      <xdr:col>11</xdr:col>
      <xdr:colOff>60325</xdr:colOff>
      <xdr:row>78</xdr:row>
      <xdr:rowOff>95504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105681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158496</xdr:rowOff>
    </xdr:from>
    <xdr:to>
      <xdr:col>24</xdr:col>
      <xdr:colOff>76200</xdr:colOff>
      <xdr:row>79</xdr:row>
      <xdr:rowOff>88646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130573</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131063</xdr:rowOff>
    </xdr:from>
    <xdr:to>
      <xdr:col>20</xdr:col>
      <xdr:colOff>38100</xdr:colOff>
      <xdr:row>79</xdr:row>
      <xdr:rowOff>61213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45990</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59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80772</xdr:rowOff>
    </xdr:from>
    <xdr:to>
      <xdr:col>15</xdr:col>
      <xdr:colOff>149225</xdr:colOff>
      <xdr:row>79</xdr:row>
      <xdr:rowOff>10922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167149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135637</xdr:rowOff>
    </xdr:from>
    <xdr:to>
      <xdr:col>11</xdr:col>
      <xdr:colOff>60325</xdr:colOff>
      <xdr:row>79</xdr:row>
      <xdr:rowOff>65787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50564</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135637</xdr:rowOff>
    </xdr:from>
    <xdr:to>
      <xdr:col>6</xdr:col>
      <xdr:colOff>171450</xdr:colOff>
      <xdr:row>79</xdr:row>
      <xdr:rowOff>65787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50564</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昨年度から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の増となったが、類似団体、全国及び県の平均をいずれも下回っている。新クリーンセンターや新し尿処理施設の建設などに伴う一部事務組合負担金、下水道事業に対する補助金などが財政を大きく圧迫しており、いずれも早期かつ大幅な改善は難しい状況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今後も、引き続き行財政改革の取組を着実に実行し、経常的経費全般の抑制に努める。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41275</xdr:rowOff>
    </xdr:from>
    <xdr:to>
      <xdr:col>82</xdr:col>
      <xdr:colOff>107950</xdr:colOff>
      <xdr:row>74</xdr:row>
      <xdr:rowOff>75565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72857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145432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64135</xdr:rowOff>
    </xdr:from>
    <xdr:to>
      <xdr:col>78</xdr:col>
      <xdr:colOff>69850</xdr:colOff>
      <xdr:row>74</xdr:row>
      <xdr:rowOff>41275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57998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13988</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64135</xdr:rowOff>
    </xdr:from>
    <xdr:to>
      <xdr:col>73</xdr:col>
      <xdr:colOff>180975</xdr:colOff>
      <xdr:row>74</xdr:row>
      <xdr:rowOff>75565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579985"/>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162577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75565</xdr:rowOff>
    </xdr:from>
    <xdr:to>
      <xdr:col>69</xdr:col>
      <xdr:colOff>92075</xdr:colOff>
      <xdr:row>75</xdr:row>
      <xdr:rowOff>121285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76286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xdr:rowOff>
    </xdr:from>
    <xdr:to>
      <xdr:col>69</xdr:col>
      <xdr:colOff>142875</xdr:colOff>
      <xdr:row>75</xdr:row>
      <xdr:rowOff>114935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99713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5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24765</xdr:rowOff>
    </xdr:from>
    <xdr:to>
      <xdr:col>82</xdr:col>
      <xdr:colOff>158750</xdr:colOff>
      <xdr:row>74</xdr:row>
      <xdr:rowOff>126365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41292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55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161925</xdr:rowOff>
    </xdr:from>
    <xdr:to>
      <xdr:col>78</xdr:col>
      <xdr:colOff>120650</xdr:colOff>
      <xdr:row>74</xdr:row>
      <xdr:rowOff>92075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6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102252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446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13335</xdr:rowOff>
    </xdr:from>
    <xdr:to>
      <xdr:col>74</xdr:col>
      <xdr:colOff>31750</xdr:colOff>
      <xdr:row>73</xdr:row>
      <xdr:rowOff>114935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52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125112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29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24765</xdr:rowOff>
    </xdr:from>
    <xdr:to>
      <xdr:col>69</xdr:col>
      <xdr:colOff>142875</xdr:colOff>
      <xdr:row>74</xdr:row>
      <xdr:rowOff>126365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136542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48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70485</xdr:rowOff>
    </xdr:from>
    <xdr:to>
      <xdr:col>65</xdr:col>
      <xdr:colOff>53975</xdr:colOff>
      <xdr:row>76</xdr:row>
      <xdr:rowOff>636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10812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69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岡山県津山市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7861</xdr:rowOff>
    </xdr:from>
    <xdr:to>
      <xdr:col>29</xdr:col>
      <xdr:colOff>127000</xdr:colOff>
      <xdr:row>15</xdr:row>
      <xdr:rowOff>72993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27236"/>
          <a:ext cx="647700" cy="65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65270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4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72993</xdr:rowOff>
    </xdr:from>
    <xdr:to>
      <xdr:col>26</xdr:col>
      <xdr:colOff>50800</xdr:colOff>
      <xdr:row>15</xdr:row>
      <xdr:rowOff>72993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692368"/>
          <a:ext cx="6985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43057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72993</xdr:rowOff>
    </xdr:from>
    <xdr:to>
      <xdr:col>22</xdr:col>
      <xdr:colOff>114300</xdr:colOff>
      <xdr:row>15</xdr:row>
      <xdr:rowOff>91377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92368"/>
          <a:ext cx="698500" cy="18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91377</xdr:rowOff>
    </xdr:from>
    <xdr:to>
      <xdr:col>18</xdr:col>
      <xdr:colOff>177800</xdr:colOff>
      <xdr:row>15</xdr:row>
      <xdr:rowOff>137935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10752"/>
          <a:ext cx="698500" cy="46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2724</xdr:rowOff>
    </xdr:from>
    <xdr:to>
      <xdr:col>19</xdr:col>
      <xdr:colOff>38100</xdr:colOff>
      <xdr:row>15</xdr:row>
      <xdr:rowOff>104324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22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114501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39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36462</xdr:rowOff>
    </xdr:from>
    <xdr:to>
      <xdr:col>15</xdr:col>
      <xdr:colOff>101600</xdr:colOff>
      <xdr:row>16</xdr:row>
      <xdr:rowOff>138062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7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122839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1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128511</xdr:rowOff>
    </xdr:from>
    <xdr:to>
      <xdr:col>29</xdr:col>
      <xdr:colOff>177800</xdr:colOff>
      <xdr:row>15</xdr:row>
      <xdr:rowOff>58661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76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145038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2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22193</xdr:rowOff>
    </xdr:from>
    <xdr:to>
      <xdr:col>26</xdr:col>
      <xdr:colOff>101600</xdr:colOff>
      <xdr:row>15</xdr:row>
      <xdr:rowOff>123793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41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133970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10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22193</xdr:rowOff>
    </xdr:from>
    <xdr:to>
      <xdr:col>22</xdr:col>
      <xdr:colOff>165100</xdr:colOff>
      <xdr:row>15</xdr:row>
      <xdr:rowOff>123793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41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133970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10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40577</xdr:rowOff>
    </xdr:from>
    <xdr:to>
      <xdr:col>19</xdr:col>
      <xdr:colOff>38100</xdr:colOff>
      <xdr:row>15</xdr:row>
      <xdr:rowOff>142177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59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126954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4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87135</xdr:rowOff>
    </xdr:from>
    <xdr:to>
      <xdr:col>15</xdr:col>
      <xdr:colOff>101600</xdr:colOff>
      <xdr:row>16</xdr:row>
      <xdr:rowOff>17285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06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27462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7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303153</xdr:rowOff>
    </xdr:from>
    <xdr:to>
      <xdr:col>29</xdr:col>
      <xdr:colOff>127000</xdr:colOff>
      <xdr:row>34</xdr:row>
      <xdr:rowOff>67499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227703"/>
          <a:ext cx="647700" cy="107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89033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9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66160</xdr:rowOff>
    </xdr:from>
    <xdr:to>
      <xdr:col>26</xdr:col>
      <xdr:colOff>50800</xdr:colOff>
      <xdr:row>34</xdr:row>
      <xdr:rowOff>67499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333610"/>
          <a:ext cx="698500" cy="1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210877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2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66160</xdr:rowOff>
    </xdr:from>
    <xdr:to>
      <xdr:col>22</xdr:col>
      <xdr:colOff>114300</xdr:colOff>
      <xdr:row>34</xdr:row>
      <xdr:rowOff>80594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333610"/>
          <a:ext cx="698500" cy="14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224365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80594</xdr:rowOff>
    </xdr:from>
    <xdr:to>
      <xdr:col>18</xdr:col>
      <xdr:colOff>177800</xdr:colOff>
      <xdr:row>34</xdr:row>
      <xdr:rowOff>142806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348044"/>
          <a:ext cx="698500" cy="62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53111</xdr:rowOff>
    </xdr:from>
    <xdr:to>
      <xdr:col>19</xdr:col>
      <xdr:colOff>38100</xdr:colOff>
      <xdr:row>35</xdr:row>
      <xdr:rowOff>154711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63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139488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4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99256</xdr:rowOff>
    </xdr:from>
    <xdr:to>
      <xdr:col>15</xdr:col>
      <xdr:colOff>101600</xdr:colOff>
      <xdr:row>35</xdr:row>
      <xdr:rowOff>200856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09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185633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9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252353</xdr:rowOff>
    </xdr:from>
    <xdr:to>
      <xdr:col>29</xdr:col>
      <xdr:colOff>177800</xdr:colOff>
      <xdr:row>34</xdr:row>
      <xdr:rowOff>11053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176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97430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02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16699</xdr:rowOff>
    </xdr:from>
    <xdr:to>
      <xdr:col>26</xdr:col>
      <xdr:colOff>101600</xdr:colOff>
      <xdr:row>34</xdr:row>
      <xdr:rowOff>118299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284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128476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053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15360</xdr:rowOff>
    </xdr:from>
    <xdr:to>
      <xdr:col>22</xdr:col>
      <xdr:colOff>165100</xdr:colOff>
      <xdr:row>34</xdr:row>
      <xdr:rowOff>116960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282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127137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05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29794</xdr:rowOff>
    </xdr:from>
    <xdr:to>
      <xdr:col>19</xdr:col>
      <xdr:colOff>38100</xdr:colOff>
      <xdr:row>34</xdr:row>
      <xdr:rowOff>131394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297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141571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066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92006</xdr:rowOff>
    </xdr:from>
    <xdr:to>
      <xdr:col>15</xdr:col>
      <xdr:colOff>101600</xdr:colOff>
      <xdr:row>34</xdr:row>
      <xdr:rowOff>193606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359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203783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128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岡山県津山市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96,314
95,094
506.33
55,196,198
53,809,876
1,269,441
28,397,884
59,760,076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44126</xdr:rowOff>
    </xdr:from>
    <xdr:to>
      <xdr:col>24</xdr:col>
      <xdr:colOff>63500</xdr:colOff>
      <xdr:row>35</xdr:row>
      <xdr:rowOff>65481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44876"/>
          <a:ext cx="838200" cy="2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65481</xdr:rowOff>
    </xdr:from>
    <xdr:to>
      <xdr:col>19</xdr:col>
      <xdr:colOff>177800</xdr:colOff>
      <xdr:row>35</xdr:row>
      <xdr:rowOff>134594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66231"/>
          <a:ext cx="889000" cy="6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134974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96114</xdr:rowOff>
    </xdr:from>
    <xdr:to>
      <xdr:col>15</xdr:col>
      <xdr:colOff>50800</xdr:colOff>
      <xdr:row>35</xdr:row>
      <xdr:rowOff>134594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96864"/>
          <a:ext cx="889000" cy="3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96114</xdr:rowOff>
    </xdr:from>
    <xdr:to>
      <xdr:col>10</xdr:col>
      <xdr:colOff>114300</xdr:colOff>
      <xdr:row>36</xdr:row>
      <xdr:rowOff>42793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96864"/>
          <a:ext cx="889000" cy="11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66078</xdr:rowOff>
    </xdr:from>
    <xdr:to>
      <xdr:col>10</xdr:col>
      <xdr:colOff>165100</xdr:colOff>
      <xdr:row>34</xdr:row>
      <xdr:rowOff>167678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12755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6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53848</xdr:rowOff>
    </xdr:from>
    <xdr:to>
      <xdr:col>6</xdr:col>
      <xdr:colOff>38100</xdr:colOff>
      <xdr:row>36</xdr:row>
      <xdr:rowOff>155448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146575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1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164776</xdr:rowOff>
    </xdr:from>
    <xdr:to>
      <xdr:col>24</xdr:col>
      <xdr:colOff>114300</xdr:colOff>
      <xdr:row>35</xdr:row>
      <xdr:rowOff>94926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9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16203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4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14681</xdr:rowOff>
    </xdr:from>
    <xdr:to>
      <xdr:col>20</xdr:col>
      <xdr:colOff>38100</xdr:colOff>
      <xdr:row>35</xdr:row>
      <xdr:rowOff>116281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1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132808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83794</xdr:rowOff>
    </xdr:from>
    <xdr:to>
      <xdr:col>15</xdr:col>
      <xdr:colOff>101600</xdr:colOff>
      <xdr:row>36</xdr:row>
      <xdr:rowOff>13944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5071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7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45314</xdr:rowOff>
    </xdr:from>
    <xdr:to>
      <xdr:col>10</xdr:col>
      <xdr:colOff>165100</xdr:colOff>
      <xdr:row>35</xdr:row>
      <xdr:rowOff>146914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138041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3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163443</xdr:rowOff>
    </xdr:from>
    <xdr:to>
      <xdr:col>6</xdr:col>
      <xdr:colOff>38100</xdr:colOff>
      <xdr:row>36</xdr:row>
      <xdr:rowOff>93593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6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110120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3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76226</xdr:rowOff>
    </xdr:from>
    <xdr:to>
      <xdr:col>24</xdr:col>
      <xdr:colOff>63500</xdr:colOff>
      <xdr:row>57</xdr:row>
      <xdr:rowOff>95210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48876"/>
          <a:ext cx="838200" cy="1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76226</xdr:rowOff>
    </xdr:from>
    <xdr:to>
      <xdr:col>19</xdr:col>
      <xdr:colOff>177800</xdr:colOff>
      <xdr:row>57</xdr:row>
      <xdr:rowOff>102536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48876"/>
          <a:ext cx="889000" cy="2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102536</xdr:rowOff>
    </xdr:from>
    <xdr:to>
      <xdr:col>15</xdr:col>
      <xdr:colOff>50800</xdr:colOff>
      <xdr:row>57</xdr:row>
      <xdr:rowOff>156149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75186"/>
          <a:ext cx="889000" cy="5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156149</xdr:rowOff>
    </xdr:from>
    <xdr:to>
      <xdr:col>10</xdr:col>
      <xdr:colOff>114300</xdr:colOff>
      <xdr:row>58</xdr:row>
      <xdr:rowOff>29014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28799"/>
          <a:ext cx="889000" cy="4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111586</xdr:rowOff>
    </xdr:from>
    <xdr:to>
      <xdr:col>10</xdr:col>
      <xdr:colOff>165100</xdr:colOff>
      <xdr:row>57</xdr:row>
      <xdr:rowOff>41736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1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58263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8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35571</xdr:rowOff>
    </xdr:from>
    <xdr:to>
      <xdr:col>6</xdr:col>
      <xdr:colOff>38100</xdr:colOff>
      <xdr:row>57</xdr:row>
      <xdr:rowOff>137171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0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153698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8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44410</xdr:rowOff>
    </xdr:from>
    <xdr:to>
      <xdr:col>24</xdr:col>
      <xdr:colOff>114300</xdr:colOff>
      <xdr:row>57</xdr:row>
      <xdr:rowOff>146010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1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22837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9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25426</xdr:rowOff>
    </xdr:from>
    <xdr:to>
      <xdr:col>20</xdr:col>
      <xdr:colOff>38100</xdr:colOff>
      <xdr:row>57</xdr:row>
      <xdr:rowOff>127026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9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118153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9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51736</xdr:rowOff>
    </xdr:from>
    <xdr:to>
      <xdr:col>15</xdr:col>
      <xdr:colOff>101600</xdr:colOff>
      <xdr:row>57</xdr:row>
      <xdr:rowOff>153336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2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144463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1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105349</xdr:rowOff>
    </xdr:from>
    <xdr:to>
      <xdr:col>10</xdr:col>
      <xdr:colOff>165100</xdr:colOff>
      <xdr:row>58</xdr:row>
      <xdr:rowOff>35499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7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26626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7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149664</xdr:rowOff>
    </xdr:from>
    <xdr:to>
      <xdr:col>6</xdr:col>
      <xdr:colOff>38100</xdr:colOff>
      <xdr:row>58</xdr:row>
      <xdr:rowOff>79814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2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70941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1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111810</xdr:rowOff>
    </xdr:from>
    <xdr:to>
      <xdr:col>24</xdr:col>
      <xdr:colOff>63500</xdr:colOff>
      <xdr:row>77</xdr:row>
      <xdr:rowOff>140934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13460"/>
          <a:ext cx="838200" cy="2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111810</xdr:rowOff>
    </xdr:from>
    <xdr:to>
      <xdr:col>19</xdr:col>
      <xdr:colOff>177800</xdr:colOff>
      <xdr:row>77</xdr:row>
      <xdr:rowOff>125527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1346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125527</xdr:rowOff>
    </xdr:from>
    <xdr:to>
      <xdr:col>15</xdr:col>
      <xdr:colOff>50800</xdr:colOff>
      <xdr:row>77</xdr:row>
      <xdr:rowOff>156113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27177"/>
          <a:ext cx="889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156113</xdr:rowOff>
    </xdr:from>
    <xdr:to>
      <xdr:col>10</xdr:col>
      <xdr:colOff>114300</xdr:colOff>
      <xdr:row>77</xdr:row>
      <xdr:rowOff>170332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57763"/>
          <a:ext cx="8890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14226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29144</xdr:rowOff>
    </xdr:from>
    <xdr:to>
      <xdr:col>6</xdr:col>
      <xdr:colOff>38100</xdr:colOff>
      <xdr:row>77</xdr:row>
      <xdr:rowOff>130744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3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147271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0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90134</xdr:rowOff>
    </xdr:from>
    <xdr:to>
      <xdr:col>24</xdr:col>
      <xdr:colOff>114300</xdr:colOff>
      <xdr:row>78</xdr:row>
      <xdr:rowOff>20284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68561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7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61010</xdr:rowOff>
    </xdr:from>
    <xdr:to>
      <xdr:col>20</xdr:col>
      <xdr:colOff>38100</xdr:colOff>
      <xdr:row>77</xdr:row>
      <xdr:rowOff>162610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6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153737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5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74727</xdr:rowOff>
    </xdr:from>
    <xdr:to>
      <xdr:col>15</xdr:col>
      <xdr:colOff>101600</xdr:colOff>
      <xdr:row>78</xdr:row>
      <xdr:rowOff>4877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7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167454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6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105313</xdr:rowOff>
    </xdr:from>
    <xdr:to>
      <xdr:col>10</xdr:col>
      <xdr:colOff>165100</xdr:colOff>
      <xdr:row>78</xdr:row>
      <xdr:rowOff>35463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0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26590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9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119532</xdr:rowOff>
    </xdr:from>
    <xdr:to>
      <xdr:col>6</xdr:col>
      <xdr:colOff>38100</xdr:colOff>
      <xdr:row>78</xdr:row>
      <xdr:rowOff>49682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40809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1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134827</xdr:rowOff>
    </xdr:from>
    <xdr:to>
      <xdr:col>24</xdr:col>
      <xdr:colOff>63500</xdr:colOff>
      <xdr:row>94</xdr:row>
      <xdr:rowOff>107682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079677"/>
          <a:ext cx="838200" cy="14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77957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5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60133</xdr:rowOff>
    </xdr:from>
    <xdr:to>
      <xdr:col>19</xdr:col>
      <xdr:colOff>177800</xdr:colOff>
      <xdr:row>94</xdr:row>
      <xdr:rowOff>107682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004983"/>
          <a:ext cx="889000" cy="2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135793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60133</xdr:rowOff>
    </xdr:from>
    <xdr:to>
      <xdr:col>15</xdr:col>
      <xdr:colOff>50800</xdr:colOff>
      <xdr:row>95</xdr:row>
      <xdr:rowOff>103953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004983"/>
          <a:ext cx="889000" cy="38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136507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4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100124</xdr:rowOff>
    </xdr:from>
    <xdr:to>
      <xdr:col>10</xdr:col>
      <xdr:colOff>114300</xdr:colOff>
      <xdr:row>95</xdr:row>
      <xdr:rowOff>103953</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387874"/>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151164</xdr:rowOff>
    </xdr:from>
    <xdr:to>
      <xdr:col>10</xdr:col>
      <xdr:colOff>165100</xdr:colOff>
      <xdr:row>96</xdr:row>
      <xdr:rowOff>81314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3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72441</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53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130105</xdr:rowOff>
    </xdr:from>
    <xdr:to>
      <xdr:col>6</xdr:col>
      <xdr:colOff>38100</xdr:colOff>
      <xdr:row>95</xdr:row>
      <xdr:rowOff>60255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2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76782</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30795" y="1602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84027</xdr:rowOff>
    </xdr:from>
    <xdr:to>
      <xdr:col>24</xdr:col>
      <xdr:colOff>114300</xdr:colOff>
      <xdr:row>94</xdr:row>
      <xdr:rowOff>14177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0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106904</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880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56882</xdr:rowOff>
    </xdr:from>
    <xdr:to>
      <xdr:col>20</xdr:col>
      <xdr:colOff>38100</xdr:colOff>
      <xdr:row>94</xdr:row>
      <xdr:rowOff>158482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17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3559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94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9333</xdr:rowOff>
    </xdr:from>
    <xdr:to>
      <xdr:col>15</xdr:col>
      <xdr:colOff>101600</xdr:colOff>
      <xdr:row>93</xdr:row>
      <xdr:rowOff>110933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595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127460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72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53153</xdr:rowOff>
    </xdr:from>
    <xdr:to>
      <xdr:col>10</xdr:col>
      <xdr:colOff>165100</xdr:colOff>
      <xdr:row>95</xdr:row>
      <xdr:rowOff>154753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34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171280</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11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49324</xdr:rowOff>
    </xdr:from>
    <xdr:to>
      <xdr:col>6</xdr:col>
      <xdr:colOff>38100</xdr:colOff>
      <xdr:row>95</xdr:row>
      <xdr:rowOff>150924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33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142051</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42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658</xdr:rowOff>
    </xdr:from>
    <xdr:to>
      <xdr:col>54</xdr:col>
      <xdr:colOff>189865</xdr:colOff>
      <xdr:row>37</xdr:row>
      <xdr:rowOff>158834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29958"/>
          <a:ext cx="1270" cy="672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162661</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0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158834</xdr:rowOff>
    </xdr:from>
    <xdr:to>
      <xdr:col>55</xdr:col>
      <xdr:colOff>88900</xdr:colOff>
      <xdr:row>37</xdr:row>
      <xdr:rowOff>158834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0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118785</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0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658</xdr:rowOff>
    </xdr:from>
    <xdr:to>
      <xdr:col>55</xdr:col>
      <xdr:colOff>88900</xdr:colOff>
      <xdr:row>34</xdr:row>
      <xdr:rowOff>658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2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48618</xdr:rowOff>
    </xdr:from>
    <xdr:to>
      <xdr:col>55</xdr:col>
      <xdr:colOff>0</xdr:colOff>
      <xdr:row>35</xdr:row>
      <xdr:rowOff>65207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049368"/>
          <a:ext cx="838200" cy="1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163773</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4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13896</xdr:rowOff>
    </xdr:from>
    <xdr:to>
      <xdr:col>55</xdr:col>
      <xdr:colOff>50800</xdr:colOff>
      <xdr:row>36</xdr:row>
      <xdr:rowOff>115496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48618</xdr:rowOff>
    </xdr:from>
    <xdr:to>
      <xdr:col>50</xdr:col>
      <xdr:colOff>114300</xdr:colOff>
      <xdr:row>35</xdr:row>
      <xdr:rowOff>108550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049368"/>
          <a:ext cx="889000" cy="5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11976</xdr:rowOff>
    </xdr:from>
    <xdr:to>
      <xdr:col>50</xdr:col>
      <xdr:colOff>165100</xdr:colOff>
      <xdr:row>36</xdr:row>
      <xdr:rowOff>113576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18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104703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27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102</xdr:rowOff>
    </xdr:from>
    <xdr:to>
      <xdr:col>45</xdr:col>
      <xdr:colOff>177800</xdr:colOff>
      <xdr:row>35</xdr:row>
      <xdr:rowOff>108550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315052"/>
          <a:ext cx="889000" cy="79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36154</xdr:rowOff>
    </xdr:from>
    <xdr:to>
      <xdr:col>46</xdr:col>
      <xdr:colOff>38100</xdr:colOff>
      <xdr:row>36</xdr:row>
      <xdr:rowOff>137754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128881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0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102</xdr:rowOff>
    </xdr:from>
    <xdr:to>
      <xdr:col>41</xdr:col>
      <xdr:colOff>50800</xdr:colOff>
      <xdr:row>36</xdr:row>
      <xdr:rowOff>32906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315052"/>
          <a:ext cx="889000" cy="89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34866</xdr:rowOff>
    </xdr:from>
    <xdr:to>
      <xdr:col>41</xdr:col>
      <xdr:colOff>101600</xdr:colOff>
      <xdr:row>31</xdr:row>
      <xdr:rowOff>136466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127593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44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115235</xdr:rowOff>
    </xdr:from>
    <xdr:to>
      <xdr:col>36</xdr:col>
      <xdr:colOff>165100</xdr:colOff>
      <xdr:row>37</xdr:row>
      <xdr:rowOff>45385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8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36512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8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14407</xdr:rowOff>
    </xdr:from>
    <xdr:to>
      <xdr:col>55</xdr:col>
      <xdr:colOff>50800</xdr:colOff>
      <xdr:row>35</xdr:row>
      <xdr:rowOff>116007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01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37284</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6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169268</xdr:rowOff>
    </xdr:from>
    <xdr:to>
      <xdr:col>50</xdr:col>
      <xdr:colOff>165100</xdr:colOff>
      <xdr:row>35</xdr:row>
      <xdr:rowOff>99418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99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115945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77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57750</xdr:rowOff>
    </xdr:from>
    <xdr:to>
      <xdr:col>46</xdr:col>
      <xdr:colOff>38100</xdr:colOff>
      <xdr:row>35</xdr:row>
      <xdr:rowOff>159350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0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4427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83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120752</xdr:rowOff>
    </xdr:from>
    <xdr:to>
      <xdr:col>41</xdr:col>
      <xdr:colOff>101600</xdr:colOff>
      <xdr:row>31</xdr:row>
      <xdr:rowOff>50902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26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67429</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03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153556</xdr:rowOff>
    </xdr:from>
    <xdr:to>
      <xdr:col>36</xdr:col>
      <xdr:colOff>165100</xdr:colOff>
      <xdr:row>36</xdr:row>
      <xdr:rowOff>83706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5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100233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9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27011</xdr:rowOff>
    </xdr:from>
    <xdr:to>
      <xdr:col>55</xdr:col>
      <xdr:colOff>0</xdr:colOff>
      <xdr:row>56</xdr:row>
      <xdr:rowOff>146863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628211"/>
          <a:ext cx="838200" cy="11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137692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6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146863</xdr:rowOff>
    </xdr:from>
    <xdr:to>
      <xdr:col>50</xdr:col>
      <xdr:colOff>114300</xdr:colOff>
      <xdr:row>57</xdr:row>
      <xdr:rowOff>40923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748063"/>
          <a:ext cx="889000" cy="6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92553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3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755</xdr:rowOff>
    </xdr:from>
    <xdr:to>
      <xdr:col>45</xdr:col>
      <xdr:colOff>177800</xdr:colOff>
      <xdr:row>57</xdr:row>
      <xdr:rowOff>40923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773405"/>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83148</xdr:rowOff>
    </xdr:from>
    <xdr:to>
      <xdr:col>41</xdr:col>
      <xdr:colOff>50800</xdr:colOff>
      <xdr:row>57</xdr:row>
      <xdr:rowOff>755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512898"/>
          <a:ext cx="889000" cy="26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139747</xdr:rowOff>
    </xdr:from>
    <xdr:to>
      <xdr:col>41</xdr:col>
      <xdr:colOff>101600</xdr:colOff>
      <xdr:row>55</xdr:row>
      <xdr:rowOff>69897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3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86424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17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121002</xdr:rowOff>
    </xdr:from>
    <xdr:to>
      <xdr:col>36</xdr:col>
      <xdr:colOff>165100</xdr:colOff>
      <xdr:row>55</xdr:row>
      <xdr:rowOff>51152</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67679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15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147661</xdr:rowOff>
    </xdr:from>
    <xdr:to>
      <xdr:col>55</xdr:col>
      <xdr:colOff>50800</xdr:colOff>
      <xdr:row>56</xdr:row>
      <xdr:rowOff>77811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57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170538</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42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96063</xdr:rowOff>
    </xdr:from>
    <xdr:to>
      <xdr:col>50</xdr:col>
      <xdr:colOff>165100</xdr:colOff>
      <xdr:row>57</xdr:row>
      <xdr:rowOff>26213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69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17340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78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161573</xdr:rowOff>
    </xdr:from>
    <xdr:to>
      <xdr:col>46</xdr:col>
      <xdr:colOff>38100</xdr:colOff>
      <xdr:row>57</xdr:row>
      <xdr:rowOff>91723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76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82850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85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121405</xdr:rowOff>
    </xdr:from>
    <xdr:to>
      <xdr:col>41</xdr:col>
      <xdr:colOff>101600</xdr:colOff>
      <xdr:row>57</xdr:row>
      <xdr:rowOff>51555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72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42682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81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32348</xdr:rowOff>
    </xdr:from>
    <xdr:to>
      <xdr:col>36</xdr:col>
      <xdr:colOff>165100</xdr:colOff>
      <xdr:row>55</xdr:row>
      <xdr:rowOff>133948</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46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125075</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55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112782</xdr:rowOff>
    </xdr:from>
    <xdr:to>
      <xdr:col>55</xdr:col>
      <xdr:colOff>0</xdr:colOff>
      <xdr:row>78</xdr:row>
      <xdr:rowOff>142672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485882"/>
          <a:ext cx="838200" cy="2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142672</xdr:rowOff>
    </xdr:from>
    <xdr:to>
      <xdr:col>50</xdr:col>
      <xdr:colOff>114300</xdr:colOff>
      <xdr:row>78</xdr:row>
      <xdr:rowOff>168942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515772"/>
          <a:ext cx="889000" cy="2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126536</xdr:rowOff>
    </xdr:from>
    <xdr:to>
      <xdr:col>45</xdr:col>
      <xdr:colOff>177800</xdr:colOff>
      <xdr:row>78</xdr:row>
      <xdr:rowOff>168942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499636"/>
          <a:ext cx="889000" cy="4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102019</xdr:rowOff>
    </xdr:from>
    <xdr:to>
      <xdr:col>41</xdr:col>
      <xdr:colOff>50800</xdr:colOff>
      <xdr:row>78</xdr:row>
      <xdr:rowOff>126536</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475119"/>
          <a:ext cx="889000" cy="2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110844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9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60173</xdr:rowOff>
    </xdr:from>
    <xdr:to>
      <xdr:col>36</xdr:col>
      <xdr:colOff>165100</xdr:colOff>
      <xdr:row>77</xdr:row>
      <xdr:rowOff>161773</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6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6850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3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61982</xdr:rowOff>
    </xdr:from>
    <xdr:to>
      <xdr:col>55</xdr:col>
      <xdr:colOff>50800</xdr:colOff>
      <xdr:row>78</xdr:row>
      <xdr:rowOff>163582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148359</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5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91872</xdr:rowOff>
    </xdr:from>
    <xdr:to>
      <xdr:col>50</xdr:col>
      <xdr:colOff>165100</xdr:colOff>
      <xdr:row>79</xdr:row>
      <xdr:rowOff>22022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6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13149</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55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118142</xdr:rowOff>
    </xdr:from>
    <xdr:to>
      <xdr:col>46</xdr:col>
      <xdr:colOff>38100</xdr:colOff>
      <xdr:row>79</xdr:row>
      <xdr:rowOff>48292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9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39419</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8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75736</xdr:rowOff>
    </xdr:from>
    <xdr:to>
      <xdr:col>41</xdr:col>
      <xdr:colOff>101600</xdr:colOff>
      <xdr:row>79</xdr:row>
      <xdr:rowOff>5886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4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168463</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54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51219</xdr:rowOff>
    </xdr:from>
    <xdr:to>
      <xdr:col>36</xdr:col>
      <xdr:colOff>165100</xdr:colOff>
      <xdr:row>78</xdr:row>
      <xdr:rowOff>152819</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2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143946</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51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106883</xdr:rowOff>
    </xdr:from>
    <xdr:to>
      <xdr:col>55</xdr:col>
      <xdr:colOff>0</xdr:colOff>
      <xdr:row>97</xdr:row>
      <xdr:rowOff>78969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566083"/>
          <a:ext cx="838200" cy="14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53585</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5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78969</xdr:rowOff>
    </xdr:from>
    <xdr:to>
      <xdr:col>50</xdr:col>
      <xdr:colOff>114300</xdr:colOff>
      <xdr:row>97</xdr:row>
      <xdr:rowOff>161468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709619"/>
          <a:ext cx="889000" cy="8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27424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152349</xdr:rowOff>
    </xdr:from>
    <xdr:to>
      <xdr:col>45</xdr:col>
      <xdr:colOff>177800</xdr:colOff>
      <xdr:row>97</xdr:row>
      <xdr:rowOff>161468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782999"/>
          <a:ext cx="889000" cy="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163500</xdr:rowOff>
    </xdr:from>
    <xdr:to>
      <xdr:col>41</xdr:col>
      <xdr:colOff>50800</xdr:colOff>
      <xdr:row>97</xdr:row>
      <xdr:rowOff>152349</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451250"/>
          <a:ext cx="889000" cy="33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161886</xdr:rowOff>
    </xdr:from>
    <xdr:to>
      <xdr:col>41</xdr:col>
      <xdr:colOff>101600</xdr:colOff>
      <xdr:row>96</xdr:row>
      <xdr:rowOff>92036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108563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2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121692</xdr:rowOff>
    </xdr:from>
    <xdr:to>
      <xdr:col>36</xdr:col>
      <xdr:colOff>165100</xdr:colOff>
      <xdr:row>96</xdr:row>
      <xdr:rowOff>51842</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40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42969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50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56083</xdr:rowOff>
    </xdr:from>
    <xdr:to>
      <xdr:col>55</xdr:col>
      <xdr:colOff>50800</xdr:colOff>
      <xdr:row>96</xdr:row>
      <xdr:rowOff>157683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51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78960</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36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28169</xdr:rowOff>
    </xdr:from>
    <xdr:to>
      <xdr:col>50</xdr:col>
      <xdr:colOff>165100</xdr:colOff>
      <xdr:row>97</xdr:row>
      <xdr:rowOff>129769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65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120896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75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110668</xdr:rowOff>
    </xdr:from>
    <xdr:to>
      <xdr:col>46</xdr:col>
      <xdr:colOff>38100</xdr:colOff>
      <xdr:row>98</xdr:row>
      <xdr:rowOff>40818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74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31945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83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101549</xdr:rowOff>
    </xdr:from>
    <xdr:to>
      <xdr:col>41</xdr:col>
      <xdr:colOff>101600</xdr:colOff>
      <xdr:row>98</xdr:row>
      <xdr:rowOff>31699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73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22826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82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112700</xdr:rowOff>
    </xdr:from>
    <xdr:to>
      <xdr:col>36</xdr:col>
      <xdr:colOff>165100</xdr:colOff>
      <xdr:row>96</xdr:row>
      <xdr:rowOff>42850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40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59377</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17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106347</xdr:rowOff>
    </xdr:from>
    <xdr:to>
      <xdr:col>85</xdr:col>
      <xdr:colOff>127000</xdr:colOff>
      <xdr:row>38</xdr:row>
      <xdr:rowOff>110027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621447"/>
          <a:ext cx="8382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103924</xdr:rowOff>
    </xdr:from>
    <xdr:to>
      <xdr:col>81</xdr:col>
      <xdr:colOff>50800</xdr:colOff>
      <xdr:row>38</xdr:row>
      <xdr:rowOff>106347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619024"/>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42156</xdr:rowOff>
    </xdr:from>
    <xdr:to>
      <xdr:col>76</xdr:col>
      <xdr:colOff>114300</xdr:colOff>
      <xdr:row>38</xdr:row>
      <xdr:rowOff>103924</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557256"/>
          <a:ext cx="889000" cy="6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145712</xdr:rowOff>
    </xdr:from>
    <xdr:to>
      <xdr:col>71</xdr:col>
      <xdr:colOff>177800</xdr:colOff>
      <xdr:row>38</xdr:row>
      <xdr:rowOff>42156</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317912"/>
          <a:ext cx="889000" cy="23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82248</xdr:rowOff>
    </xdr:from>
    <xdr:to>
      <xdr:col>72</xdr:col>
      <xdr:colOff>38100</xdr:colOff>
      <xdr:row>38</xdr:row>
      <xdr:rowOff>12398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4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28925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20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1689</xdr:rowOff>
    </xdr:from>
    <xdr:to>
      <xdr:col>67</xdr:col>
      <xdr:colOff>101600</xdr:colOff>
      <xdr:row>38</xdr:row>
      <xdr:rowOff>103289</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94416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60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59227</xdr:rowOff>
    </xdr:from>
    <xdr:to>
      <xdr:col>85</xdr:col>
      <xdr:colOff>177800</xdr:colOff>
      <xdr:row>38</xdr:row>
      <xdr:rowOff>160827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57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9376</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2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55547</xdr:rowOff>
    </xdr:from>
    <xdr:to>
      <xdr:col>81</xdr:col>
      <xdr:colOff>101600</xdr:colOff>
      <xdr:row>38</xdr:row>
      <xdr:rowOff>157147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57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148274</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66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53124</xdr:rowOff>
    </xdr:from>
    <xdr:to>
      <xdr:col>76</xdr:col>
      <xdr:colOff>165100</xdr:colOff>
      <xdr:row>38</xdr:row>
      <xdr:rowOff>154724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56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145851</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57428" y="666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162806</xdr:rowOff>
    </xdr:from>
    <xdr:to>
      <xdr:col>72</xdr:col>
      <xdr:colOff>38100</xdr:colOff>
      <xdr:row>38</xdr:row>
      <xdr:rowOff>92956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50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84083</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59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94912</xdr:rowOff>
    </xdr:from>
    <xdr:to>
      <xdr:col>67</xdr:col>
      <xdr:colOff>101600</xdr:colOff>
      <xdr:row>37</xdr:row>
      <xdr:rowOff>25062</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26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41589</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47111" y="60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120465</xdr:rowOff>
    </xdr:from>
    <xdr:to>
      <xdr:col>85</xdr:col>
      <xdr:colOff>127000</xdr:colOff>
      <xdr:row>73</xdr:row>
      <xdr:rowOff>71414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293415"/>
          <a:ext cx="838200" cy="29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155370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71414</xdr:rowOff>
    </xdr:from>
    <xdr:to>
      <xdr:col>81</xdr:col>
      <xdr:colOff>50800</xdr:colOff>
      <xdr:row>73</xdr:row>
      <xdr:rowOff>96250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587264"/>
          <a:ext cx="889000" cy="2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121130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9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96250</xdr:rowOff>
    </xdr:from>
    <xdr:to>
      <xdr:col>76</xdr:col>
      <xdr:colOff>114300</xdr:colOff>
      <xdr:row>73</xdr:row>
      <xdr:rowOff>119780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612100"/>
          <a:ext cx="889000" cy="2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116606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119780</xdr:rowOff>
    </xdr:from>
    <xdr:to>
      <xdr:col>71</xdr:col>
      <xdr:colOff>177800</xdr:colOff>
      <xdr:row>73</xdr:row>
      <xdr:rowOff>152926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635630"/>
          <a:ext cx="889000" cy="3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9674</xdr:rowOff>
    </xdr:from>
    <xdr:to>
      <xdr:col>72</xdr:col>
      <xdr:colOff>38100</xdr:colOff>
      <xdr:row>74</xdr:row>
      <xdr:rowOff>111274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6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102401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78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157464</xdr:rowOff>
    </xdr:from>
    <xdr:to>
      <xdr:col>67</xdr:col>
      <xdr:colOff>101600</xdr:colOff>
      <xdr:row>75</xdr:row>
      <xdr:rowOff>87614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4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78741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93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69665</xdr:rowOff>
    </xdr:from>
    <xdr:to>
      <xdr:col>85</xdr:col>
      <xdr:colOff>177800</xdr:colOff>
      <xdr:row>71</xdr:row>
      <xdr:rowOff>171265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2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92542</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09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20614</xdr:rowOff>
    </xdr:from>
    <xdr:to>
      <xdr:col>81</xdr:col>
      <xdr:colOff>101600</xdr:colOff>
      <xdr:row>73</xdr:row>
      <xdr:rowOff>122214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53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138741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31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45450</xdr:rowOff>
    </xdr:from>
    <xdr:to>
      <xdr:col>76</xdr:col>
      <xdr:colOff>165100</xdr:colOff>
      <xdr:row>73</xdr:row>
      <xdr:rowOff>147050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56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163577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33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68980</xdr:rowOff>
    </xdr:from>
    <xdr:to>
      <xdr:col>72</xdr:col>
      <xdr:colOff>38100</xdr:colOff>
      <xdr:row>73</xdr:row>
      <xdr:rowOff>170580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58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15657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36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102126</xdr:rowOff>
    </xdr:from>
    <xdr:to>
      <xdr:col>67</xdr:col>
      <xdr:colOff>101600</xdr:colOff>
      <xdr:row>74</xdr:row>
      <xdr:rowOff>32276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61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48803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39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21422</xdr:rowOff>
    </xdr:from>
    <xdr:to>
      <xdr:col>85</xdr:col>
      <xdr:colOff>127000</xdr:colOff>
      <xdr:row>98</xdr:row>
      <xdr:rowOff>90422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823522"/>
          <a:ext cx="838200" cy="6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153938</xdr:rowOff>
    </xdr:from>
    <xdr:to>
      <xdr:col>81</xdr:col>
      <xdr:colOff>50800</xdr:colOff>
      <xdr:row>98</xdr:row>
      <xdr:rowOff>90422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784588"/>
          <a:ext cx="889000" cy="10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153938</xdr:rowOff>
    </xdr:from>
    <xdr:to>
      <xdr:col>76</xdr:col>
      <xdr:colOff>114300</xdr:colOff>
      <xdr:row>98</xdr:row>
      <xdr:rowOff>114050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84588"/>
          <a:ext cx="889000" cy="13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110440</xdr:rowOff>
    </xdr:from>
    <xdr:to>
      <xdr:col>71</xdr:col>
      <xdr:colOff>177800</xdr:colOff>
      <xdr:row>98</xdr:row>
      <xdr:rowOff>114050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912540"/>
          <a:ext cx="889000" cy="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115646</xdr:rowOff>
    </xdr:from>
    <xdr:to>
      <xdr:col>72</xdr:col>
      <xdr:colOff>38100</xdr:colOff>
      <xdr:row>98</xdr:row>
      <xdr:rowOff>45796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4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62323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2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155707</xdr:rowOff>
    </xdr:from>
    <xdr:to>
      <xdr:col>67</xdr:col>
      <xdr:colOff>101600</xdr:colOff>
      <xdr:row>98</xdr:row>
      <xdr:rowOff>85857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102384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6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142072</xdr:rowOff>
    </xdr:from>
    <xdr:to>
      <xdr:col>85</xdr:col>
      <xdr:colOff>177800</xdr:colOff>
      <xdr:row>98</xdr:row>
      <xdr:rowOff>72222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7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56999</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68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39622</xdr:rowOff>
    </xdr:from>
    <xdr:to>
      <xdr:col>81</xdr:col>
      <xdr:colOff>101600</xdr:colOff>
      <xdr:row>98</xdr:row>
      <xdr:rowOff>141222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4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132349</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93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103138</xdr:rowOff>
    </xdr:from>
    <xdr:to>
      <xdr:col>76</xdr:col>
      <xdr:colOff>165100</xdr:colOff>
      <xdr:row>98</xdr:row>
      <xdr:rowOff>33288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3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24415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82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63250</xdr:rowOff>
    </xdr:from>
    <xdr:to>
      <xdr:col>72</xdr:col>
      <xdr:colOff>38100</xdr:colOff>
      <xdr:row>98</xdr:row>
      <xdr:rowOff>164850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6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155977</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5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59640</xdr:rowOff>
    </xdr:from>
    <xdr:to>
      <xdr:col>67</xdr:col>
      <xdr:colOff>101600</xdr:colOff>
      <xdr:row>98</xdr:row>
      <xdr:rowOff>161240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6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152367</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5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129779</xdr:rowOff>
    </xdr:from>
    <xdr:to>
      <xdr:col>116</xdr:col>
      <xdr:colOff>63500</xdr:colOff>
      <xdr:row>38</xdr:row>
      <xdr:rowOff>135220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644879"/>
          <a:ext cx="8382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135220</xdr:rowOff>
    </xdr:from>
    <xdr:to>
      <xdr:col>111</xdr:col>
      <xdr:colOff>177800</xdr:colOff>
      <xdr:row>38</xdr:row>
      <xdr:rowOff>135859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650320"/>
          <a:ext cx="889000" cy="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94072</xdr:rowOff>
    </xdr:from>
    <xdr:to>
      <xdr:col>107</xdr:col>
      <xdr:colOff>50800</xdr:colOff>
      <xdr:row>38</xdr:row>
      <xdr:rowOff>135859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09172"/>
          <a:ext cx="889000" cy="4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94072</xdr:rowOff>
    </xdr:from>
    <xdr:to>
      <xdr:col>102</xdr:col>
      <xdr:colOff>114300</xdr:colOff>
      <xdr:row>38</xdr:row>
      <xdr:rowOff>136499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609172"/>
          <a:ext cx="889000" cy="4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23415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18125</xdr:rowOff>
    </xdr:from>
    <xdr:to>
      <xdr:col>98</xdr:col>
      <xdr:colOff>38100</xdr:colOff>
      <xdr:row>38</xdr:row>
      <xdr:rowOff>119725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3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136252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0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78979</xdr:rowOff>
    </xdr:from>
    <xdr:to>
      <xdr:col>116</xdr:col>
      <xdr:colOff>114300</xdr:colOff>
      <xdr:row>39</xdr:row>
      <xdr:rowOff>9129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59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165356</xdr:rowOff>
    </xdr:from>
    <xdr:ext cx="378565"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0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84420</xdr:rowOff>
    </xdr:from>
    <xdr:to>
      <xdr:col>112</xdr:col>
      <xdr:colOff>38100</xdr:colOff>
      <xdr:row>39</xdr:row>
      <xdr:rowOff>14570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59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5697</xdr:rowOff>
    </xdr:from>
    <xdr:ext cx="313932"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66333" y="66922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85059</xdr:rowOff>
    </xdr:from>
    <xdr:to>
      <xdr:col>107</xdr:col>
      <xdr:colOff>101600</xdr:colOff>
      <xdr:row>39</xdr:row>
      <xdr:rowOff>15209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6336</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77333" y="66928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43272</xdr:rowOff>
    </xdr:from>
    <xdr:to>
      <xdr:col>102</xdr:col>
      <xdr:colOff>165100</xdr:colOff>
      <xdr:row>38</xdr:row>
      <xdr:rowOff>144872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55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135999</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6017" y="6651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85699</xdr:rowOff>
    </xdr:from>
    <xdr:to>
      <xdr:col>98</xdr:col>
      <xdr:colOff>38100</xdr:colOff>
      <xdr:row>39</xdr:row>
      <xdr:rowOff>15849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6976</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99333" y="6693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137947</xdr:rowOff>
    </xdr:from>
    <xdr:to>
      <xdr:col>116</xdr:col>
      <xdr:colOff>63500</xdr:colOff>
      <xdr:row>58</xdr:row>
      <xdr:rowOff>140767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082047"/>
          <a:ext cx="8382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137947</xdr:rowOff>
    </xdr:from>
    <xdr:to>
      <xdr:col>111</xdr:col>
      <xdr:colOff>177800</xdr:colOff>
      <xdr:row>58</xdr:row>
      <xdr:rowOff>160922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082047"/>
          <a:ext cx="889000" cy="2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160922</xdr:rowOff>
    </xdr:from>
    <xdr:to>
      <xdr:col>107</xdr:col>
      <xdr:colOff>50800</xdr:colOff>
      <xdr:row>59</xdr:row>
      <xdr:rowOff>9817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105022"/>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9627</xdr:rowOff>
    </xdr:from>
    <xdr:to>
      <xdr:col>102</xdr:col>
      <xdr:colOff>114300</xdr:colOff>
      <xdr:row>59</xdr:row>
      <xdr:rowOff>9817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25177"/>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125171</xdr:rowOff>
    </xdr:from>
    <xdr:to>
      <xdr:col>102</xdr:col>
      <xdr:colOff>165100</xdr:colOff>
      <xdr:row>58</xdr:row>
      <xdr:rowOff>55321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71848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122085</xdr:rowOff>
    </xdr:from>
    <xdr:to>
      <xdr:col>98</xdr:col>
      <xdr:colOff>38100</xdr:colOff>
      <xdr:row>58</xdr:row>
      <xdr:rowOff>52235</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9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68762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6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89967</xdr:rowOff>
    </xdr:from>
    <xdr:to>
      <xdr:col>116</xdr:col>
      <xdr:colOff>114300</xdr:colOff>
      <xdr:row>59</xdr:row>
      <xdr:rowOff>20117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3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4894</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4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87147</xdr:rowOff>
    </xdr:from>
    <xdr:to>
      <xdr:col>112</xdr:col>
      <xdr:colOff>38100</xdr:colOff>
      <xdr:row>59</xdr:row>
      <xdr:rowOff>17297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3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8424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1012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110122</xdr:rowOff>
    </xdr:from>
    <xdr:to>
      <xdr:col>107</xdr:col>
      <xdr:colOff>101600</xdr:colOff>
      <xdr:row>59</xdr:row>
      <xdr:rowOff>40272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5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31399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1014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130467</xdr:rowOff>
    </xdr:from>
    <xdr:to>
      <xdr:col>102</xdr:col>
      <xdr:colOff>165100</xdr:colOff>
      <xdr:row>59</xdr:row>
      <xdr:rowOff>60617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7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51744</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167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130277</xdr:rowOff>
    </xdr:from>
    <xdr:to>
      <xdr:col>98</xdr:col>
      <xdr:colOff>38100</xdr:colOff>
      <xdr:row>59</xdr:row>
      <xdr:rowOff>60427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51554</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167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92883</xdr:rowOff>
    </xdr:from>
    <xdr:to>
      <xdr:col>116</xdr:col>
      <xdr:colOff>63500</xdr:colOff>
      <xdr:row>75</xdr:row>
      <xdr:rowOff>102964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951633"/>
          <a:ext cx="838200" cy="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169282</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2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102964</xdr:rowOff>
    </xdr:from>
    <xdr:to>
      <xdr:col>111</xdr:col>
      <xdr:colOff>177800</xdr:colOff>
      <xdr:row>75</xdr:row>
      <xdr:rowOff>116291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961714"/>
          <a:ext cx="889000" cy="1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143817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1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116291</xdr:rowOff>
    </xdr:from>
    <xdr:to>
      <xdr:col>107</xdr:col>
      <xdr:colOff>50800</xdr:colOff>
      <xdr:row>75</xdr:row>
      <xdr:rowOff>126236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975041"/>
          <a:ext cx="8890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155224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126236</xdr:rowOff>
    </xdr:from>
    <xdr:to>
      <xdr:col>102</xdr:col>
      <xdr:colOff>114300</xdr:colOff>
      <xdr:row>75</xdr:row>
      <xdr:rowOff>147038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984986"/>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84968</xdr:rowOff>
    </xdr:from>
    <xdr:to>
      <xdr:col>102</xdr:col>
      <xdr:colOff>165100</xdr:colOff>
      <xdr:row>76</xdr:row>
      <xdr:rowOff>15118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4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6245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03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90729</xdr:rowOff>
    </xdr:from>
    <xdr:to>
      <xdr:col>98</xdr:col>
      <xdr:colOff>38100</xdr:colOff>
      <xdr:row>76</xdr:row>
      <xdr:rowOff>20879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94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37406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7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42083</xdr:rowOff>
    </xdr:from>
    <xdr:to>
      <xdr:col>116</xdr:col>
      <xdr:colOff>114300</xdr:colOff>
      <xdr:row>75</xdr:row>
      <xdr:rowOff>143683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90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64960</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75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52164</xdr:rowOff>
    </xdr:from>
    <xdr:to>
      <xdr:col>112</xdr:col>
      <xdr:colOff>38100</xdr:colOff>
      <xdr:row>75</xdr:row>
      <xdr:rowOff>153764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91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170291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68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65491</xdr:rowOff>
    </xdr:from>
    <xdr:to>
      <xdr:col>107</xdr:col>
      <xdr:colOff>101600</xdr:colOff>
      <xdr:row>75</xdr:row>
      <xdr:rowOff>167091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92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12168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69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75436</xdr:rowOff>
    </xdr:from>
    <xdr:to>
      <xdr:col>102</xdr:col>
      <xdr:colOff>165100</xdr:colOff>
      <xdr:row>76</xdr:row>
      <xdr:rowOff>5586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93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22113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7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96238</xdr:rowOff>
    </xdr:from>
    <xdr:to>
      <xdr:col>98</xdr:col>
      <xdr:colOff>38100</xdr:colOff>
      <xdr:row>76</xdr:row>
      <xdr:rowOff>26389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9549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17515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04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558,692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43,538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円の増となっている。人件費は、定年引上げにより令和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定年退職者がいなかったため、退職手当は減となったが、人事院勧告に基づく給与改定等の影響により全体では増加となった。物件費は、新型コロナウイルスワクチン接種事業費の減などにより減少し、扶助費は、住民税非課税世帯等臨時特別給付金給付事業の実施などにより増加、公債費は、第三セクター等改革推進債の繰上償還を行ったことから大幅増となっている。繰出金は、同程度で推移しているが、国民健康保険、介護保険及び後期高齢者医療の各特別会計においては、健診の受診率向上や介護予防事業の推進による医療費や介護給付の抑制に取り組むなどして、普通会計の負担額の軽減を図る。普通建設事業費は、複数施設ＥＳＣＯ事業やスポーツ施設ＥＳＣＯ事業のほか、補助交通安全整備事業や道路ストック整備事業などの実施などに積極的に取り組んだ結果、増加している。普通建設事業のうち、大きな割合を占める更新整備につい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年度以降、類似団体等の平均を下回っている状況であったが、令和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類似団体平均を上回り、全国平均程度となった。今後も、公共施設等総合管理計画等に基づき公共施設の統廃合や複合化を進めるとともに、維持管理コストの圧縮や予防的修繕などの適切な実施による施設の長寿命化を図り、施設更新コストの削減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岡山県津山市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96,314
95,094
506.33
55,196,198
53,809,876
1,269,441
28,397,884
59,760,076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93980</xdr:rowOff>
    </xdr:from>
    <xdr:to>
      <xdr:col>24</xdr:col>
      <xdr:colOff>63500</xdr:colOff>
      <xdr:row>34</xdr:row>
      <xdr:rowOff>168961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23280"/>
          <a:ext cx="8382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26179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2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54661</xdr:rowOff>
    </xdr:from>
    <xdr:to>
      <xdr:col>19</xdr:col>
      <xdr:colOff>177800</xdr:colOff>
      <xdr:row>34</xdr:row>
      <xdr:rowOff>93980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83961"/>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54661</xdr:rowOff>
    </xdr:from>
    <xdr:to>
      <xdr:col>15</xdr:col>
      <xdr:colOff>50800</xdr:colOff>
      <xdr:row>34</xdr:row>
      <xdr:rowOff>115469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83961"/>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54661</xdr:rowOff>
    </xdr:from>
    <xdr:to>
      <xdr:col>10</xdr:col>
      <xdr:colOff>114300</xdr:colOff>
      <xdr:row>34</xdr:row>
      <xdr:rowOff>115469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83961"/>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141478</xdr:rowOff>
    </xdr:from>
    <xdr:to>
      <xdr:col>10</xdr:col>
      <xdr:colOff>165100</xdr:colOff>
      <xdr:row>35</xdr:row>
      <xdr:rowOff>71628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62755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55981</xdr:rowOff>
    </xdr:from>
    <xdr:to>
      <xdr:col>6</xdr:col>
      <xdr:colOff>38100</xdr:colOff>
      <xdr:row>36</xdr:row>
      <xdr:rowOff>157581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22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148708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32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118161</xdr:rowOff>
    </xdr:from>
    <xdr:to>
      <xdr:col>24</xdr:col>
      <xdr:colOff>114300</xdr:colOff>
      <xdr:row>35</xdr:row>
      <xdr:rowOff>48311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4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141038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9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43180</xdr:rowOff>
    </xdr:from>
    <xdr:to>
      <xdr:col>20</xdr:col>
      <xdr:colOff>38100</xdr:colOff>
      <xdr:row>34</xdr:row>
      <xdr:rowOff>144780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161307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3861</xdr:rowOff>
    </xdr:from>
    <xdr:to>
      <xdr:col>15</xdr:col>
      <xdr:colOff>101600</xdr:colOff>
      <xdr:row>34</xdr:row>
      <xdr:rowOff>105461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3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121988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0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64669</xdr:rowOff>
    </xdr:from>
    <xdr:to>
      <xdr:col>10</xdr:col>
      <xdr:colOff>165100</xdr:colOff>
      <xdr:row>34</xdr:row>
      <xdr:rowOff>166269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9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11346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3861</xdr:rowOff>
    </xdr:from>
    <xdr:to>
      <xdr:col>6</xdr:col>
      <xdr:colOff>38100</xdr:colOff>
      <xdr:row>34</xdr:row>
      <xdr:rowOff>105461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3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121988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0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53513</xdr:rowOff>
    </xdr:from>
    <xdr:to>
      <xdr:col>24</xdr:col>
      <xdr:colOff>63500</xdr:colOff>
      <xdr:row>57</xdr:row>
      <xdr:rowOff>94190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826163"/>
          <a:ext cx="838200" cy="4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94190</xdr:rowOff>
    </xdr:from>
    <xdr:to>
      <xdr:col>19</xdr:col>
      <xdr:colOff>177800</xdr:colOff>
      <xdr:row>57</xdr:row>
      <xdr:rowOff>104148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866840"/>
          <a:ext cx="889000" cy="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2778</xdr:rowOff>
    </xdr:from>
    <xdr:to>
      <xdr:col>15</xdr:col>
      <xdr:colOff>50800</xdr:colOff>
      <xdr:row>57</xdr:row>
      <xdr:rowOff>104148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432528"/>
          <a:ext cx="889000" cy="44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2778</xdr:rowOff>
    </xdr:from>
    <xdr:to>
      <xdr:col>10</xdr:col>
      <xdr:colOff>114300</xdr:colOff>
      <xdr:row>57</xdr:row>
      <xdr:rowOff>64792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432528"/>
          <a:ext cx="889000" cy="40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93687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00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158290</xdr:rowOff>
    </xdr:from>
    <xdr:to>
      <xdr:col>6</xdr:col>
      <xdr:colOff>38100</xdr:colOff>
      <xdr:row>57</xdr:row>
      <xdr:rowOff>88440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104967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3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2713</xdr:rowOff>
    </xdr:from>
    <xdr:to>
      <xdr:col>24</xdr:col>
      <xdr:colOff>114300</xdr:colOff>
      <xdr:row>57</xdr:row>
      <xdr:rowOff>104313</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7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89090</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69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43390</xdr:rowOff>
    </xdr:from>
    <xdr:to>
      <xdr:col>20</xdr:col>
      <xdr:colOff>38100</xdr:colOff>
      <xdr:row>57</xdr:row>
      <xdr:rowOff>144990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8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136117</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9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53348</xdr:rowOff>
    </xdr:from>
    <xdr:to>
      <xdr:col>15</xdr:col>
      <xdr:colOff>101600</xdr:colOff>
      <xdr:row>57</xdr:row>
      <xdr:rowOff>154948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2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146075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1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123428</xdr:rowOff>
    </xdr:from>
    <xdr:to>
      <xdr:col>10</xdr:col>
      <xdr:colOff>165100</xdr:colOff>
      <xdr:row>55</xdr:row>
      <xdr:rowOff>53578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38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44705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47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13992</xdr:rowOff>
    </xdr:from>
    <xdr:to>
      <xdr:col>6</xdr:col>
      <xdr:colOff>38100</xdr:colOff>
      <xdr:row>57</xdr:row>
      <xdr:rowOff>115592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8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106719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87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71392</xdr:rowOff>
    </xdr:from>
    <xdr:to>
      <xdr:col>24</xdr:col>
      <xdr:colOff>63500</xdr:colOff>
      <xdr:row>75</xdr:row>
      <xdr:rowOff>67190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58692"/>
          <a:ext cx="838200" cy="16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82611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1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50992</xdr:rowOff>
    </xdr:from>
    <xdr:to>
      <xdr:col>19</xdr:col>
      <xdr:colOff>177800</xdr:colOff>
      <xdr:row>75</xdr:row>
      <xdr:rowOff>67190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738292"/>
          <a:ext cx="889000" cy="18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136985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6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50992</xdr:rowOff>
    </xdr:from>
    <xdr:to>
      <xdr:col>15</xdr:col>
      <xdr:colOff>50800</xdr:colOff>
      <xdr:row>76</xdr:row>
      <xdr:rowOff>34947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738292"/>
          <a:ext cx="889000" cy="32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46079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7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34947</xdr:rowOff>
    </xdr:from>
    <xdr:to>
      <xdr:col>10</xdr:col>
      <xdr:colOff>114300</xdr:colOff>
      <xdr:row>76</xdr:row>
      <xdr:rowOff>96582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65147"/>
          <a:ext cx="889000" cy="6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128731</xdr:rowOff>
    </xdr:from>
    <xdr:to>
      <xdr:col>10</xdr:col>
      <xdr:colOff>165100</xdr:colOff>
      <xdr:row>76</xdr:row>
      <xdr:rowOff>58880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874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75408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6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88736</xdr:rowOff>
    </xdr:from>
    <xdr:to>
      <xdr:col>6</xdr:col>
      <xdr:colOff>38100</xdr:colOff>
      <xdr:row>76</xdr:row>
      <xdr:rowOff>18886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4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35413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2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20592</xdr:rowOff>
    </xdr:from>
    <xdr:to>
      <xdr:col>24</xdr:col>
      <xdr:colOff>114300</xdr:colOff>
      <xdr:row>74</xdr:row>
      <xdr:rowOff>122192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0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43469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59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16390</xdr:rowOff>
    </xdr:from>
    <xdr:to>
      <xdr:col>20</xdr:col>
      <xdr:colOff>38100</xdr:colOff>
      <xdr:row>75</xdr:row>
      <xdr:rowOff>117990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7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134517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50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192</xdr:rowOff>
    </xdr:from>
    <xdr:to>
      <xdr:col>15</xdr:col>
      <xdr:colOff>101600</xdr:colOff>
      <xdr:row>74</xdr:row>
      <xdr:rowOff>101792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68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118319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46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155597</xdr:rowOff>
    </xdr:from>
    <xdr:to>
      <xdr:col>10</xdr:col>
      <xdr:colOff>165100</xdr:colOff>
      <xdr:row>76</xdr:row>
      <xdr:rowOff>85747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1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76874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10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45782</xdr:rowOff>
    </xdr:from>
    <xdr:to>
      <xdr:col>6</xdr:col>
      <xdr:colOff>38100</xdr:colOff>
      <xdr:row>76</xdr:row>
      <xdr:rowOff>147382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7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138509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16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58338</xdr:rowOff>
    </xdr:from>
    <xdr:to>
      <xdr:col>24</xdr:col>
      <xdr:colOff>63500</xdr:colOff>
      <xdr:row>96</xdr:row>
      <xdr:rowOff>34620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346088"/>
          <a:ext cx="838200" cy="1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23892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83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58338</xdr:rowOff>
    </xdr:from>
    <xdr:to>
      <xdr:col>19</xdr:col>
      <xdr:colOff>177800</xdr:colOff>
      <xdr:row>95</xdr:row>
      <xdr:rowOff>102133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346088"/>
          <a:ext cx="889000" cy="4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73252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102133</xdr:rowOff>
    </xdr:from>
    <xdr:to>
      <xdr:col>15</xdr:col>
      <xdr:colOff>50800</xdr:colOff>
      <xdr:row>96</xdr:row>
      <xdr:rowOff>130403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389883"/>
          <a:ext cx="889000" cy="19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55002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130403</xdr:rowOff>
    </xdr:from>
    <xdr:to>
      <xdr:col>10</xdr:col>
      <xdr:colOff>114300</xdr:colOff>
      <xdr:row>97</xdr:row>
      <xdr:rowOff>76188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589603"/>
          <a:ext cx="889000" cy="1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128598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143326</xdr:rowOff>
    </xdr:from>
    <xdr:to>
      <xdr:col>6</xdr:col>
      <xdr:colOff>38100</xdr:colOff>
      <xdr:row>97</xdr:row>
      <xdr:rowOff>73476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90003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7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155270</xdr:rowOff>
    </xdr:from>
    <xdr:to>
      <xdr:col>24</xdr:col>
      <xdr:colOff>114300</xdr:colOff>
      <xdr:row>96</xdr:row>
      <xdr:rowOff>85420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6697</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29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7538</xdr:rowOff>
    </xdr:from>
    <xdr:to>
      <xdr:col>20</xdr:col>
      <xdr:colOff>38100</xdr:colOff>
      <xdr:row>95</xdr:row>
      <xdr:rowOff>109138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2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125665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07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51333</xdr:rowOff>
    </xdr:from>
    <xdr:to>
      <xdr:col>15</xdr:col>
      <xdr:colOff>101600</xdr:colOff>
      <xdr:row>95</xdr:row>
      <xdr:rowOff>152933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33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169460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11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79603</xdr:rowOff>
    </xdr:from>
    <xdr:to>
      <xdr:col>10</xdr:col>
      <xdr:colOff>165100</xdr:colOff>
      <xdr:row>97</xdr:row>
      <xdr:rowOff>9753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3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880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63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25388</xdr:rowOff>
    </xdr:from>
    <xdr:to>
      <xdr:col>6</xdr:col>
      <xdr:colOff>38100</xdr:colOff>
      <xdr:row>97</xdr:row>
      <xdr:rowOff>126988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5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118115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4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55575</xdr:rowOff>
    </xdr:from>
    <xdr:to>
      <xdr:col>55</xdr:col>
      <xdr:colOff>0</xdr:colOff>
      <xdr:row>37</xdr:row>
      <xdr:rowOff>65908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399225"/>
          <a:ext cx="8382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125209</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68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19822</xdr:rowOff>
    </xdr:from>
    <xdr:to>
      <xdr:col>50</xdr:col>
      <xdr:colOff>114300</xdr:colOff>
      <xdr:row>37</xdr:row>
      <xdr:rowOff>65908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363472"/>
          <a:ext cx="889000" cy="4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69521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58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19822</xdr:rowOff>
    </xdr:from>
    <xdr:to>
      <xdr:col>45</xdr:col>
      <xdr:colOff>177800</xdr:colOff>
      <xdr:row>37</xdr:row>
      <xdr:rowOff>87945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363472"/>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68242</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5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59233</xdr:rowOff>
    </xdr:from>
    <xdr:to>
      <xdr:col>41</xdr:col>
      <xdr:colOff>50800</xdr:colOff>
      <xdr:row>37</xdr:row>
      <xdr:rowOff>87945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402883"/>
          <a:ext cx="889000" cy="2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5232</xdr:rowOff>
    </xdr:from>
    <xdr:to>
      <xdr:col>41</xdr:col>
      <xdr:colOff>101600</xdr:colOff>
      <xdr:row>38</xdr:row>
      <xdr:rowOff>106832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52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97959</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613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127396</xdr:rowOff>
    </xdr:from>
    <xdr:to>
      <xdr:col>36</xdr:col>
      <xdr:colOff>165100</xdr:colOff>
      <xdr:row>38</xdr:row>
      <xdr:rowOff>57546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48673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56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4775</xdr:rowOff>
    </xdr:from>
    <xdr:to>
      <xdr:col>55</xdr:col>
      <xdr:colOff>50800</xdr:colOff>
      <xdr:row>37</xdr:row>
      <xdr:rowOff>106375</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3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27652</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19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15108</xdr:rowOff>
    </xdr:from>
    <xdr:to>
      <xdr:col>50</xdr:col>
      <xdr:colOff>165100</xdr:colOff>
      <xdr:row>37</xdr:row>
      <xdr:rowOff>116708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35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133235</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613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140472</xdr:rowOff>
    </xdr:from>
    <xdr:to>
      <xdr:col>46</xdr:col>
      <xdr:colOff>38100</xdr:colOff>
      <xdr:row>37</xdr:row>
      <xdr:rowOff>70622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3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87149</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08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37145</xdr:rowOff>
    </xdr:from>
    <xdr:to>
      <xdr:col>41</xdr:col>
      <xdr:colOff>101600</xdr:colOff>
      <xdr:row>37</xdr:row>
      <xdr:rowOff>138745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38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155272</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15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8433</xdr:rowOff>
    </xdr:from>
    <xdr:to>
      <xdr:col>36</xdr:col>
      <xdr:colOff>165100</xdr:colOff>
      <xdr:row>37</xdr:row>
      <xdr:rowOff>110033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3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126560</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12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70231</xdr:rowOff>
    </xdr:from>
    <xdr:to>
      <xdr:col>55</xdr:col>
      <xdr:colOff>0</xdr:colOff>
      <xdr:row>57</xdr:row>
      <xdr:rowOff>98933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842881"/>
          <a:ext cx="838200" cy="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134752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90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70231</xdr:rowOff>
    </xdr:from>
    <xdr:to>
      <xdr:col>50</xdr:col>
      <xdr:colOff>114300</xdr:colOff>
      <xdr:row>57</xdr:row>
      <xdr:rowOff>122809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842881"/>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72242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100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122809</xdr:rowOff>
    </xdr:from>
    <xdr:to>
      <xdr:col>45</xdr:col>
      <xdr:colOff>177800</xdr:colOff>
      <xdr:row>57</xdr:row>
      <xdr:rowOff>131369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895459"/>
          <a:ext cx="889000" cy="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78046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1002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131369</xdr:rowOff>
    </xdr:from>
    <xdr:to>
      <xdr:col>41</xdr:col>
      <xdr:colOff>50800</xdr:colOff>
      <xdr:row>57</xdr:row>
      <xdr:rowOff>167449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904019"/>
          <a:ext cx="889000" cy="3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28587</xdr:rowOff>
    </xdr:from>
    <xdr:to>
      <xdr:col>41</xdr:col>
      <xdr:colOff>101600</xdr:colOff>
      <xdr:row>57</xdr:row>
      <xdr:rowOff>130187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0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146714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57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96355</xdr:rowOff>
    </xdr:from>
    <xdr:to>
      <xdr:col>36</xdr:col>
      <xdr:colOff>165100</xdr:colOff>
      <xdr:row>58</xdr:row>
      <xdr:rowOff>26505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43032</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64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48133</xdr:rowOff>
    </xdr:from>
    <xdr:to>
      <xdr:col>55</xdr:col>
      <xdr:colOff>50800</xdr:colOff>
      <xdr:row>57</xdr:row>
      <xdr:rowOff>149733</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82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71010</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67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19431</xdr:rowOff>
    </xdr:from>
    <xdr:to>
      <xdr:col>50</xdr:col>
      <xdr:colOff>165100</xdr:colOff>
      <xdr:row>57</xdr:row>
      <xdr:rowOff>121031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79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137558</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56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72009</xdr:rowOff>
    </xdr:from>
    <xdr:to>
      <xdr:col>46</xdr:col>
      <xdr:colOff>38100</xdr:colOff>
      <xdr:row>58</xdr:row>
      <xdr:rowOff>2159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84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18686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61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80569</xdr:rowOff>
    </xdr:from>
    <xdr:to>
      <xdr:col>41</xdr:col>
      <xdr:colOff>101600</xdr:colOff>
      <xdr:row>58</xdr:row>
      <xdr:rowOff>10719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85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1846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9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116649</xdr:rowOff>
    </xdr:from>
    <xdr:to>
      <xdr:col>36</xdr:col>
      <xdr:colOff>165100</xdr:colOff>
      <xdr:row>58</xdr:row>
      <xdr:rowOff>46799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8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37926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98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55862</xdr:rowOff>
    </xdr:from>
    <xdr:to>
      <xdr:col>55</xdr:col>
      <xdr:colOff>0</xdr:colOff>
      <xdr:row>77</xdr:row>
      <xdr:rowOff>87294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257512"/>
          <a:ext cx="8382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30866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45955</xdr:rowOff>
    </xdr:from>
    <xdr:to>
      <xdr:col>50</xdr:col>
      <xdr:colOff>114300</xdr:colOff>
      <xdr:row>77</xdr:row>
      <xdr:rowOff>55862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247605"/>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101712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30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127070</xdr:rowOff>
    </xdr:from>
    <xdr:to>
      <xdr:col>45</xdr:col>
      <xdr:colOff>177800</xdr:colOff>
      <xdr:row>77</xdr:row>
      <xdr:rowOff>45955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157270"/>
          <a:ext cx="889000" cy="9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112019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127070</xdr:rowOff>
    </xdr:from>
    <xdr:to>
      <xdr:col>41</xdr:col>
      <xdr:colOff>50800</xdr:colOff>
      <xdr:row>77</xdr:row>
      <xdr:rowOff>89084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157270"/>
          <a:ext cx="889000" cy="13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86747</xdr:rowOff>
    </xdr:from>
    <xdr:to>
      <xdr:col>41</xdr:col>
      <xdr:colOff>101600</xdr:colOff>
      <xdr:row>77</xdr:row>
      <xdr:rowOff>16897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8024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2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50228</xdr:rowOff>
    </xdr:from>
    <xdr:to>
      <xdr:col>36</xdr:col>
      <xdr:colOff>165100</xdr:colOff>
      <xdr:row>77</xdr:row>
      <xdr:rowOff>151828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5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142955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3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36494</xdr:rowOff>
    </xdr:from>
    <xdr:to>
      <xdr:col>55</xdr:col>
      <xdr:colOff>50800</xdr:colOff>
      <xdr:row>77</xdr:row>
      <xdr:rowOff>138094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3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59371</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8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5062</xdr:rowOff>
    </xdr:from>
    <xdr:to>
      <xdr:col>50</xdr:col>
      <xdr:colOff>165100</xdr:colOff>
      <xdr:row>77</xdr:row>
      <xdr:rowOff>106662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0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123189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166605</xdr:rowOff>
    </xdr:from>
    <xdr:to>
      <xdr:col>46</xdr:col>
      <xdr:colOff>38100</xdr:colOff>
      <xdr:row>77</xdr:row>
      <xdr:rowOff>96755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19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113282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9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76270</xdr:rowOff>
    </xdr:from>
    <xdr:to>
      <xdr:col>41</xdr:col>
      <xdr:colOff>101600</xdr:colOff>
      <xdr:row>77</xdr:row>
      <xdr:rowOff>6420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10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22947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88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38284</xdr:rowOff>
    </xdr:from>
    <xdr:to>
      <xdr:col>36</xdr:col>
      <xdr:colOff>165100</xdr:colOff>
      <xdr:row>77</xdr:row>
      <xdr:rowOff>139884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3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156411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01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30347</xdr:rowOff>
    </xdr:from>
    <xdr:to>
      <xdr:col>55</xdr:col>
      <xdr:colOff>0</xdr:colOff>
      <xdr:row>97</xdr:row>
      <xdr:rowOff>31899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489547"/>
          <a:ext cx="838200" cy="17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9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136385</xdr:rowOff>
    </xdr:from>
    <xdr:to>
      <xdr:col>50</xdr:col>
      <xdr:colOff>114300</xdr:colOff>
      <xdr:row>97</xdr:row>
      <xdr:rowOff>31899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595585"/>
          <a:ext cx="889000" cy="6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136385</xdr:rowOff>
    </xdr:from>
    <xdr:to>
      <xdr:col>45</xdr:col>
      <xdr:colOff>177800</xdr:colOff>
      <xdr:row>97</xdr:row>
      <xdr:rowOff>69405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595585"/>
          <a:ext cx="889000" cy="10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77516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7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52113</xdr:rowOff>
    </xdr:from>
    <xdr:to>
      <xdr:col>41</xdr:col>
      <xdr:colOff>50800</xdr:colOff>
      <xdr:row>97</xdr:row>
      <xdr:rowOff>69405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682763"/>
          <a:ext cx="8890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52274</xdr:rowOff>
    </xdr:from>
    <xdr:to>
      <xdr:col>41</xdr:col>
      <xdr:colOff>101600</xdr:colOff>
      <xdr:row>96</xdr:row>
      <xdr:rowOff>153874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170401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28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150197</xdr:rowOff>
    </xdr:from>
    <xdr:to>
      <xdr:col>36</xdr:col>
      <xdr:colOff>165100</xdr:colOff>
      <xdr:row>97</xdr:row>
      <xdr:rowOff>80347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09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96874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3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150997</xdr:rowOff>
    </xdr:from>
    <xdr:to>
      <xdr:col>55</xdr:col>
      <xdr:colOff>50800</xdr:colOff>
      <xdr:row>96</xdr:row>
      <xdr:rowOff>81147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43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2424</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2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152549</xdr:rowOff>
    </xdr:from>
    <xdr:to>
      <xdr:col>50</xdr:col>
      <xdr:colOff>165100</xdr:colOff>
      <xdr:row>97</xdr:row>
      <xdr:rowOff>82699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1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73826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7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85585</xdr:rowOff>
    </xdr:from>
    <xdr:to>
      <xdr:col>46</xdr:col>
      <xdr:colOff>38100</xdr:colOff>
      <xdr:row>97</xdr:row>
      <xdr:rowOff>15735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5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32262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3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18605</xdr:rowOff>
    </xdr:from>
    <xdr:to>
      <xdr:col>41</xdr:col>
      <xdr:colOff>101600</xdr:colOff>
      <xdr:row>97</xdr:row>
      <xdr:rowOff>120205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64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111332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74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1313</xdr:rowOff>
    </xdr:from>
    <xdr:to>
      <xdr:col>36</xdr:col>
      <xdr:colOff>165100</xdr:colOff>
      <xdr:row>97</xdr:row>
      <xdr:rowOff>102913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3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94040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72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54844</xdr:rowOff>
    </xdr:from>
    <xdr:to>
      <xdr:col>85</xdr:col>
      <xdr:colOff>127000</xdr:colOff>
      <xdr:row>36</xdr:row>
      <xdr:rowOff>73726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227044"/>
          <a:ext cx="838200" cy="1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61109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73680</xdr:rowOff>
    </xdr:from>
    <xdr:to>
      <xdr:col>81</xdr:col>
      <xdr:colOff>50800</xdr:colOff>
      <xdr:row>36</xdr:row>
      <xdr:rowOff>73726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245880"/>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59463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59416</xdr:rowOff>
    </xdr:from>
    <xdr:to>
      <xdr:col>76</xdr:col>
      <xdr:colOff>114300</xdr:colOff>
      <xdr:row>36</xdr:row>
      <xdr:rowOff>73680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231616"/>
          <a:ext cx="88900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51599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39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59416</xdr:rowOff>
    </xdr:from>
    <xdr:to>
      <xdr:col>71</xdr:col>
      <xdr:colOff>177800</xdr:colOff>
      <xdr:row>36</xdr:row>
      <xdr:rowOff>78206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231616"/>
          <a:ext cx="889000" cy="1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93152</xdr:rowOff>
    </xdr:from>
    <xdr:to>
      <xdr:col>72</xdr:col>
      <xdr:colOff>38100</xdr:colOff>
      <xdr:row>36</xdr:row>
      <xdr:rowOff>23302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39829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148336</xdr:rowOff>
    </xdr:from>
    <xdr:to>
      <xdr:col>67</xdr:col>
      <xdr:colOff>101600</xdr:colOff>
      <xdr:row>37</xdr:row>
      <xdr:rowOff>78486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2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69613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4044</xdr:rowOff>
    </xdr:from>
    <xdr:to>
      <xdr:col>85</xdr:col>
      <xdr:colOff>177800</xdr:colOff>
      <xdr:row>36</xdr:row>
      <xdr:rowOff>105644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17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26921</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0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22926</xdr:rowOff>
    </xdr:from>
    <xdr:to>
      <xdr:col>81</xdr:col>
      <xdr:colOff>101600</xdr:colOff>
      <xdr:row>36</xdr:row>
      <xdr:rowOff>124526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19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141053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97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22880</xdr:rowOff>
    </xdr:from>
    <xdr:to>
      <xdr:col>76</xdr:col>
      <xdr:colOff>165100</xdr:colOff>
      <xdr:row>36</xdr:row>
      <xdr:rowOff>124480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19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141007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97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8616</xdr:rowOff>
    </xdr:from>
    <xdr:to>
      <xdr:col>72</xdr:col>
      <xdr:colOff>38100</xdr:colOff>
      <xdr:row>36</xdr:row>
      <xdr:rowOff>110216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18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101343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27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27406</xdr:rowOff>
    </xdr:from>
    <xdr:to>
      <xdr:col>67</xdr:col>
      <xdr:colOff>101600</xdr:colOff>
      <xdr:row>36</xdr:row>
      <xdr:rowOff>129006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19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145533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9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135509</xdr:rowOff>
    </xdr:from>
    <xdr:to>
      <xdr:col>85</xdr:col>
      <xdr:colOff>127000</xdr:colOff>
      <xdr:row>57</xdr:row>
      <xdr:rowOff>162801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908159"/>
          <a:ext cx="838200" cy="2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162801</xdr:rowOff>
    </xdr:from>
    <xdr:to>
      <xdr:col>81</xdr:col>
      <xdr:colOff>50800</xdr:colOff>
      <xdr:row>58</xdr:row>
      <xdr:rowOff>94602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935451"/>
          <a:ext cx="889000" cy="10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150864</xdr:rowOff>
    </xdr:from>
    <xdr:to>
      <xdr:col>76</xdr:col>
      <xdr:colOff>114300</xdr:colOff>
      <xdr:row>58</xdr:row>
      <xdr:rowOff>94602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923514"/>
          <a:ext cx="889000" cy="11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93675</xdr:rowOff>
    </xdr:from>
    <xdr:to>
      <xdr:col>71</xdr:col>
      <xdr:colOff>177800</xdr:colOff>
      <xdr:row>57</xdr:row>
      <xdr:rowOff>150864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866325"/>
          <a:ext cx="889000" cy="5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159576</xdr:rowOff>
    </xdr:from>
    <xdr:to>
      <xdr:col>72</xdr:col>
      <xdr:colOff>38100</xdr:colOff>
      <xdr:row>57</xdr:row>
      <xdr:rowOff>89726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106253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3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18897</xdr:rowOff>
    </xdr:from>
    <xdr:to>
      <xdr:col>67</xdr:col>
      <xdr:colOff>101600</xdr:colOff>
      <xdr:row>57</xdr:row>
      <xdr:rowOff>120497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9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137024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6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84709</xdr:rowOff>
    </xdr:from>
    <xdr:to>
      <xdr:col>85</xdr:col>
      <xdr:colOff>177800</xdr:colOff>
      <xdr:row>58</xdr:row>
      <xdr:rowOff>14859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5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63136</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3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112001</xdr:rowOff>
    </xdr:from>
    <xdr:to>
      <xdr:col>81</xdr:col>
      <xdr:colOff>101600</xdr:colOff>
      <xdr:row>58</xdr:row>
      <xdr:rowOff>42151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8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33278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7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43802</xdr:rowOff>
    </xdr:from>
    <xdr:to>
      <xdr:col>76</xdr:col>
      <xdr:colOff>165100</xdr:colOff>
      <xdr:row>58</xdr:row>
      <xdr:rowOff>145402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8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136529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100064</xdr:rowOff>
    </xdr:from>
    <xdr:to>
      <xdr:col>72</xdr:col>
      <xdr:colOff>38100</xdr:colOff>
      <xdr:row>58</xdr:row>
      <xdr:rowOff>30214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7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21341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6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42875</xdr:rowOff>
    </xdr:from>
    <xdr:to>
      <xdr:col>67</xdr:col>
      <xdr:colOff>101600</xdr:colOff>
      <xdr:row>57</xdr:row>
      <xdr:rowOff>144475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1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135602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0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106347</xdr:rowOff>
    </xdr:from>
    <xdr:to>
      <xdr:col>85</xdr:col>
      <xdr:colOff>127000</xdr:colOff>
      <xdr:row>78</xdr:row>
      <xdr:rowOff>110027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479447"/>
          <a:ext cx="8382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103924</xdr:rowOff>
    </xdr:from>
    <xdr:to>
      <xdr:col>81</xdr:col>
      <xdr:colOff>50800</xdr:colOff>
      <xdr:row>78</xdr:row>
      <xdr:rowOff>106347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477024"/>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42157</xdr:rowOff>
    </xdr:from>
    <xdr:to>
      <xdr:col>76</xdr:col>
      <xdr:colOff>114300</xdr:colOff>
      <xdr:row>78</xdr:row>
      <xdr:rowOff>103924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415257"/>
          <a:ext cx="889000" cy="6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145712</xdr:rowOff>
    </xdr:from>
    <xdr:to>
      <xdr:col>71</xdr:col>
      <xdr:colOff>177800</xdr:colOff>
      <xdr:row>78</xdr:row>
      <xdr:rowOff>42157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175912"/>
          <a:ext cx="889000" cy="23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82248</xdr:rowOff>
    </xdr:from>
    <xdr:to>
      <xdr:col>72</xdr:col>
      <xdr:colOff>38100</xdr:colOff>
      <xdr:row>78</xdr:row>
      <xdr:rowOff>12398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28925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05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1690</xdr:rowOff>
    </xdr:from>
    <xdr:to>
      <xdr:col>67</xdr:col>
      <xdr:colOff>101600</xdr:colOff>
      <xdr:row>78</xdr:row>
      <xdr:rowOff>103290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94417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4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59227</xdr:rowOff>
    </xdr:from>
    <xdr:to>
      <xdr:col>85</xdr:col>
      <xdr:colOff>177800</xdr:colOff>
      <xdr:row>78</xdr:row>
      <xdr:rowOff>160827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3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9376</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55547</xdr:rowOff>
    </xdr:from>
    <xdr:to>
      <xdr:col>81</xdr:col>
      <xdr:colOff>101600</xdr:colOff>
      <xdr:row>78</xdr:row>
      <xdr:rowOff>157147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2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148274</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5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53124</xdr:rowOff>
    </xdr:from>
    <xdr:to>
      <xdr:col>76</xdr:col>
      <xdr:colOff>165100</xdr:colOff>
      <xdr:row>78</xdr:row>
      <xdr:rowOff>154724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2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145851</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51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162807</xdr:rowOff>
    </xdr:from>
    <xdr:to>
      <xdr:col>72</xdr:col>
      <xdr:colOff>38100</xdr:colOff>
      <xdr:row>78</xdr:row>
      <xdr:rowOff>92957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36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84084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4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94912</xdr:rowOff>
    </xdr:from>
    <xdr:to>
      <xdr:col>67</xdr:col>
      <xdr:colOff>101600</xdr:colOff>
      <xdr:row>77</xdr:row>
      <xdr:rowOff>25062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12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41589</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47111" y="1290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120466</xdr:rowOff>
    </xdr:from>
    <xdr:to>
      <xdr:col>85</xdr:col>
      <xdr:colOff>127000</xdr:colOff>
      <xdr:row>93</xdr:row>
      <xdr:rowOff>71414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5722416"/>
          <a:ext cx="838200" cy="29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7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71414</xdr:rowOff>
    </xdr:from>
    <xdr:to>
      <xdr:col>81</xdr:col>
      <xdr:colOff>50800</xdr:colOff>
      <xdr:row>93</xdr:row>
      <xdr:rowOff>96250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016264"/>
          <a:ext cx="889000" cy="2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121130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96250</xdr:rowOff>
    </xdr:from>
    <xdr:to>
      <xdr:col>76</xdr:col>
      <xdr:colOff>114300</xdr:colOff>
      <xdr:row>93</xdr:row>
      <xdr:rowOff>119731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041100"/>
          <a:ext cx="889000" cy="2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116591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119731</xdr:rowOff>
    </xdr:from>
    <xdr:to>
      <xdr:col>71</xdr:col>
      <xdr:colOff>177800</xdr:colOff>
      <xdr:row>93</xdr:row>
      <xdr:rowOff>152877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064581"/>
          <a:ext cx="889000" cy="3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9609</xdr:rowOff>
    </xdr:from>
    <xdr:to>
      <xdr:col>72</xdr:col>
      <xdr:colOff>38100</xdr:colOff>
      <xdr:row>94</xdr:row>
      <xdr:rowOff>111209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12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102336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2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157448</xdr:rowOff>
    </xdr:from>
    <xdr:to>
      <xdr:col>67</xdr:col>
      <xdr:colOff>101600</xdr:colOff>
      <xdr:row>95</xdr:row>
      <xdr:rowOff>87598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27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78725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6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69666</xdr:rowOff>
    </xdr:from>
    <xdr:to>
      <xdr:col>85</xdr:col>
      <xdr:colOff>177800</xdr:colOff>
      <xdr:row>91</xdr:row>
      <xdr:rowOff>171266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567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92543</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52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20614</xdr:rowOff>
    </xdr:from>
    <xdr:to>
      <xdr:col>81</xdr:col>
      <xdr:colOff>101600</xdr:colOff>
      <xdr:row>93</xdr:row>
      <xdr:rowOff>122214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596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138741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74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45450</xdr:rowOff>
    </xdr:from>
    <xdr:to>
      <xdr:col>76</xdr:col>
      <xdr:colOff>165100</xdr:colOff>
      <xdr:row>93</xdr:row>
      <xdr:rowOff>147050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599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163577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76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68931</xdr:rowOff>
    </xdr:from>
    <xdr:to>
      <xdr:col>72</xdr:col>
      <xdr:colOff>38100</xdr:colOff>
      <xdr:row>93</xdr:row>
      <xdr:rowOff>170531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01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15608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578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102077</xdr:rowOff>
    </xdr:from>
    <xdr:to>
      <xdr:col>67</xdr:col>
      <xdr:colOff>101600</xdr:colOff>
      <xdr:row>94</xdr:row>
      <xdr:rowOff>32227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04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48754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582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79436</xdr:rowOff>
    </xdr:from>
    <xdr:to>
      <xdr:col>102</xdr:col>
      <xdr:colOff>165100</xdr:colOff>
      <xdr:row>39</xdr:row>
      <xdr:rowOff>9586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26113</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71161</xdr:rowOff>
    </xdr:from>
    <xdr:to>
      <xdr:col>98</xdr:col>
      <xdr:colOff>38100</xdr:colOff>
      <xdr:row>39</xdr:row>
      <xdr:rowOff>1311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8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17838</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61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スマートシティ構想の推進やふるさと納税の増加による基金積立金などにより増となったが、類似団体等の平均をいずれも下回っている。民生費は、住民税非課税世帯等臨時特別給付金事業や子育て世帯物価高騰対応生活応援金給付事業の実施などにより大幅増となっている。衛生費は、新型コロナウイルスワクチン接種事業の減などで減少したが、全国平均、類似団体の平均を上回っている。労働費は、横ばい傾向となっているが、類似団体等の平均をいずれも上回っている。農林水産業費は、農業経営価格高騰対応応援給付金支給事業の皆減などにより減少したが、類似団体等の平均をいずれも上回っている。土木費は、補助交通安全施設整備事業や道路ストック整備事業などに積極的に取り組んだほか、下水道事業への補助金の増などもあり、全国、類似団体の平均を上回った。教育費は減少傾向にあった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年度は、小中学校施設整備事業の実施などにより大幅増となり、令和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年度はこれに加え、スポーツ施設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ESCO</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事業の実施などもあり、更に増加した。公債費については、第三セクター等改革推進債の繰上償還を実施したことにより、大幅増となっている。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岡山県津山市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実質収支は黒字で推移している状況であるが、実質単年度収支については、令和</a:t>
          </a:r>
          <a:r>
            <a:rPr kumimoji="1" lang="en-US" altLang="ja-JP" sz="1200">
              <a:solidFill>
                <a:sysClr val="windowText" lastClr="000000"/>
              </a:solidFill>
              <a:latin typeface="ＭＳ ゴシック" pitchFamily="49" charset="-128"/>
              <a:ea typeface="ＭＳ ゴシック" pitchFamily="49" charset="-128"/>
            </a:rPr>
            <a:t>3</a:t>
          </a:r>
          <a:r>
            <a:rPr kumimoji="1" lang="ja-JP" altLang="en-US" sz="1200">
              <a:solidFill>
                <a:sysClr val="windowText" lastClr="000000"/>
              </a:solidFill>
              <a:latin typeface="ＭＳ ゴシック" pitchFamily="49" charset="-128"/>
              <a:ea typeface="ＭＳ ゴシック" pitchFamily="49" charset="-128"/>
            </a:rPr>
            <a:t>年度は予算比での大幅な税収増や普通交付税の追加交付があったことなどにより黒字に転じたが、令和</a:t>
          </a:r>
          <a:r>
            <a:rPr kumimoji="1" lang="en-US" altLang="ja-JP" sz="1200">
              <a:solidFill>
                <a:sysClr val="windowText" lastClr="000000"/>
              </a:solidFill>
              <a:latin typeface="ＭＳ ゴシック" pitchFamily="49" charset="-128"/>
              <a:ea typeface="ＭＳ ゴシック" pitchFamily="49" charset="-128"/>
            </a:rPr>
            <a:t>3</a:t>
          </a:r>
          <a:r>
            <a:rPr kumimoji="1" lang="ja-JP" altLang="en-US" sz="1200">
              <a:solidFill>
                <a:sysClr val="windowText" lastClr="000000"/>
              </a:solidFill>
              <a:latin typeface="ＭＳ ゴシック" pitchFamily="49" charset="-128"/>
              <a:ea typeface="ＭＳ ゴシック" pitchFamily="49" charset="-128"/>
            </a:rPr>
            <a:t>年度以外では、所要の財源確保のために財政調整基金等を取り崩していることから、赤字が継続している。今後、税収等の一般財源の大幅な増は見込めない一方、社会保障費を始めとする各種の財政需要は拡大していく見込みであり、事務事業の徹底した見直しなど、行財政改革を推進し、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岡山県津山市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黒字額の大半は、グラフに示されるとおり水道事業会計によるものである。</a:t>
          </a:r>
        </a:p>
        <a:p>
          <a:r>
            <a:rPr kumimoji="1" lang="ja-JP" altLang="en-US" sz="1400">
              <a:solidFill>
                <a:sysClr val="windowText" lastClr="000000"/>
              </a:solidFill>
              <a:latin typeface="ＭＳ ゴシック" pitchFamily="49" charset="-128"/>
              <a:ea typeface="ＭＳ ゴシック" pitchFamily="49" charset="-128"/>
            </a:rPr>
            <a:t>　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においても実質赤字となっている会計はないが、水道事業会計及び一般会計以外の会計においては、一般会計からの繰出金を除けば恒常的に赤字状態となっている会計もあり、標準財政規模に対する黒字額の比率は低くなっている。</a:t>
          </a:r>
        </a:p>
        <a:p>
          <a:r>
            <a:rPr kumimoji="1" lang="ja-JP" altLang="en-US" sz="1400">
              <a:solidFill>
                <a:sysClr val="windowText" lastClr="000000"/>
              </a:solidFill>
              <a:latin typeface="ＭＳ ゴシック" pitchFamily="49" charset="-128"/>
              <a:ea typeface="ＭＳ ゴシック" pitchFamily="49" charset="-128"/>
            </a:rPr>
            <a:t>　今後は、特に補助金等が多額に上る下水道事業等の公営企業会計において、経営戦略等に基づき経費の節減や料金見直しも含めた収入確保を進めることで経営の健全化を図り、一般会計からの負担額の軽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岡山県津山市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元利償還金は、小中学校施設整備等に係る起債償還の据置期間終了等により平成</a:t>
          </a:r>
          <a:r>
            <a:rPr kumimoji="1" lang="en-US" altLang="ja-JP" sz="1100">
              <a:solidFill>
                <a:sysClr val="windowText" lastClr="000000"/>
              </a:solidFill>
              <a:latin typeface="ＭＳ ゴシック" pitchFamily="49" charset="-128"/>
              <a:ea typeface="ＭＳ ゴシック" pitchFamily="49" charset="-128"/>
            </a:rPr>
            <a:t>28</a:t>
          </a:r>
          <a:r>
            <a:rPr kumimoji="1" lang="ja-JP" altLang="en-US" sz="1100">
              <a:solidFill>
                <a:sysClr val="windowText" lastClr="000000"/>
              </a:solidFill>
              <a:latin typeface="ＭＳ ゴシック" pitchFamily="49" charset="-128"/>
              <a:ea typeface="ＭＳ ゴシック" pitchFamily="49" charset="-128"/>
            </a:rPr>
            <a:t>年度以降</a:t>
          </a:r>
          <a:r>
            <a:rPr kumimoji="1" lang="en-US" altLang="ja-JP" sz="1100">
              <a:solidFill>
                <a:sysClr val="windowText" lastClr="000000"/>
              </a:solidFill>
              <a:latin typeface="ＭＳ ゴシック" pitchFamily="49" charset="-128"/>
              <a:ea typeface="ＭＳ ゴシック" pitchFamily="49" charset="-128"/>
            </a:rPr>
            <a:t>60</a:t>
          </a:r>
          <a:r>
            <a:rPr kumimoji="1" lang="ja-JP" altLang="en-US" sz="1100">
              <a:solidFill>
                <a:sysClr val="windowText" lastClr="000000"/>
              </a:solidFill>
              <a:latin typeface="ＭＳ ゴシック" pitchFamily="49" charset="-128"/>
              <a:ea typeface="ＭＳ ゴシック" pitchFamily="49" charset="-128"/>
            </a:rPr>
            <a:t>億円台で推移しているが、合併特例債など、交付税算入等で財政的に有利な地方債を重点的に活用していることから、同時に算入公債費等も増加傾向にある。</a:t>
          </a:r>
        </a:p>
        <a:p>
          <a:r>
            <a:rPr kumimoji="1" lang="ja-JP" altLang="en-US" sz="1100">
              <a:solidFill>
                <a:sysClr val="windowText" lastClr="000000"/>
              </a:solidFill>
              <a:latin typeface="ＭＳ ゴシック" pitchFamily="49" charset="-128"/>
              <a:ea typeface="ＭＳ ゴシック" pitchFamily="49" charset="-128"/>
            </a:rPr>
            <a:t>　満期一括償還地方債に係る年度割相当額は、平成</a:t>
          </a:r>
          <a:r>
            <a:rPr kumimoji="1" lang="en-US" altLang="ja-JP" sz="1100">
              <a:solidFill>
                <a:sysClr val="windowText" lastClr="000000"/>
              </a:solidFill>
              <a:latin typeface="ＭＳ ゴシック" pitchFamily="49" charset="-128"/>
              <a:ea typeface="ＭＳ ゴシック" pitchFamily="49" charset="-128"/>
            </a:rPr>
            <a:t>28</a:t>
          </a:r>
          <a:r>
            <a:rPr kumimoji="1" lang="ja-JP" altLang="en-US" sz="1100">
              <a:solidFill>
                <a:sysClr val="windowText" lastClr="000000"/>
              </a:solidFill>
              <a:latin typeface="ＭＳ ゴシック" pitchFamily="49" charset="-128"/>
              <a:ea typeface="ＭＳ ゴシック" pitchFamily="49" charset="-128"/>
            </a:rPr>
            <a:t>年度以降市場公募債を発行していないため令和</a:t>
          </a:r>
          <a:r>
            <a:rPr kumimoji="1" lang="en-US" altLang="ja-JP" sz="1100">
              <a:solidFill>
                <a:sysClr val="windowText" lastClr="000000"/>
              </a:solidFill>
              <a:latin typeface="ＭＳ ゴシック" pitchFamily="49" charset="-128"/>
              <a:ea typeface="ＭＳ ゴシック" pitchFamily="49" charset="-128"/>
            </a:rPr>
            <a:t>2</a:t>
          </a:r>
          <a:r>
            <a:rPr kumimoji="1" lang="ja-JP" altLang="en-US" sz="1100">
              <a:solidFill>
                <a:sysClr val="windowText" lastClr="000000"/>
              </a:solidFill>
              <a:latin typeface="ＭＳ ゴシック" pitchFamily="49" charset="-128"/>
              <a:ea typeface="ＭＳ ゴシック" pitchFamily="49" charset="-128"/>
            </a:rPr>
            <a:t>年度で皆減となっている。また、組合等が起こした地方債の元利償還金に対する負担金等は、新し尿処理施設建設に係る起債償還等により増加しているが、算入公債費等の増加要因にもなっている。</a:t>
          </a:r>
        </a:p>
        <a:p>
          <a:r>
            <a:rPr kumimoji="1" lang="ja-JP" altLang="en-US" sz="1100">
              <a:solidFill>
                <a:sysClr val="windowText" lastClr="000000"/>
              </a:solidFill>
              <a:latin typeface="ＭＳ ゴシック" pitchFamily="49" charset="-128"/>
              <a:ea typeface="ＭＳ ゴシック" pitchFamily="49" charset="-128"/>
            </a:rPr>
            <a:t>　令和</a:t>
          </a:r>
          <a:r>
            <a:rPr kumimoji="1" lang="en-US" altLang="ja-JP" sz="1100">
              <a:solidFill>
                <a:sysClr val="windowText" lastClr="000000"/>
              </a:solidFill>
              <a:latin typeface="ＭＳ ゴシック" pitchFamily="49" charset="-128"/>
              <a:ea typeface="ＭＳ ゴシック" pitchFamily="49" charset="-128"/>
            </a:rPr>
            <a:t>5</a:t>
          </a:r>
          <a:r>
            <a:rPr kumimoji="1" lang="ja-JP" altLang="en-US" sz="1100">
              <a:solidFill>
                <a:sysClr val="windowText" lastClr="000000"/>
              </a:solidFill>
              <a:latin typeface="ＭＳ ゴシック" pitchFamily="49" charset="-128"/>
              <a:ea typeface="ＭＳ ゴシック" pitchFamily="49" charset="-128"/>
            </a:rPr>
            <a:t>年度においては、元利償還金等は合併特例債分及び下水道事業分の増などにより増加したが、算入公債費等は東日本大震災全国緊急防災施策債分の減により減少したため、横ばい傾向であった比率の分子は増加となった。</a:t>
          </a:r>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減債基金積立不足算定額は生じていない。満期一括償還地方債に係る減債基金積立相当額は、平成</a:t>
          </a:r>
          <a:r>
            <a:rPr kumimoji="1" lang="en-US" altLang="ja-JP" sz="1100">
              <a:solidFill>
                <a:sysClr val="windowText" lastClr="000000"/>
              </a:solidFill>
              <a:latin typeface="ＭＳ ゴシック" pitchFamily="49" charset="-128"/>
              <a:ea typeface="ＭＳ ゴシック" pitchFamily="49" charset="-128"/>
            </a:rPr>
            <a:t>28</a:t>
          </a:r>
          <a:r>
            <a:rPr kumimoji="1" lang="ja-JP" altLang="en-US" sz="1100">
              <a:solidFill>
                <a:sysClr val="windowText" lastClr="000000"/>
              </a:solidFill>
              <a:latin typeface="ＭＳ ゴシック" pitchFamily="49" charset="-128"/>
              <a:ea typeface="ＭＳ ゴシック" pitchFamily="49" charset="-128"/>
            </a:rPr>
            <a:t>年度以降市場公募債を発行していないため、令和元年度末から皆減となっている。</a:t>
          </a:r>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岡山県津山市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一般会計等に係る地方債の現在高は、合併特例債、臨時財政対策債などの減に加え、令和</a:t>
          </a:r>
          <a:r>
            <a:rPr kumimoji="1" lang="en-US" altLang="ja-JP" sz="1200">
              <a:solidFill>
                <a:sysClr val="windowText" lastClr="000000"/>
              </a:solidFill>
              <a:latin typeface="ＭＳ ゴシック" pitchFamily="49" charset="-128"/>
              <a:ea typeface="ＭＳ ゴシック" pitchFamily="49" charset="-128"/>
            </a:rPr>
            <a:t>5</a:t>
          </a:r>
          <a:r>
            <a:rPr kumimoji="1" lang="ja-JP" altLang="en-US" sz="1200">
              <a:solidFill>
                <a:sysClr val="windowText" lastClr="000000"/>
              </a:solidFill>
              <a:latin typeface="ＭＳ ゴシック" pitchFamily="49" charset="-128"/>
              <a:ea typeface="ＭＳ ゴシック" pitchFamily="49" charset="-128"/>
            </a:rPr>
            <a:t>年度は第三セクター等改革推進債の繰上償還を行ったことから、総額としては</a:t>
          </a:r>
          <a:r>
            <a:rPr kumimoji="1" lang="en-US" altLang="ja-JP" sz="1200">
              <a:solidFill>
                <a:sysClr val="windowText" lastClr="000000"/>
              </a:solidFill>
              <a:latin typeface="ＭＳ ゴシック" pitchFamily="49" charset="-128"/>
              <a:ea typeface="ＭＳ ゴシック" pitchFamily="49" charset="-128"/>
            </a:rPr>
            <a:t>47.3</a:t>
          </a:r>
          <a:r>
            <a:rPr kumimoji="1" lang="ja-JP" altLang="en-US" sz="1200">
              <a:solidFill>
                <a:sysClr val="windowText" lastClr="000000"/>
              </a:solidFill>
              <a:latin typeface="ＭＳ ゴシック" pitchFamily="49" charset="-128"/>
              <a:ea typeface="ＭＳ ゴシック" pitchFamily="49" charset="-128"/>
            </a:rPr>
            <a:t>億円の大幅な減となった。公営企業債等繰入見込額では、下水道事業の地方債残高の減少などにより</a:t>
          </a:r>
          <a:r>
            <a:rPr kumimoji="1" lang="en-US" altLang="ja-JP" sz="1200">
              <a:solidFill>
                <a:sysClr val="windowText" lastClr="000000"/>
              </a:solidFill>
              <a:latin typeface="ＭＳ ゴシック" pitchFamily="49" charset="-128"/>
              <a:ea typeface="ＭＳ ゴシック" pitchFamily="49" charset="-128"/>
            </a:rPr>
            <a:t>6.1</a:t>
          </a:r>
          <a:r>
            <a:rPr kumimoji="1" lang="ja-JP" altLang="en-US" sz="1200">
              <a:solidFill>
                <a:sysClr val="windowText" lastClr="000000"/>
              </a:solidFill>
              <a:latin typeface="ＭＳ ゴシック" pitchFamily="49" charset="-128"/>
              <a:ea typeface="ＭＳ ゴシック" pitchFamily="49" charset="-128"/>
            </a:rPr>
            <a:t>億円の減となった。また、組合等負担等見込額でも、新クリーンセンター建設及び新し尿処理施設建設に係る額の減少などから、</a:t>
          </a:r>
          <a:r>
            <a:rPr kumimoji="1" lang="en-US" altLang="ja-JP" sz="1200">
              <a:solidFill>
                <a:sysClr val="windowText" lastClr="000000"/>
              </a:solidFill>
              <a:latin typeface="ＭＳ ゴシック" pitchFamily="49" charset="-128"/>
              <a:ea typeface="ＭＳ ゴシック" pitchFamily="49" charset="-128"/>
            </a:rPr>
            <a:t>8.8</a:t>
          </a:r>
          <a:r>
            <a:rPr kumimoji="1" lang="ja-JP" altLang="en-US" sz="1200">
              <a:solidFill>
                <a:sysClr val="windowText" lastClr="000000"/>
              </a:solidFill>
              <a:latin typeface="ＭＳ ゴシック" pitchFamily="49" charset="-128"/>
              <a:ea typeface="ＭＳ ゴシック" pitchFamily="49" charset="-128"/>
            </a:rPr>
            <a:t>億円の減となった。</a:t>
          </a:r>
        </a:p>
        <a:p>
          <a:r>
            <a:rPr kumimoji="1" lang="ja-JP" altLang="en-US" sz="1200">
              <a:solidFill>
                <a:sysClr val="windowText" lastClr="000000"/>
              </a:solidFill>
              <a:latin typeface="ＭＳ ゴシック" pitchFamily="49" charset="-128"/>
              <a:ea typeface="ＭＳ ゴシック" pitchFamily="49" charset="-128"/>
            </a:rPr>
            <a:t>　充当可能基金は、繰上償還に伴う第三セクター等改革推進債償還基金の取崩し及び財政調整基金の取崩しなどにより</a:t>
          </a:r>
          <a:r>
            <a:rPr kumimoji="1" lang="en-US" altLang="ja-JP" sz="1200">
              <a:solidFill>
                <a:sysClr val="windowText" lastClr="000000"/>
              </a:solidFill>
              <a:latin typeface="ＭＳ ゴシック" pitchFamily="49" charset="-128"/>
              <a:ea typeface="ＭＳ ゴシック" pitchFamily="49" charset="-128"/>
            </a:rPr>
            <a:t>21.3</a:t>
          </a:r>
          <a:r>
            <a:rPr kumimoji="1" lang="ja-JP" altLang="en-US" sz="1200">
              <a:solidFill>
                <a:sysClr val="windowText" lastClr="000000"/>
              </a:solidFill>
              <a:latin typeface="ＭＳ ゴシック" pitchFamily="49" charset="-128"/>
              <a:ea typeface="ＭＳ ゴシック" pitchFamily="49" charset="-128"/>
            </a:rPr>
            <a:t>億円の減、充当可能特定歳入は、下水道事業の地方債残高の減少に伴う都市計画税収の減少などで</a:t>
          </a:r>
          <a:r>
            <a:rPr kumimoji="1" lang="en-US" altLang="ja-JP" sz="1200">
              <a:solidFill>
                <a:sysClr val="windowText" lastClr="000000"/>
              </a:solidFill>
              <a:latin typeface="ＭＳ ゴシック" pitchFamily="49" charset="-128"/>
              <a:ea typeface="ＭＳ ゴシック" pitchFamily="49" charset="-128"/>
            </a:rPr>
            <a:t>2.7</a:t>
          </a:r>
          <a:r>
            <a:rPr kumimoji="1" lang="ja-JP" altLang="en-US" sz="1200">
              <a:solidFill>
                <a:sysClr val="windowText" lastClr="000000"/>
              </a:solidFill>
              <a:latin typeface="ＭＳ ゴシック" pitchFamily="49" charset="-128"/>
              <a:ea typeface="ＭＳ ゴシック" pitchFamily="49" charset="-128"/>
            </a:rPr>
            <a:t>億円の減、基準財政需要額算入見込額については、公債費や下水道費ほかの事業費補正の減などにより、</a:t>
          </a:r>
          <a:r>
            <a:rPr kumimoji="1" lang="en-US" altLang="ja-JP" sz="1200">
              <a:solidFill>
                <a:sysClr val="windowText" lastClr="000000"/>
              </a:solidFill>
              <a:latin typeface="ＭＳ ゴシック" pitchFamily="49" charset="-128"/>
              <a:ea typeface="ＭＳ ゴシック" pitchFamily="49" charset="-128"/>
            </a:rPr>
            <a:t>26.1</a:t>
          </a:r>
          <a:r>
            <a:rPr kumimoji="1" lang="ja-JP" altLang="en-US" sz="1200">
              <a:solidFill>
                <a:sysClr val="windowText" lastClr="000000"/>
              </a:solidFill>
              <a:latin typeface="ＭＳ ゴシック" pitchFamily="49" charset="-128"/>
              <a:ea typeface="ＭＳ ゴシック" pitchFamily="49" charset="-128"/>
            </a:rPr>
            <a:t>億円の大幅な減となった。</a:t>
          </a:r>
        </a:p>
        <a:p>
          <a:r>
            <a:rPr kumimoji="1" lang="ja-JP" altLang="en-US" sz="1200">
              <a:solidFill>
                <a:sysClr val="windowText" lastClr="000000"/>
              </a:solidFill>
              <a:latin typeface="ＭＳ ゴシック" pitchFamily="49" charset="-128"/>
              <a:ea typeface="ＭＳ ゴシック" pitchFamily="49" charset="-128"/>
            </a:rPr>
            <a:t>　上記の要因などから、将来負担比率の分子は対前年度で</a:t>
          </a:r>
          <a:r>
            <a:rPr kumimoji="1" lang="en-US" altLang="ja-JP" sz="1200">
              <a:solidFill>
                <a:sysClr val="windowText" lastClr="000000"/>
              </a:solidFill>
              <a:latin typeface="ＭＳ ゴシック" pitchFamily="49" charset="-128"/>
              <a:ea typeface="ＭＳ ゴシック" pitchFamily="49" charset="-128"/>
            </a:rPr>
            <a:t>17.4</a:t>
          </a:r>
          <a:r>
            <a:rPr kumimoji="1" lang="ja-JP" altLang="en-US" sz="1200">
              <a:solidFill>
                <a:sysClr val="windowText" lastClr="000000"/>
              </a:solidFill>
              <a:latin typeface="ＭＳ ゴシック" pitchFamily="49" charset="-128"/>
              <a:ea typeface="ＭＳ ゴシック" pitchFamily="49" charset="-128"/>
            </a:rPr>
            <a:t>億円の減となっている。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岡山県津山市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ふるさと津山サポート基金を、令和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年度事業へ充てるため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億円取り崩したが、ふるさと納税の増加により、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また、財政調整基金は、歳計剰余金処分として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億円を積み立てた一方、収支不足の補填や総合計画主要事業の推進を図るため、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億円を取り崩した。これに加え、令和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年度は第三セクター等改革推進債繰上償還の財源とするため、同償還基金を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億円取り崩したことなどにより、基金全体では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本市財政計画上の見通しでは、第三セクター等改革推進債に係る財政負担などの影響により、当面の間、収支不足が見込まれているところであり、行財政改革の取組の強化を図るとともに、特定目的基金を有効に活用することで健全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・ふるさと津山サポート基金：寄付金を財源として各種事業を実施し、暮らしやすく、個性豊かで魅力に満ちたまちづくりに資する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・公共施設長寿命化等推進基金：公共施設の修繕、改修等による長寿命化及び除却に関する事業の推進を図る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・第三セクター等改革推進債償還基金：第三セクター等改革推進債の償還に必要な財源の確保による、将来にわたる健全な財政運営の推進</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・ふるさと津山サポート基金</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年分の収入分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億円を取り崩した一方で、令和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年分のふるさと納税による収入分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・公共施設長寿命化等推進基金</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市営住宅解体などの財源として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億円を取り崩したことによる減少。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・第三セクター等改革推進債償還基金</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第三セクター等改革推進債繰上償還の財源とするため、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億円取り崩したことによる減少。</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なお、繰上償還後、津山産業・流通センター宅盤売払収入</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億円を積み立てたことから、令和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・ふるさと津山サポート基金：毎年度、ふるさと納税収入の全額を一度本基金に積み立てた上、翌年度に各種事業の財源として全額を取り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崩す形で活用する予定。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・公共施設長寿命化等推進基金：公共施設の修繕、改修等による長寿命化及び除却に関する事業の財源として適宜取り崩す予定。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・第三セクター等改革推進債償還基金：今後の津山産業・流通センター用地の分譲により、その都度分譲収入を積立てることとし、令和</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年度に積立額を繰上償還の財源として取り崩す。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当初予算編成における収支不足の補填や総合計画主要事業の推進を図るため、年度末に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億円を取り崩したが、令和４年度の歳計剰余</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金処分により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億円を積み立てるなどしたため、年度末残高としては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財政計画に基づき、本基金を活用して今後の収支不足に対応していくこととしているため、中期的には減少していく見込みである。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取り崩しはなく、普通交付税で措置された臨時財政対策債償還基金費相当額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億円の積立を行ったため増加となっている。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財政計画に基づき、本基金を活用して収支不足等に対応することとしているため、中長期的に減少していく見込みである。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55196198</v>
      </c>
      <c r="BO4" s="449"/>
      <c r="BP4" s="449"/>
      <c r="BQ4" s="449"/>
      <c r="BR4" s="449"/>
      <c r="BS4" s="449"/>
      <c r="BT4" s="449"/>
      <c r="BU4" s="450"/>
      <c r="BV4" s="448">
        <v>52247762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4.5</v>
      </c>
      <c r="CU4" s="589"/>
      <c r="CV4" s="589"/>
      <c r="CW4" s="589"/>
      <c r="CX4" s="589"/>
      <c r="CY4" s="589"/>
      <c r="CZ4" s="589"/>
      <c r="DA4" s="590"/>
      <c r="DB4" s="588">
        <v>6.5</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53809876</v>
      </c>
      <c r="BO5" s="420"/>
      <c r="BP5" s="420"/>
      <c r="BQ5" s="420"/>
      <c r="BR5" s="420"/>
      <c r="BS5" s="420"/>
      <c r="BT5" s="420"/>
      <c r="BU5" s="421"/>
      <c r="BV5" s="419">
        <v>50302264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92.9</v>
      </c>
      <c r="CU5" s="417"/>
      <c r="CV5" s="417"/>
      <c r="CW5" s="417"/>
      <c r="CX5" s="417"/>
      <c r="CY5" s="417"/>
      <c r="CZ5" s="417"/>
      <c r="DA5" s="418"/>
      <c r="DB5" s="416">
        <v>91.7</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1386322</v>
      </c>
      <c r="BO6" s="420"/>
      <c r="BP6" s="420"/>
      <c r="BQ6" s="420"/>
      <c r="BR6" s="420"/>
      <c r="BS6" s="420"/>
      <c r="BT6" s="420"/>
      <c r="BU6" s="421"/>
      <c r="BV6" s="419">
        <v>1945498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93.6</v>
      </c>
      <c r="CU6" s="563"/>
      <c r="CV6" s="563"/>
      <c r="CW6" s="563"/>
      <c r="CX6" s="563"/>
      <c r="CY6" s="563"/>
      <c r="CZ6" s="563"/>
      <c r="DA6" s="564"/>
      <c r="DB6" s="562">
        <v>93.2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116881</v>
      </c>
      <c r="BO7" s="420"/>
      <c r="BP7" s="420"/>
      <c r="BQ7" s="420"/>
      <c r="BR7" s="420"/>
      <c r="BS7" s="420"/>
      <c r="BT7" s="420"/>
      <c r="BU7" s="421"/>
      <c r="BV7" s="419">
        <v>86978</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28397884</v>
      </c>
      <c r="CU7" s="420"/>
      <c r="CV7" s="420"/>
      <c r="CW7" s="420"/>
      <c r="CX7" s="420"/>
      <c r="CY7" s="420"/>
      <c r="CZ7" s="420"/>
      <c r="DA7" s="421"/>
      <c r="DB7" s="419">
        <v>28410001</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1269441</v>
      </c>
      <c r="BO8" s="420"/>
      <c r="BP8" s="420"/>
      <c r="BQ8" s="420"/>
      <c r="BR8" s="420"/>
      <c r="BS8" s="420"/>
      <c r="BT8" s="420"/>
      <c r="BU8" s="421"/>
      <c r="BV8" s="419">
        <v>1858520</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0.51</v>
      </c>
      <c r="CU8" s="523"/>
      <c r="CV8" s="523"/>
      <c r="CW8" s="523"/>
      <c r="CX8" s="523"/>
      <c r="CY8" s="523"/>
      <c r="CZ8" s="523"/>
      <c r="DA8" s="524"/>
      <c r="DB8" s="522">
        <v>0.52</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99937</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-589079</v>
      </c>
      <c r="BO9" s="420"/>
      <c r="BP9" s="420"/>
      <c r="BQ9" s="420"/>
      <c r="BR9" s="420"/>
      <c r="BS9" s="420"/>
      <c r="BT9" s="420"/>
      <c r="BU9" s="421"/>
      <c r="BV9" s="419">
        <v>-146253</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17.3</v>
      </c>
      <c r="CU9" s="417"/>
      <c r="CV9" s="417"/>
      <c r="CW9" s="417"/>
      <c r="CX9" s="417"/>
      <c r="CY9" s="417"/>
      <c r="CZ9" s="417"/>
      <c r="DA9" s="418"/>
      <c r="DB9" s="416">
        <v>17.399999999999999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103746</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2781</v>
      </c>
      <c r="BO10" s="420"/>
      <c r="BP10" s="420"/>
      <c r="BQ10" s="420"/>
      <c r="BR10" s="420"/>
      <c r="BS10" s="420"/>
      <c r="BT10" s="420"/>
      <c r="BU10" s="421"/>
      <c r="BV10" s="419">
        <v>3067</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96314</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2200000</v>
      </c>
      <c r="BO12" s="420"/>
      <c r="BP12" s="420"/>
      <c r="BQ12" s="420"/>
      <c r="BR12" s="420"/>
      <c r="BS12" s="420"/>
      <c r="BT12" s="420"/>
      <c r="BU12" s="421"/>
      <c r="BV12" s="419">
        <v>1500000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95094</v>
      </c>
      <c r="S13" s="507"/>
      <c r="T13" s="507"/>
      <c r="U13" s="507"/>
      <c r="V13" s="508"/>
      <c r="W13" s="509" t="s">
        <v>131</v>
      </c>
      <c r="X13" s="405"/>
      <c r="Y13" s="405"/>
      <c r="Z13" s="405"/>
      <c r="AA13" s="405"/>
      <c r="AB13" s="406"/>
      <c r="AC13" s="372">
        <v>2604</v>
      </c>
      <c r="AD13" s="373"/>
      <c r="AE13" s="373"/>
      <c r="AF13" s="373"/>
      <c r="AG13" s="374"/>
      <c r="AH13" s="372">
        <v>2969</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-2786298</v>
      </c>
      <c r="BO13" s="420"/>
      <c r="BP13" s="420"/>
      <c r="BQ13" s="420"/>
      <c r="BR13" s="420"/>
      <c r="BS13" s="420"/>
      <c r="BT13" s="420"/>
      <c r="BU13" s="421"/>
      <c r="BV13" s="419">
        <v>-1643186</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12.7</v>
      </c>
      <c r="CU13" s="417"/>
      <c r="CV13" s="417"/>
      <c r="CW13" s="417"/>
      <c r="CX13" s="417"/>
      <c r="CY13" s="417"/>
      <c r="CZ13" s="417"/>
      <c r="DA13" s="418"/>
      <c r="DB13" s="416">
        <v>12.4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97645</v>
      </c>
      <c r="S14" s="507"/>
      <c r="T14" s="507"/>
      <c r="U14" s="507"/>
      <c r="V14" s="508"/>
      <c r="W14" s="510"/>
      <c r="X14" s="408"/>
      <c r="Y14" s="408"/>
      <c r="Z14" s="408"/>
      <c r="AA14" s="408"/>
      <c r="AB14" s="409"/>
      <c r="AC14" s="499">
        <v>5.6</v>
      </c>
      <c r="AD14" s="500"/>
      <c r="AE14" s="500"/>
      <c r="AF14" s="500"/>
      <c r="AG14" s="501"/>
      <c r="AH14" s="499">
        <v>6.3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86.3</v>
      </c>
      <c r="CU14" s="517"/>
      <c r="CV14" s="517"/>
      <c r="CW14" s="517"/>
      <c r="CX14" s="517"/>
      <c r="CY14" s="517"/>
      <c r="CZ14" s="517"/>
      <c r="DA14" s="518"/>
      <c r="DB14" s="516">
        <v>94.5</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96555</v>
      </c>
      <c r="S15" s="507"/>
      <c r="T15" s="507"/>
      <c r="U15" s="507"/>
      <c r="V15" s="508"/>
      <c r="W15" s="509" t="s">
        <v>137</v>
      </c>
      <c r="X15" s="405"/>
      <c r="Y15" s="405"/>
      <c r="Z15" s="405"/>
      <c r="AA15" s="405"/>
      <c r="AB15" s="406"/>
      <c r="AC15" s="372">
        <v>13080</v>
      </c>
      <c r="AD15" s="373"/>
      <c r="AE15" s="373"/>
      <c r="AF15" s="373"/>
      <c r="AG15" s="374"/>
      <c r="AH15" s="372">
        <v>13276</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13018628</v>
      </c>
      <c r="BO15" s="449"/>
      <c r="BP15" s="449"/>
      <c r="BQ15" s="449"/>
      <c r="BR15" s="449"/>
      <c r="BS15" s="449"/>
      <c r="BT15" s="449"/>
      <c r="BU15" s="450"/>
      <c r="BV15" s="448">
        <v>12721963</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28.1</v>
      </c>
      <c r="AD16" s="500"/>
      <c r="AE16" s="500"/>
      <c r="AF16" s="500"/>
      <c r="AG16" s="501"/>
      <c r="AH16" s="499">
        <v>28</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24975312</v>
      </c>
      <c r="BO16" s="420"/>
      <c r="BP16" s="420"/>
      <c r="BQ16" s="420"/>
      <c r="BR16" s="420"/>
      <c r="BS16" s="420"/>
      <c r="BT16" s="420"/>
      <c r="BU16" s="421"/>
      <c r="BV16" s="419">
        <v>24617570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30798</v>
      </c>
      <c r="AD17" s="373"/>
      <c r="AE17" s="373"/>
      <c r="AF17" s="373"/>
      <c r="AG17" s="374"/>
      <c r="AH17" s="372">
        <v>31109</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16391131</v>
      </c>
      <c r="BO17" s="420"/>
      <c r="BP17" s="420"/>
      <c r="BQ17" s="420"/>
      <c r="BR17" s="420"/>
      <c r="BS17" s="420"/>
      <c r="BT17" s="420"/>
      <c r="BU17" s="421"/>
      <c r="BV17" s="419">
        <v>16044221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506.33</v>
      </c>
      <c r="M18" s="472"/>
      <c r="N18" s="472"/>
      <c r="O18" s="472"/>
      <c r="P18" s="472"/>
      <c r="Q18" s="472"/>
      <c r="R18" s="473"/>
      <c r="S18" s="473"/>
      <c r="T18" s="473"/>
      <c r="U18" s="473"/>
      <c r="V18" s="474"/>
      <c r="W18" s="490"/>
      <c r="X18" s="491"/>
      <c r="Y18" s="491"/>
      <c r="Z18" s="491"/>
      <c r="AA18" s="491"/>
      <c r="AB18" s="515"/>
      <c r="AC18" s="389">
        <v>66.3</v>
      </c>
      <c r="AD18" s="390"/>
      <c r="AE18" s="390"/>
      <c r="AF18" s="390"/>
      <c r="AG18" s="475"/>
      <c r="AH18" s="389">
        <v>65.7</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26700875</v>
      </c>
      <c r="BO18" s="420"/>
      <c r="BP18" s="420"/>
      <c r="BQ18" s="420"/>
      <c r="BR18" s="420"/>
      <c r="BS18" s="420"/>
      <c r="BT18" s="420"/>
      <c r="BU18" s="421"/>
      <c r="BV18" s="419">
        <v>26744687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197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36214327</v>
      </c>
      <c r="BO19" s="420"/>
      <c r="BP19" s="420"/>
      <c r="BQ19" s="420"/>
      <c r="BR19" s="420"/>
      <c r="BS19" s="420"/>
      <c r="BT19" s="420"/>
      <c r="BU19" s="421"/>
      <c r="BV19" s="419">
        <v>35470434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41213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59760076</v>
      </c>
      <c r="BO22" s="449"/>
      <c r="BP22" s="449"/>
      <c r="BQ22" s="449"/>
      <c r="BR22" s="449"/>
      <c r="BS22" s="449"/>
      <c r="BT22" s="449"/>
      <c r="BU22" s="450"/>
      <c r="BV22" s="448">
        <v>64488575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26683182</v>
      </c>
      <c r="BO23" s="420"/>
      <c r="BP23" s="420"/>
      <c r="BQ23" s="420"/>
      <c r="BR23" s="420"/>
      <c r="BS23" s="420"/>
      <c r="BT23" s="420"/>
      <c r="BU23" s="421"/>
      <c r="BV23" s="419">
        <v>27785389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9800</v>
      </c>
      <c r="R24" s="373"/>
      <c r="S24" s="373"/>
      <c r="T24" s="373"/>
      <c r="U24" s="373"/>
      <c r="V24" s="374"/>
      <c r="W24" s="462"/>
      <c r="X24" s="399"/>
      <c r="Y24" s="400"/>
      <c r="Z24" s="375" t="s">
        <v>162</v>
      </c>
      <c r="AA24" s="376"/>
      <c r="AB24" s="376"/>
      <c r="AC24" s="376"/>
      <c r="AD24" s="376"/>
      <c r="AE24" s="376"/>
      <c r="AF24" s="376"/>
      <c r="AG24" s="377"/>
      <c r="AH24" s="372">
        <v>707</v>
      </c>
      <c r="AI24" s="373"/>
      <c r="AJ24" s="373"/>
      <c r="AK24" s="373"/>
      <c r="AL24" s="374"/>
      <c r="AM24" s="372">
        <v>2340877</v>
      </c>
      <c r="AN24" s="373"/>
      <c r="AO24" s="373"/>
      <c r="AP24" s="373"/>
      <c r="AQ24" s="373"/>
      <c r="AR24" s="374"/>
      <c r="AS24" s="372">
        <v>3311</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42693118</v>
      </c>
      <c r="BO24" s="420"/>
      <c r="BP24" s="420"/>
      <c r="BQ24" s="420"/>
      <c r="BR24" s="420"/>
      <c r="BS24" s="420"/>
      <c r="BT24" s="420"/>
      <c r="BU24" s="421"/>
      <c r="BV24" s="419">
        <v>45837932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7800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6638168</v>
      </c>
      <c r="BO25" s="449"/>
      <c r="BP25" s="449"/>
      <c r="BQ25" s="449"/>
      <c r="BR25" s="449"/>
      <c r="BS25" s="449"/>
      <c r="BT25" s="449"/>
      <c r="BU25" s="450"/>
      <c r="BV25" s="448">
        <v>6731596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6900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5550</v>
      </c>
      <c r="R27" s="373"/>
      <c r="S27" s="373"/>
      <c r="T27" s="373"/>
      <c r="U27" s="373"/>
      <c r="V27" s="374"/>
      <c r="W27" s="462"/>
      <c r="X27" s="399"/>
      <c r="Y27" s="400"/>
      <c r="Z27" s="375" t="s">
        <v>171</v>
      </c>
      <c r="AA27" s="376"/>
      <c r="AB27" s="376"/>
      <c r="AC27" s="376"/>
      <c r="AD27" s="376"/>
      <c r="AE27" s="376"/>
      <c r="AF27" s="376"/>
      <c r="AG27" s="377"/>
      <c r="AH27" s="372">
        <v>32</v>
      </c>
      <c r="AI27" s="373"/>
      <c r="AJ27" s="373"/>
      <c r="AK27" s="373"/>
      <c r="AL27" s="374"/>
      <c r="AM27" s="372">
        <v>109606</v>
      </c>
      <c r="AN27" s="373"/>
      <c r="AO27" s="373"/>
      <c r="AP27" s="373"/>
      <c r="AQ27" s="373"/>
      <c r="AR27" s="374"/>
      <c r="AS27" s="372">
        <v>3425</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877837</v>
      </c>
      <c r="BO27" s="454"/>
      <c r="BP27" s="454"/>
      <c r="BQ27" s="454"/>
      <c r="BR27" s="454"/>
      <c r="BS27" s="454"/>
      <c r="BT27" s="454"/>
      <c r="BU27" s="455"/>
      <c r="BV27" s="453">
        <v>877837</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5150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2933464</v>
      </c>
      <c r="BO28" s="449"/>
      <c r="BP28" s="449"/>
      <c r="BQ28" s="449"/>
      <c r="BR28" s="449"/>
      <c r="BS28" s="449"/>
      <c r="BT28" s="449"/>
      <c r="BU28" s="450"/>
      <c r="BV28" s="448">
        <v>4130684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26</v>
      </c>
      <c r="M29" s="373"/>
      <c r="N29" s="373"/>
      <c r="O29" s="373"/>
      <c r="P29" s="374"/>
      <c r="Q29" s="372">
        <v>4650</v>
      </c>
      <c r="R29" s="373"/>
      <c r="S29" s="373"/>
      <c r="T29" s="373"/>
      <c r="U29" s="373"/>
      <c r="V29" s="374"/>
      <c r="W29" s="463"/>
      <c r="X29" s="464"/>
      <c r="Y29" s="465"/>
      <c r="Z29" s="375" t="s">
        <v>177</v>
      </c>
      <c r="AA29" s="376"/>
      <c r="AB29" s="376"/>
      <c r="AC29" s="376"/>
      <c r="AD29" s="376"/>
      <c r="AE29" s="376"/>
      <c r="AF29" s="376"/>
      <c r="AG29" s="377"/>
      <c r="AH29" s="372">
        <v>739</v>
      </c>
      <c r="AI29" s="373"/>
      <c r="AJ29" s="373"/>
      <c r="AK29" s="373"/>
      <c r="AL29" s="374"/>
      <c r="AM29" s="372">
        <v>2450483</v>
      </c>
      <c r="AN29" s="373"/>
      <c r="AO29" s="373"/>
      <c r="AP29" s="373"/>
      <c r="AQ29" s="373"/>
      <c r="AR29" s="374"/>
      <c r="AS29" s="372">
        <v>3316</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1158893</v>
      </c>
      <c r="BO29" s="420"/>
      <c r="BP29" s="420"/>
      <c r="BQ29" s="420"/>
      <c r="BR29" s="420"/>
      <c r="BS29" s="420"/>
      <c r="BT29" s="420"/>
      <c r="BU29" s="421"/>
      <c r="BV29" s="419">
        <v>1026950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100</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1792045</v>
      </c>
      <c r="BO30" s="454"/>
      <c r="BP30" s="454"/>
      <c r="BQ30" s="454"/>
      <c r="BR30" s="454"/>
      <c r="BS30" s="454"/>
      <c r="BT30" s="454"/>
      <c r="BU30" s="455"/>
      <c r="BV30" s="453">
        <v>2833774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6</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9</v>
      </c>
      <c r="AN34" s="367"/>
      <c r="AO34" s="368" t="str">
        <f>IF('各会計、関係団体の財政状況及び健全化判断比率'!B31="","",'各会計、関係団体の財政状況及び健全化判断比率'!B31)</f>
        <v>津山市水道事業会計</v>
      </c>
      <c r="AP34" s="368"/>
      <c r="AQ34" s="368"/>
      <c r="AR34" s="368"/>
      <c r="AS34" s="368"/>
      <c r="AT34" s="368"/>
      <c r="AU34" s="368"/>
      <c r="AV34" s="368"/>
      <c r="AW34" s="368"/>
      <c r="AX34" s="368"/>
      <c r="AY34" s="368"/>
      <c r="AZ34" s="368"/>
      <c r="BA34" s="368"/>
      <c r="BB34" s="368"/>
      <c r="BC34" s="368"/>
      <c r="BD34" s="181"/>
      <c r="BE34" s="367">
        <f>IF(BG34="","",MAX(C34:D43,U34:V43,AM34:AN43)+1)</f>
        <v>12</v>
      </c>
      <c r="BF34" s="367"/>
      <c r="BG34" s="368" t="str">
        <f>IF('各会計、関係団体の財政状況及び健全化判断比率'!B34="","",'各会計、関係団体の財政状況及び健全化判断比率'!B34)</f>
        <v>食肉処理センター特別会計</v>
      </c>
      <c r="BH34" s="368"/>
      <c r="BI34" s="368"/>
      <c r="BJ34" s="368"/>
      <c r="BK34" s="368"/>
      <c r="BL34" s="368"/>
      <c r="BM34" s="368"/>
      <c r="BN34" s="368"/>
      <c r="BO34" s="368"/>
      <c r="BP34" s="368"/>
      <c r="BQ34" s="368"/>
      <c r="BR34" s="368"/>
      <c r="BS34" s="368"/>
      <c r="BT34" s="368"/>
      <c r="BU34" s="368"/>
      <c r="BV34" s="181"/>
      <c r="BW34" s="367">
        <f>IF(BY34="","",MAX(C34:D43,U34:V43,AM34:AN43,BE34:BF43)+1)</f>
        <v>13</v>
      </c>
      <c r="BX34" s="367"/>
      <c r="BY34" s="368" t="str">
        <f>IF('各会計、関係団体の財政状況及び健全化判断比率'!B68="","",'各会計、関係団体の財政状況及び健全化判断比率'!B68)</f>
        <v>津山広域事務組合 一般会計</v>
      </c>
      <c r="BZ34" s="368"/>
      <c r="CA34" s="368"/>
      <c r="CB34" s="368"/>
      <c r="CC34" s="368"/>
      <c r="CD34" s="368"/>
      <c r="CE34" s="368"/>
      <c r="CF34" s="368"/>
      <c r="CG34" s="368"/>
      <c r="CH34" s="368"/>
      <c r="CI34" s="368"/>
      <c r="CJ34" s="368"/>
      <c r="CK34" s="368"/>
      <c r="CL34" s="368"/>
      <c r="CM34" s="368"/>
      <c r="CN34" s="181"/>
      <c r="CO34" s="367">
        <f>IF(CQ34="","",MAX(C34:D43,U34:V43,AM34:AN43,BE34:BF43,BW34:BX43)+1)</f>
        <v>23</v>
      </c>
      <c r="CP34" s="367"/>
      <c r="CQ34" s="368" t="str">
        <f>IF('各会計、関係団体の財政状況及び健全化判断比率'!BS7="","",'各会計、関係団体の財政状況及び健全化判断比率'!BS7)</f>
        <v>（財）津山市都市整備公社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磯野計記念奨学金特別会計</v>
      </c>
      <c r="F35" s="368"/>
      <c r="G35" s="368"/>
      <c r="H35" s="368"/>
      <c r="I35" s="368"/>
      <c r="J35" s="368"/>
      <c r="K35" s="368"/>
      <c r="L35" s="368"/>
      <c r="M35" s="368"/>
      <c r="N35" s="368"/>
      <c r="O35" s="368"/>
      <c r="P35" s="368"/>
      <c r="Q35" s="368"/>
      <c r="R35" s="368"/>
      <c r="S35" s="368"/>
      <c r="T35" s="181"/>
      <c r="U35" s="367">
        <f>IF(W35="","",U34+1)</f>
        <v>7</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10</v>
      </c>
      <c r="AN35" s="367"/>
      <c r="AO35" s="368" t="str">
        <f>IF('各会計、関係団体の財政状況及び健全化判断比率'!B32="","",'各会計、関係団体の財政状況及び健全化判断比率'!B32)</f>
        <v>津山市工業用水道事業会計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14</v>
      </c>
      <c r="BX35" s="367"/>
      <c r="BY35" s="368" t="str">
        <f>IF('各会計、関係団体の財政状況及び健全化判断比率'!B69="","",'各会計、関係団体の財政状況及び健全化判断比率'!B69)</f>
        <v>津山広域事務組合 ふるさと振興事業特別会計</v>
      </c>
      <c r="BZ35" s="368"/>
      <c r="CA35" s="368"/>
      <c r="CB35" s="368"/>
      <c r="CC35" s="368"/>
      <c r="CD35" s="368"/>
      <c r="CE35" s="368"/>
      <c r="CF35" s="368"/>
      <c r="CG35" s="368"/>
      <c r="CH35" s="368"/>
      <c r="CI35" s="368"/>
      <c r="CJ35" s="368"/>
      <c r="CK35" s="368"/>
      <c r="CL35" s="368"/>
      <c r="CM35" s="368"/>
      <c r="CN35" s="181"/>
      <c r="CO35" s="367">
        <f t="shared" ref="CO35:CO43" si="3">IF(CQ35="","",CO34+1)</f>
        <v>24</v>
      </c>
      <c r="CP35" s="367"/>
      <c r="CQ35" s="368" t="str">
        <f>IF('各会計、関係団体の財政状況及び健全化判断比率'!BS8="","",'各会計、関係団体の財政状況及び健全化判断比率'!BS8)</f>
        <v>津山スポーツ振興財団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公共用地取得事業特別会計</v>
      </c>
      <c r="F36" s="368"/>
      <c r="G36" s="368"/>
      <c r="H36" s="368"/>
      <c r="I36" s="368"/>
      <c r="J36" s="368"/>
      <c r="K36" s="368"/>
      <c r="L36" s="368"/>
      <c r="M36" s="368"/>
      <c r="N36" s="368"/>
      <c r="O36" s="368"/>
      <c r="P36" s="368"/>
      <c r="Q36" s="368"/>
      <c r="R36" s="368"/>
      <c r="S36" s="368"/>
      <c r="T36" s="181"/>
      <c r="U36" s="367">
        <f t="shared" ref="U36:U43" si="4">IF(W36="","",U35+1)</f>
        <v>8</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11</v>
      </c>
      <c r="AN36" s="367"/>
      <c r="AO36" s="368" t="str">
        <f>IF('各会計、関係団体の財政状況及び健全化判断比率'!B33="","",'各会計、関係団体の財政状況及び健全化判断比率'!B33)</f>
        <v>津山市下水道事業会計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15</v>
      </c>
      <c r="BX36" s="367"/>
      <c r="BY36" s="368" t="str">
        <f>IF('各会計、関係団体の財政状況及び健全化判断比率'!B70="","",'各会計、関係団体の財政状況及び健全化判断比率'!B70)</f>
        <v>勝田郡老人福祉施設組合 一般会計</v>
      </c>
      <c r="BZ36" s="368"/>
      <c r="CA36" s="368"/>
      <c r="CB36" s="368"/>
      <c r="CC36" s="368"/>
      <c r="CD36" s="368"/>
      <c r="CE36" s="368"/>
      <c r="CF36" s="368"/>
      <c r="CG36" s="368"/>
      <c r="CH36" s="368"/>
      <c r="CI36" s="368"/>
      <c r="CJ36" s="368"/>
      <c r="CK36" s="368"/>
      <c r="CL36" s="368"/>
      <c r="CM36" s="368"/>
      <c r="CN36" s="181"/>
      <c r="CO36" s="367">
        <f t="shared" si="3"/>
        <v>25</v>
      </c>
      <c r="CP36" s="367"/>
      <c r="CQ36" s="368" t="str">
        <f>IF('各会計、関係団体の財政状況及び健全化判断比率'!BS9="","",'各会計、関係団体の財政状況及び健全化判断比率'!BS9)</f>
        <v>津山文化振興財団</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f>IF(E37="","",C36+1)</f>
        <v>4</v>
      </c>
      <c r="D37" s="367"/>
      <c r="E37" s="368" t="str">
        <f>IF('各会計、関係団体の財政状況及び健全化判断比率'!B10="","",'各会計、関係団体の財政状況及び健全化判断比率'!B10)</f>
        <v>奨学金特別会計</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16</v>
      </c>
      <c r="BX37" s="367"/>
      <c r="BY37" s="368" t="str">
        <f>IF('各会計、関係団体の財政状況及び健全化判断比率'!B71="","",'各会計、関係団体の財政状況及び健全化判断比率'!B71)</f>
        <v>久米老人ホーム組合 一般会計</v>
      </c>
      <c r="BZ37" s="368"/>
      <c r="CA37" s="368"/>
      <c r="CB37" s="368"/>
      <c r="CC37" s="368"/>
      <c r="CD37" s="368"/>
      <c r="CE37" s="368"/>
      <c r="CF37" s="368"/>
      <c r="CG37" s="368"/>
      <c r="CH37" s="368"/>
      <c r="CI37" s="368"/>
      <c r="CJ37" s="368"/>
      <c r="CK37" s="368"/>
      <c r="CL37" s="368"/>
      <c r="CM37" s="368"/>
      <c r="CN37" s="181"/>
      <c r="CO37" s="367">
        <f t="shared" si="3"/>
        <v>26</v>
      </c>
      <c r="CP37" s="367"/>
      <c r="CQ37" s="368" t="str">
        <f>IF('各会計、関係団体の財政状況及び健全化判断比率'!BS10="","",'各会計、関係団体の財政状況及び健全化判断比率'!BS10)</f>
        <v>津山街づくり（株）</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f t="shared" ref="C38:C43" si="5">IF(E38="","",C37+1)</f>
        <v>5</v>
      </c>
      <c r="D38" s="367"/>
      <c r="E38" s="368" t="str">
        <f>IF('各会計、関係団体の財政状況及び健全化判断比率'!B11="","",'各会計、関係団体の財政状況及び健全化判断比率'!B11)</f>
        <v>土地開発公社清算事業特別会計</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17</v>
      </c>
      <c r="BX38" s="367"/>
      <c r="BY38" s="368" t="str">
        <f>IF('各会計、関係団体の財政状況及び健全化判断比率'!B72="","",'各会計、関係団体の財政状況及び健全化判断比率'!B72)</f>
        <v>久米老人ホーム組合 指定訪問介護事業特別会計</v>
      </c>
      <c r="BZ38" s="368"/>
      <c r="CA38" s="368"/>
      <c r="CB38" s="368"/>
      <c r="CC38" s="368"/>
      <c r="CD38" s="368"/>
      <c r="CE38" s="368"/>
      <c r="CF38" s="368"/>
      <c r="CG38" s="368"/>
      <c r="CH38" s="368"/>
      <c r="CI38" s="368"/>
      <c r="CJ38" s="368"/>
      <c r="CK38" s="368"/>
      <c r="CL38" s="368"/>
      <c r="CM38" s="368"/>
      <c r="CN38" s="181"/>
      <c r="CO38" s="367">
        <f t="shared" si="3"/>
        <v>27</v>
      </c>
      <c r="CP38" s="367"/>
      <c r="CQ38" s="368" t="str">
        <f>IF('各会計、関係団体の財政状況及び健全化判断比率'!BS11="","",'各会計、関係団体の財政状況及び健全化判断比率'!BS11)</f>
        <v>津山地域振興開発（株）</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18</v>
      </c>
      <c r="BX39" s="367"/>
      <c r="BY39" s="368" t="str">
        <f>IF('各会計、関係団体の財政状況及び健全化判断比率'!B73="","",'各会計、関係団体の財政状況及び健全化判断比率'!B73)</f>
        <v>津山圏域資源循環施設組合 一般会計</v>
      </c>
      <c r="BZ39" s="368"/>
      <c r="CA39" s="368"/>
      <c r="CB39" s="368"/>
      <c r="CC39" s="368"/>
      <c r="CD39" s="368"/>
      <c r="CE39" s="368"/>
      <c r="CF39" s="368"/>
      <c r="CG39" s="368"/>
      <c r="CH39" s="368"/>
      <c r="CI39" s="368"/>
      <c r="CJ39" s="368"/>
      <c r="CK39" s="368"/>
      <c r="CL39" s="368"/>
      <c r="CM39" s="368"/>
      <c r="CN39" s="181"/>
      <c r="CO39" s="367">
        <f t="shared" si="3"/>
        <v>28</v>
      </c>
      <c r="CP39" s="367"/>
      <c r="CQ39" s="368" t="str">
        <f>IF('各会計、関係団体の財政状況及び健全化判断比率'!BS12="","",'各会計、関係団体の財政状況及び健全化判断比率'!BS12)</f>
        <v>（株）津山市加茂町ふるさと振興公社</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19</v>
      </c>
      <c r="BX40" s="367"/>
      <c r="BY40" s="368" t="str">
        <f>IF('各会計、関係団体の財政状況及び健全化判断比率'!B74="","",'各会計、関係団体の財政状況及び健全化判断比率'!B74)</f>
        <v>津山圏域衛生処理組合 一般会計</v>
      </c>
      <c r="BZ40" s="368"/>
      <c r="CA40" s="368"/>
      <c r="CB40" s="368"/>
      <c r="CC40" s="368"/>
      <c r="CD40" s="368"/>
      <c r="CE40" s="368"/>
      <c r="CF40" s="368"/>
      <c r="CG40" s="368"/>
      <c r="CH40" s="368"/>
      <c r="CI40" s="368"/>
      <c r="CJ40" s="368"/>
      <c r="CK40" s="368"/>
      <c r="CL40" s="368"/>
      <c r="CM40" s="368"/>
      <c r="CN40" s="181"/>
      <c r="CO40" s="367">
        <f t="shared" si="3"/>
        <v>29</v>
      </c>
      <c r="CP40" s="367"/>
      <c r="CQ40" s="368" t="str">
        <f>IF('各会計、関係団体の財政状況及び健全化判断比率'!BS13="","",'各会計、関係団体の財政状況及び健全化判断比率'!BS13)</f>
        <v>（有）アグリ久米</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20</v>
      </c>
      <c r="BX41" s="367"/>
      <c r="BY41" s="368" t="str">
        <f>IF('各会計、関係団体の財政状況及び健全化判断比率'!B75="","",'各会計、関係団体の財政状況及び健全化判断比率'!B75)</f>
        <v>津山圏域消防組合 一般会計</v>
      </c>
      <c r="BZ41" s="368"/>
      <c r="CA41" s="368"/>
      <c r="CB41" s="368"/>
      <c r="CC41" s="368"/>
      <c r="CD41" s="368"/>
      <c r="CE41" s="368"/>
      <c r="CF41" s="368"/>
      <c r="CG41" s="368"/>
      <c r="CH41" s="368"/>
      <c r="CI41" s="368"/>
      <c r="CJ41" s="368"/>
      <c r="CK41" s="368"/>
      <c r="CL41" s="368"/>
      <c r="CM41" s="368"/>
      <c r="CN41" s="181"/>
      <c r="CO41" s="367">
        <f t="shared" si="3"/>
        <v>30</v>
      </c>
      <c r="CP41" s="367"/>
      <c r="CQ41" s="368" t="str">
        <f>IF('各会計、関係団体の財政状況及び健全化判断比率'!BS14="","",'各会計、関係団体の財政状況及び健全化判断比率'!BS14)</f>
        <v>（財）あばグリーン公社</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21</v>
      </c>
      <c r="BX42" s="367"/>
      <c r="BY42" s="368" t="str">
        <f>IF('各会計、関係団体の財政状況及び健全化判断比率'!B76="","",'各会計、関係団体の財政状況及び健全化判断比率'!B76)</f>
        <v>岡山県広域水道企業団</v>
      </c>
      <c r="BZ42" s="368"/>
      <c r="CA42" s="368"/>
      <c r="CB42" s="368"/>
      <c r="CC42" s="368"/>
      <c r="CD42" s="368"/>
      <c r="CE42" s="368"/>
      <c r="CF42" s="368"/>
      <c r="CG42" s="368"/>
      <c r="CH42" s="368"/>
      <c r="CI42" s="368"/>
      <c r="CJ42" s="368"/>
      <c r="CK42" s="368"/>
      <c r="CL42" s="368"/>
      <c r="CM42" s="368"/>
      <c r="CN42" s="181"/>
      <c r="CO42" s="367">
        <f t="shared" si="3"/>
        <v>31</v>
      </c>
      <c r="CP42" s="367"/>
      <c r="CQ42" s="368" t="str">
        <f>IF('各会計、関係団体の財政状況及び健全化判断比率'!BS15="","",'各会計、関係団体の財政状況及び健全化判断比率'!BS15)</f>
        <v>（株）曲辰</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22</v>
      </c>
      <c r="BX43" s="367"/>
      <c r="BY43" s="368" t="str">
        <f>IF('各会計、関係団体の財政状況及び健全化判断比率'!B77="","",'各会計、関係団体の財政状況及び健全化判断比率'!B77)</f>
        <v>岡山県後期高齢者医療広域連合 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ssSOKx69PdOcDFKeuc/Jo/QLGFsw4KvHU+XJs9h41YtAwWJHXAwyeHdy38wt1jqwagqMRsO4gVxHrbNJGdJCSw==" saltValue="G/RJUMjqG7U9nDxwunugU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13601822</v>
      </c>
      <c r="S5" s="677"/>
      <c r="T5" s="677"/>
      <c r="U5" s="677"/>
      <c r="V5" s="677"/>
      <c r="W5" s="677"/>
      <c r="X5" s="677"/>
      <c r="Y5" s="702"/>
      <c r="Z5" s="715">
        <v>24.6</v>
      </c>
      <c r="AA5" s="715"/>
      <c r="AB5" s="715"/>
      <c r="AC5" s="715"/>
      <c r="AD5" s="716">
        <v>12927415</v>
      </c>
      <c r="AE5" s="716"/>
      <c r="AF5" s="716"/>
      <c r="AG5" s="716"/>
      <c r="AH5" s="716"/>
      <c r="AI5" s="716"/>
      <c r="AJ5" s="716"/>
      <c r="AK5" s="716"/>
      <c r="AL5" s="703">
        <v>45.3</v>
      </c>
      <c r="AM5" s="685"/>
      <c r="AN5" s="685"/>
      <c r="AO5" s="704"/>
      <c r="AP5" s="679" t="s">
        <v>216</v>
      </c>
      <c r="AQ5" s="680"/>
      <c r="AR5" s="680"/>
      <c r="AS5" s="680"/>
      <c r="AT5" s="680"/>
      <c r="AU5" s="680"/>
      <c r="AV5" s="680"/>
      <c r="AW5" s="680"/>
      <c r="AX5" s="680"/>
      <c r="AY5" s="680"/>
      <c r="AZ5" s="680"/>
      <c r="BA5" s="680"/>
      <c r="BB5" s="680"/>
      <c r="BC5" s="680"/>
      <c r="BD5" s="680"/>
      <c r="BE5" s="680"/>
      <c r="BF5" s="681"/>
      <c r="BG5" s="621">
        <v>12915005</v>
      </c>
      <c r="BH5" s="622"/>
      <c r="BI5" s="622"/>
      <c r="BJ5" s="622"/>
      <c r="BK5" s="622"/>
      <c r="BL5" s="622"/>
      <c r="BM5" s="622"/>
      <c r="BN5" s="623"/>
      <c r="BO5" s="659">
        <v>95</v>
      </c>
      <c r="BP5" s="659"/>
      <c r="BQ5" s="659"/>
      <c r="BR5" s="659"/>
      <c r="BS5" s="660">
        <v>174455</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580560</v>
      </c>
      <c r="S6" s="622"/>
      <c r="T6" s="622"/>
      <c r="U6" s="622"/>
      <c r="V6" s="622"/>
      <c r="W6" s="622"/>
      <c r="X6" s="622"/>
      <c r="Y6" s="623"/>
      <c r="Z6" s="659">
        <v>1.1000000000000001</v>
      </c>
      <c r="AA6" s="659"/>
      <c r="AB6" s="659"/>
      <c r="AC6" s="659"/>
      <c r="AD6" s="660">
        <v>580560</v>
      </c>
      <c r="AE6" s="660"/>
      <c r="AF6" s="660"/>
      <c r="AG6" s="660"/>
      <c r="AH6" s="660"/>
      <c r="AI6" s="660"/>
      <c r="AJ6" s="660"/>
      <c r="AK6" s="660"/>
      <c r="AL6" s="624">
        <v>2</v>
      </c>
      <c r="AM6" s="625"/>
      <c r="AN6" s="625"/>
      <c r="AO6" s="661"/>
      <c r="AP6" s="618" t="s">
        <v>221</v>
      </c>
      <c r="AQ6" s="619"/>
      <c r="AR6" s="619"/>
      <c r="AS6" s="619"/>
      <c r="AT6" s="619"/>
      <c r="AU6" s="619"/>
      <c r="AV6" s="619"/>
      <c r="AW6" s="619"/>
      <c r="AX6" s="619"/>
      <c r="AY6" s="619"/>
      <c r="AZ6" s="619"/>
      <c r="BA6" s="619"/>
      <c r="BB6" s="619"/>
      <c r="BC6" s="619"/>
      <c r="BD6" s="619"/>
      <c r="BE6" s="619"/>
      <c r="BF6" s="620"/>
      <c r="BG6" s="621">
        <v>12915005</v>
      </c>
      <c r="BH6" s="622"/>
      <c r="BI6" s="622"/>
      <c r="BJ6" s="622"/>
      <c r="BK6" s="622"/>
      <c r="BL6" s="622"/>
      <c r="BM6" s="622"/>
      <c r="BN6" s="623"/>
      <c r="BO6" s="659">
        <v>95</v>
      </c>
      <c r="BP6" s="659"/>
      <c r="BQ6" s="659"/>
      <c r="BR6" s="659"/>
      <c r="BS6" s="660">
        <v>174455</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330932</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330932</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5215</v>
      </c>
      <c r="S7" s="622"/>
      <c r="T7" s="622"/>
      <c r="U7" s="622"/>
      <c r="V7" s="622"/>
      <c r="W7" s="622"/>
      <c r="X7" s="622"/>
      <c r="Y7" s="623"/>
      <c r="Z7" s="659">
        <v>0</v>
      </c>
      <c r="AA7" s="659"/>
      <c r="AB7" s="659"/>
      <c r="AC7" s="659"/>
      <c r="AD7" s="660">
        <v>5215</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5667348</v>
      </c>
      <c r="BH7" s="622"/>
      <c r="BI7" s="622"/>
      <c r="BJ7" s="622"/>
      <c r="BK7" s="622"/>
      <c r="BL7" s="622"/>
      <c r="BM7" s="622"/>
      <c r="BN7" s="623"/>
      <c r="BO7" s="659">
        <v>41.7</v>
      </c>
      <c r="BP7" s="659"/>
      <c r="BQ7" s="659"/>
      <c r="BR7" s="659"/>
      <c r="BS7" s="660">
        <v>174455</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5427433</v>
      </c>
      <c r="CS7" s="622"/>
      <c r="CT7" s="622"/>
      <c r="CU7" s="622"/>
      <c r="CV7" s="622"/>
      <c r="CW7" s="622"/>
      <c r="CX7" s="622"/>
      <c r="CY7" s="623"/>
      <c r="CZ7" s="659">
        <v>10.1</v>
      </c>
      <c r="DA7" s="659"/>
      <c r="DB7" s="659"/>
      <c r="DC7" s="659"/>
      <c r="DD7" s="627">
        <v>198965</v>
      </c>
      <c r="DE7" s="622"/>
      <c r="DF7" s="622"/>
      <c r="DG7" s="622"/>
      <c r="DH7" s="622"/>
      <c r="DI7" s="622"/>
      <c r="DJ7" s="622"/>
      <c r="DK7" s="622"/>
      <c r="DL7" s="622"/>
      <c r="DM7" s="622"/>
      <c r="DN7" s="622"/>
      <c r="DO7" s="622"/>
      <c r="DP7" s="623"/>
      <c r="DQ7" s="627">
        <v>3897152</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85899</v>
      </c>
      <c r="S8" s="622"/>
      <c r="T8" s="622"/>
      <c r="U8" s="622"/>
      <c r="V8" s="622"/>
      <c r="W8" s="622"/>
      <c r="X8" s="622"/>
      <c r="Y8" s="623"/>
      <c r="Z8" s="659">
        <v>0.2</v>
      </c>
      <c r="AA8" s="659"/>
      <c r="AB8" s="659"/>
      <c r="AC8" s="659"/>
      <c r="AD8" s="660">
        <v>85899</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174665</v>
      </c>
      <c r="BH8" s="622"/>
      <c r="BI8" s="622"/>
      <c r="BJ8" s="622"/>
      <c r="BK8" s="622"/>
      <c r="BL8" s="622"/>
      <c r="BM8" s="622"/>
      <c r="BN8" s="623"/>
      <c r="BO8" s="659">
        <v>1.3</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19385575</v>
      </c>
      <c r="CS8" s="622"/>
      <c r="CT8" s="622"/>
      <c r="CU8" s="622"/>
      <c r="CV8" s="622"/>
      <c r="CW8" s="622"/>
      <c r="CX8" s="622"/>
      <c r="CY8" s="623"/>
      <c r="CZ8" s="659">
        <v>36</v>
      </c>
      <c r="DA8" s="659"/>
      <c r="DB8" s="659"/>
      <c r="DC8" s="659"/>
      <c r="DD8" s="627">
        <v>474906</v>
      </c>
      <c r="DE8" s="622"/>
      <c r="DF8" s="622"/>
      <c r="DG8" s="622"/>
      <c r="DH8" s="622"/>
      <c r="DI8" s="622"/>
      <c r="DJ8" s="622"/>
      <c r="DK8" s="622"/>
      <c r="DL8" s="622"/>
      <c r="DM8" s="622"/>
      <c r="DN8" s="622"/>
      <c r="DO8" s="622"/>
      <c r="DP8" s="623"/>
      <c r="DQ8" s="627">
        <v>9890294</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94101</v>
      </c>
      <c r="S9" s="622"/>
      <c r="T9" s="622"/>
      <c r="U9" s="622"/>
      <c r="V9" s="622"/>
      <c r="W9" s="622"/>
      <c r="X9" s="622"/>
      <c r="Y9" s="623"/>
      <c r="Z9" s="659">
        <v>0.2</v>
      </c>
      <c r="AA9" s="659"/>
      <c r="AB9" s="659"/>
      <c r="AC9" s="659"/>
      <c r="AD9" s="660">
        <v>94101</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4521748</v>
      </c>
      <c r="BH9" s="622"/>
      <c r="BI9" s="622"/>
      <c r="BJ9" s="622"/>
      <c r="BK9" s="622"/>
      <c r="BL9" s="622"/>
      <c r="BM9" s="622"/>
      <c r="BN9" s="623"/>
      <c r="BO9" s="659">
        <v>33.200000000000003</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4576436</v>
      </c>
      <c r="CS9" s="622"/>
      <c r="CT9" s="622"/>
      <c r="CU9" s="622"/>
      <c r="CV9" s="622"/>
      <c r="CW9" s="622"/>
      <c r="CX9" s="622"/>
      <c r="CY9" s="623"/>
      <c r="CZ9" s="659">
        <v>8.5</v>
      </c>
      <c r="DA9" s="659"/>
      <c r="DB9" s="659"/>
      <c r="DC9" s="659"/>
      <c r="DD9" s="627">
        <v>139543</v>
      </c>
      <c r="DE9" s="622"/>
      <c r="DF9" s="622"/>
      <c r="DG9" s="622"/>
      <c r="DH9" s="622"/>
      <c r="DI9" s="622"/>
      <c r="DJ9" s="622"/>
      <c r="DK9" s="622"/>
      <c r="DL9" s="622"/>
      <c r="DM9" s="622"/>
      <c r="DN9" s="622"/>
      <c r="DO9" s="622"/>
      <c r="DP9" s="623"/>
      <c r="DQ9" s="627">
        <v>3647668</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343888</v>
      </c>
      <c r="BH10" s="622"/>
      <c r="BI10" s="622"/>
      <c r="BJ10" s="622"/>
      <c r="BK10" s="622"/>
      <c r="BL10" s="622"/>
      <c r="BM10" s="622"/>
      <c r="BN10" s="623"/>
      <c r="BO10" s="659">
        <v>2.5</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269186</v>
      </c>
      <c r="CS10" s="622"/>
      <c r="CT10" s="622"/>
      <c r="CU10" s="622"/>
      <c r="CV10" s="622"/>
      <c r="CW10" s="622"/>
      <c r="CX10" s="622"/>
      <c r="CY10" s="623"/>
      <c r="CZ10" s="659">
        <v>0.5</v>
      </c>
      <c r="DA10" s="659"/>
      <c r="DB10" s="659"/>
      <c r="DC10" s="659"/>
      <c r="DD10" s="627" t="s">
        <v>122</v>
      </c>
      <c r="DE10" s="622"/>
      <c r="DF10" s="622"/>
      <c r="DG10" s="622"/>
      <c r="DH10" s="622"/>
      <c r="DI10" s="622"/>
      <c r="DJ10" s="622"/>
      <c r="DK10" s="622"/>
      <c r="DL10" s="622"/>
      <c r="DM10" s="622"/>
      <c r="DN10" s="622"/>
      <c r="DO10" s="622"/>
      <c r="DP10" s="623"/>
      <c r="DQ10" s="627">
        <v>149983</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2437354</v>
      </c>
      <c r="S11" s="622"/>
      <c r="T11" s="622"/>
      <c r="U11" s="622"/>
      <c r="V11" s="622"/>
      <c r="W11" s="622"/>
      <c r="X11" s="622"/>
      <c r="Y11" s="623"/>
      <c r="Z11" s="624">
        <v>4.4000000000000004</v>
      </c>
      <c r="AA11" s="625"/>
      <c r="AB11" s="625"/>
      <c r="AC11" s="626"/>
      <c r="AD11" s="627">
        <v>2437354</v>
      </c>
      <c r="AE11" s="622"/>
      <c r="AF11" s="622"/>
      <c r="AG11" s="622"/>
      <c r="AH11" s="622"/>
      <c r="AI11" s="622"/>
      <c r="AJ11" s="622"/>
      <c r="AK11" s="623"/>
      <c r="AL11" s="624">
        <v>8.5</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627047</v>
      </c>
      <c r="BH11" s="622"/>
      <c r="BI11" s="622"/>
      <c r="BJ11" s="622"/>
      <c r="BK11" s="622"/>
      <c r="BL11" s="622"/>
      <c r="BM11" s="622"/>
      <c r="BN11" s="623"/>
      <c r="BO11" s="659">
        <v>4.5999999999999996</v>
      </c>
      <c r="BP11" s="659"/>
      <c r="BQ11" s="659"/>
      <c r="BR11" s="659"/>
      <c r="BS11" s="660">
        <v>174455</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2187317</v>
      </c>
      <c r="CS11" s="622"/>
      <c r="CT11" s="622"/>
      <c r="CU11" s="622"/>
      <c r="CV11" s="622"/>
      <c r="CW11" s="622"/>
      <c r="CX11" s="622"/>
      <c r="CY11" s="623"/>
      <c r="CZ11" s="659">
        <v>4.0999999999999996</v>
      </c>
      <c r="DA11" s="659"/>
      <c r="DB11" s="659"/>
      <c r="DC11" s="659"/>
      <c r="DD11" s="627">
        <v>416319</v>
      </c>
      <c r="DE11" s="622"/>
      <c r="DF11" s="622"/>
      <c r="DG11" s="622"/>
      <c r="DH11" s="622"/>
      <c r="DI11" s="622"/>
      <c r="DJ11" s="622"/>
      <c r="DK11" s="622"/>
      <c r="DL11" s="622"/>
      <c r="DM11" s="622"/>
      <c r="DN11" s="622"/>
      <c r="DO11" s="622"/>
      <c r="DP11" s="623"/>
      <c r="DQ11" s="627">
        <v>1235275</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8748</v>
      </c>
      <c r="S12" s="622"/>
      <c r="T12" s="622"/>
      <c r="U12" s="622"/>
      <c r="V12" s="622"/>
      <c r="W12" s="622"/>
      <c r="X12" s="622"/>
      <c r="Y12" s="623"/>
      <c r="Z12" s="659">
        <v>0</v>
      </c>
      <c r="AA12" s="659"/>
      <c r="AB12" s="659"/>
      <c r="AC12" s="659"/>
      <c r="AD12" s="660">
        <v>8748</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6008338</v>
      </c>
      <c r="BH12" s="622"/>
      <c r="BI12" s="622"/>
      <c r="BJ12" s="622"/>
      <c r="BK12" s="622"/>
      <c r="BL12" s="622"/>
      <c r="BM12" s="622"/>
      <c r="BN12" s="623"/>
      <c r="BO12" s="659">
        <v>44.2</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1517017</v>
      </c>
      <c r="CS12" s="622"/>
      <c r="CT12" s="622"/>
      <c r="CU12" s="622"/>
      <c r="CV12" s="622"/>
      <c r="CW12" s="622"/>
      <c r="CX12" s="622"/>
      <c r="CY12" s="623"/>
      <c r="CZ12" s="659">
        <v>2.8</v>
      </c>
      <c r="DA12" s="659"/>
      <c r="DB12" s="659"/>
      <c r="DC12" s="659"/>
      <c r="DD12" s="627">
        <v>500020</v>
      </c>
      <c r="DE12" s="622"/>
      <c r="DF12" s="622"/>
      <c r="DG12" s="622"/>
      <c r="DH12" s="622"/>
      <c r="DI12" s="622"/>
      <c r="DJ12" s="622"/>
      <c r="DK12" s="622"/>
      <c r="DL12" s="622"/>
      <c r="DM12" s="622"/>
      <c r="DN12" s="622"/>
      <c r="DO12" s="622"/>
      <c r="DP12" s="623"/>
      <c r="DQ12" s="627">
        <v>1199451</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5960905</v>
      </c>
      <c r="BH13" s="622"/>
      <c r="BI13" s="622"/>
      <c r="BJ13" s="622"/>
      <c r="BK13" s="622"/>
      <c r="BL13" s="622"/>
      <c r="BM13" s="622"/>
      <c r="BN13" s="623"/>
      <c r="BO13" s="659">
        <v>43.8</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5364402</v>
      </c>
      <c r="CS13" s="622"/>
      <c r="CT13" s="622"/>
      <c r="CU13" s="622"/>
      <c r="CV13" s="622"/>
      <c r="CW13" s="622"/>
      <c r="CX13" s="622"/>
      <c r="CY13" s="623"/>
      <c r="CZ13" s="659">
        <v>10</v>
      </c>
      <c r="DA13" s="659"/>
      <c r="DB13" s="659"/>
      <c r="DC13" s="659"/>
      <c r="DD13" s="627">
        <v>2243255</v>
      </c>
      <c r="DE13" s="622"/>
      <c r="DF13" s="622"/>
      <c r="DG13" s="622"/>
      <c r="DH13" s="622"/>
      <c r="DI13" s="622"/>
      <c r="DJ13" s="622"/>
      <c r="DK13" s="622"/>
      <c r="DL13" s="622"/>
      <c r="DM13" s="622"/>
      <c r="DN13" s="622"/>
      <c r="DO13" s="622"/>
      <c r="DP13" s="623"/>
      <c r="DQ13" s="627">
        <v>2939378</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4453</v>
      </c>
      <c r="S14" s="622"/>
      <c r="T14" s="622"/>
      <c r="U14" s="622"/>
      <c r="V14" s="622"/>
      <c r="W14" s="622"/>
      <c r="X14" s="622"/>
      <c r="Y14" s="623"/>
      <c r="Z14" s="659">
        <v>0</v>
      </c>
      <c r="AA14" s="659"/>
      <c r="AB14" s="659"/>
      <c r="AC14" s="659"/>
      <c r="AD14" s="660">
        <v>4453</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454744</v>
      </c>
      <c r="BH14" s="622"/>
      <c r="BI14" s="622"/>
      <c r="BJ14" s="622"/>
      <c r="BK14" s="622"/>
      <c r="BL14" s="622"/>
      <c r="BM14" s="622"/>
      <c r="BN14" s="623"/>
      <c r="BO14" s="659">
        <v>3.3</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1864258</v>
      </c>
      <c r="CS14" s="622"/>
      <c r="CT14" s="622"/>
      <c r="CU14" s="622"/>
      <c r="CV14" s="622"/>
      <c r="CW14" s="622"/>
      <c r="CX14" s="622"/>
      <c r="CY14" s="623"/>
      <c r="CZ14" s="659">
        <v>3.5</v>
      </c>
      <c r="DA14" s="659"/>
      <c r="DB14" s="659"/>
      <c r="DC14" s="659"/>
      <c r="DD14" s="627">
        <v>80829</v>
      </c>
      <c r="DE14" s="622"/>
      <c r="DF14" s="622"/>
      <c r="DG14" s="622"/>
      <c r="DH14" s="622"/>
      <c r="DI14" s="622"/>
      <c r="DJ14" s="622"/>
      <c r="DK14" s="622"/>
      <c r="DL14" s="622"/>
      <c r="DM14" s="622"/>
      <c r="DN14" s="622"/>
      <c r="DO14" s="622"/>
      <c r="DP14" s="623"/>
      <c r="DQ14" s="627">
        <v>1768494</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784575</v>
      </c>
      <c r="BH15" s="622"/>
      <c r="BI15" s="622"/>
      <c r="BJ15" s="622"/>
      <c r="BK15" s="622"/>
      <c r="BL15" s="622"/>
      <c r="BM15" s="622"/>
      <c r="BN15" s="623"/>
      <c r="BO15" s="659">
        <v>5.8</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4799321</v>
      </c>
      <c r="CS15" s="622"/>
      <c r="CT15" s="622"/>
      <c r="CU15" s="622"/>
      <c r="CV15" s="622"/>
      <c r="CW15" s="622"/>
      <c r="CX15" s="622"/>
      <c r="CY15" s="623"/>
      <c r="CZ15" s="659">
        <v>8.9</v>
      </c>
      <c r="DA15" s="659"/>
      <c r="DB15" s="659"/>
      <c r="DC15" s="659"/>
      <c r="DD15" s="627">
        <v>1132907</v>
      </c>
      <c r="DE15" s="622"/>
      <c r="DF15" s="622"/>
      <c r="DG15" s="622"/>
      <c r="DH15" s="622"/>
      <c r="DI15" s="622"/>
      <c r="DJ15" s="622"/>
      <c r="DK15" s="622"/>
      <c r="DL15" s="622"/>
      <c r="DM15" s="622"/>
      <c r="DN15" s="622"/>
      <c r="DO15" s="622"/>
      <c r="DP15" s="623"/>
      <c r="DQ15" s="627">
        <v>3482404</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54728</v>
      </c>
      <c r="S16" s="622"/>
      <c r="T16" s="622"/>
      <c r="U16" s="622"/>
      <c r="V16" s="622"/>
      <c r="W16" s="622"/>
      <c r="X16" s="622"/>
      <c r="Y16" s="623"/>
      <c r="Z16" s="659">
        <v>0.1</v>
      </c>
      <c r="AA16" s="659"/>
      <c r="AB16" s="659"/>
      <c r="AC16" s="659"/>
      <c r="AD16" s="660">
        <v>54728</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124984</v>
      </c>
      <c r="CS16" s="622"/>
      <c r="CT16" s="622"/>
      <c r="CU16" s="622"/>
      <c r="CV16" s="622"/>
      <c r="CW16" s="622"/>
      <c r="CX16" s="622"/>
      <c r="CY16" s="623"/>
      <c r="CZ16" s="659">
        <v>0.2</v>
      </c>
      <c r="DA16" s="659"/>
      <c r="DB16" s="659"/>
      <c r="DC16" s="659"/>
      <c r="DD16" s="627" t="s">
        <v>122</v>
      </c>
      <c r="DE16" s="622"/>
      <c r="DF16" s="622"/>
      <c r="DG16" s="622"/>
      <c r="DH16" s="622"/>
      <c r="DI16" s="622"/>
      <c r="DJ16" s="622"/>
      <c r="DK16" s="622"/>
      <c r="DL16" s="622"/>
      <c r="DM16" s="622"/>
      <c r="DN16" s="622"/>
      <c r="DO16" s="622"/>
      <c r="DP16" s="623"/>
      <c r="DQ16" s="627">
        <v>29752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223728</v>
      </c>
      <c r="S17" s="622"/>
      <c r="T17" s="622"/>
      <c r="U17" s="622"/>
      <c r="V17" s="622"/>
      <c r="W17" s="622"/>
      <c r="X17" s="622"/>
      <c r="Y17" s="623"/>
      <c r="Z17" s="659">
        <v>0.4</v>
      </c>
      <c r="AA17" s="659"/>
      <c r="AB17" s="659"/>
      <c r="AC17" s="659"/>
      <c r="AD17" s="660">
        <v>223728</v>
      </c>
      <c r="AE17" s="660"/>
      <c r="AF17" s="660"/>
      <c r="AG17" s="660"/>
      <c r="AH17" s="660"/>
      <c r="AI17" s="660"/>
      <c r="AJ17" s="660"/>
      <c r="AK17" s="660"/>
      <c r="AL17" s="624">
        <v>0.8</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7963015</v>
      </c>
      <c r="CS17" s="622"/>
      <c r="CT17" s="622"/>
      <c r="CU17" s="622"/>
      <c r="CV17" s="622"/>
      <c r="CW17" s="622"/>
      <c r="CX17" s="622"/>
      <c r="CY17" s="623"/>
      <c r="CZ17" s="659">
        <v>14.8</v>
      </c>
      <c r="DA17" s="659"/>
      <c r="DB17" s="659"/>
      <c r="DC17" s="659"/>
      <c r="DD17" s="627" t="s">
        <v>122</v>
      </c>
      <c r="DE17" s="622"/>
      <c r="DF17" s="622"/>
      <c r="DG17" s="622"/>
      <c r="DH17" s="622"/>
      <c r="DI17" s="622"/>
      <c r="DJ17" s="622"/>
      <c r="DK17" s="622"/>
      <c r="DL17" s="622"/>
      <c r="DM17" s="622"/>
      <c r="DN17" s="622"/>
      <c r="DO17" s="622"/>
      <c r="DP17" s="623"/>
      <c r="DQ17" s="627">
        <v>6264368</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111942</v>
      </c>
      <c r="S18" s="622"/>
      <c r="T18" s="622"/>
      <c r="U18" s="622"/>
      <c r="V18" s="622"/>
      <c r="W18" s="622"/>
      <c r="X18" s="622"/>
      <c r="Y18" s="623"/>
      <c r="Z18" s="659">
        <v>0.2</v>
      </c>
      <c r="AA18" s="659"/>
      <c r="AB18" s="659"/>
      <c r="AC18" s="659"/>
      <c r="AD18" s="660">
        <v>111942</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91577</v>
      </c>
      <c r="S19" s="622"/>
      <c r="T19" s="622"/>
      <c r="U19" s="622"/>
      <c r="V19" s="622"/>
      <c r="W19" s="622"/>
      <c r="X19" s="622"/>
      <c r="Y19" s="623"/>
      <c r="Z19" s="659">
        <v>0.2</v>
      </c>
      <c r="AA19" s="659"/>
      <c r="AB19" s="659"/>
      <c r="AC19" s="659"/>
      <c r="AD19" s="660">
        <v>91577</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686817</v>
      </c>
      <c r="BH19" s="622"/>
      <c r="BI19" s="622"/>
      <c r="BJ19" s="622"/>
      <c r="BK19" s="622"/>
      <c r="BL19" s="622"/>
      <c r="BM19" s="622"/>
      <c r="BN19" s="623"/>
      <c r="BO19" s="659">
        <v>5</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v>20365</v>
      </c>
      <c r="S20" s="622"/>
      <c r="T20" s="622"/>
      <c r="U20" s="622"/>
      <c r="V20" s="622"/>
      <c r="W20" s="622"/>
      <c r="X20" s="622"/>
      <c r="Y20" s="623"/>
      <c r="Z20" s="659">
        <v>0</v>
      </c>
      <c r="AA20" s="659"/>
      <c r="AB20" s="659"/>
      <c r="AC20" s="659"/>
      <c r="AD20" s="660">
        <v>20365</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686817</v>
      </c>
      <c r="BH20" s="622"/>
      <c r="BI20" s="622"/>
      <c r="BJ20" s="622"/>
      <c r="BK20" s="622"/>
      <c r="BL20" s="622"/>
      <c r="BM20" s="622"/>
      <c r="BN20" s="623"/>
      <c r="BO20" s="659">
        <v>5</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53809876</v>
      </c>
      <c r="CS20" s="622"/>
      <c r="CT20" s="622"/>
      <c r="CU20" s="622"/>
      <c r="CV20" s="622"/>
      <c r="CW20" s="622"/>
      <c r="CX20" s="622"/>
      <c r="CY20" s="623"/>
      <c r="CZ20" s="659">
        <v>100</v>
      </c>
      <c r="DA20" s="659"/>
      <c r="DB20" s="659"/>
      <c r="DC20" s="659"/>
      <c r="DD20" s="627">
        <v>5186744</v>
      </c>
      <c r="DE20" s="622"/>
      <c r="DF20" s="622"/>
      <c r="DG20" s="622"/>
      <c r="DH20" s="622"/>
      <c r="DI20" s="622"/>
      <c r="DJ20" s="622"/>
      <c r="DK20" s="622"/>
      <c r="DL20" s="622"/>
      <c r="DM20" s="622"/>
      <c r="DN20" s="622"/>
      <c r="DO20" s="622"/>
      <c r="DP20" s="623"/>
      <c r="DQ20" s="627">
        <v>34835151</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13025725</v>
      </c>
      <c r="S21" s="622"/>
      <c r="T21" s="622"/>
      <c r="U21" s="622"/>
      <c r="V21" s="622"/>
      <c r="W21" s="622"/>
      <c r="X21" s="622"/>
      <c r="Y21" s="623"/>
      <c r="Z21" s="659">
        <v>23.6</v>
      </c>
      <c r="AA21" s="659"/>
      <c r="AB21" s="659"/>
      <c r="AC21" s="659"/>
      <c r="AD21" s="660">
        <v>11798279</v>
      </c>
      <c r="AE21" s="660"/>
      <c r="AF21" s="660"/>
      <c r="AG21" s="660"/>
      <c r="AH21" s="660"/>
      <c r="AI21" s="660"/>
      <c r="AJ21" s="660"/>
      <c r="AK21" s="660"/>
      <c r="AL21" s="624">
        <v>41.3</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12410</v>
      </c>
      <c r="BH21" s="622"/>
      <c r="BI21" s="622"/>
      <c r="BJ21" s="622"/>
      <c r="BK21" s="622"/>
      <c r="BL21" s="622"/>
      <c r="BM21" s="622"/>
      <c r="BN21" s="623"/>
      <c r="BO21" s="659">
        <v>0.1</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11798279</v>
      </c>
      <c r="S22" s="622"/>
      <c r="T22" s="622"/>
      <c r="U22" s="622"/>
      <c r="V22" s="622"/>
      <c r="W22" s="622"/>
      <c r="X22" s="622"/>
      <c r="Y22" s="623"/>
      <c r="Z22" s="659">
        <v>21.4</v>
      </c>
      <c r="AA22" s="659"/>
      <c r="AB22" s="659"/>
      <c r="AC22" s="659"/>
      <c r="AD22" s="660">
        <v>11798279</v>
      </c>
      <c r="AE22" s="660"/>
      <c r="AF22" s="660"/>
      <c r="AG22" s="660"/>
      <c r="AH22" s="660"/>
      <c r="AI22" s="660"/>
      <c r="AJ22" s="660"/>
      <c r="AK22" s="660"/>
      <c r="AL22" s="624">
        <v>41.3</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1227446</v>
      </c>
      <c r="S23" s="622"/>
      <c r="T23" s="622"/>
      <c r="U23" s="622"/>
      <c r="V23" s="622"/>
      <c r="W23" s="622"/>
      <c r="X23" s="622"/>
      <c r="Y23" s="623"/>
      <c r="Z23" s="659">
        <v>2.2000000000000002</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674407</v>
      </c>
      <c r="BH23" s="622"/>
      <c r="BI23" s="622"/>
      <c r="BJ23" s="622"/>
      <c r="BK23" s="622"/>
      <c r="BL23" s="622"/>
      <c r="BM23" s="622"/>
      <c r="BN23" s="623"/>
      <c r="BO23" s="659">
        <v>5</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28030832</v>
      </c>
      <c r="CS24" s="677"/>
      <c r="CT24" s="677"/>
      <c r="CU24" s="677"/>
      <c r="CV24" s="677"/>
      <c r="CW24" s="677"/>
      <c r="CX24" s="677"/>
      <c r="CY24" s="702"/>
      <c r="CZ24" s="703">
        <v>52.1</v>
      </c>
      <c r="DA24" s="685"/>
      <c r="DB24" s="685"/>
      <c r="DC24" s="705"/>
      <c r="DD24" s="701">
        <v>17709838</v>
      </c>
      <c r="DE24" s="677"/>
      <c r="DF24" s="677"/>
      <c r="DG24" s="677"/>
      <c r="DH24" s="677"/>
      <c r="DI24" s="677"/>
      <c r="DJ24" s="677"/>
      <c r="DK24" s="702"/>
      <c r="DL24" s="701">
        <v>15443679</v>
      </c>
      <c r="DM24" s="677"/>
      <c r="DN24" s="677"/>
      <c r="DO24" s="677"/>
      <c r="DP24" s="677"/>
      <c r="DQ24" s="677"/>
      <c r="DR24" s="677"/>
      <c r="DS24" s="677"/>
      <c r="DT24" s="677"/>
      <c r="DU24" s="677"/>
      <c r="DV24" s="702"/>
      <c r="DW24" s="703">
        <v>53.7</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30234275</v>
      </c>
      <c r="S25" s="622"/>
      <c r="T25" s="622"/>
      <c r="U25" s="622"/>
      <c r="V25" s="622"/>
      <c r="W25" s="622"/>
      <c r="X25" s="622"/>
      <c r="Y25" s="623"/>
      <c r="Z25" s="659">
        <v>54.8</v>
      </c>
      <c r="AA25" s="659"/>
      <c r="AB25" s="659"/>
      <c r="AC25" s="659"/>
      <c r="AD25" s="660">
        <v>28332422</v>
      </c>
      <c r="AE25" s="660"/>
      <c r="AF25" s="660"/>
      <c r="AG25" s="660"/>
      <c r="AH25" s="660"/>
      <c r="AI25" s="660"/>
      <c r="AJ25" s="660"/>
      <c r="AK25" s="660"/>
      <c r="AL25" s="624">
        <v>99.3</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7321546</v>
      </c>
      <c r="CS25" s="634"/>
      <c r="CT25" s="634"/>
      <c r="CU25" s="634"/>
      <c r="CV25" s="634"/>
      <c r="CW25" s="634"/>
      <c r="CX25" s="634"/>
      <c r="CY25" s="635"/>
      <c r="CZ25" s="624">
        <v>13.6</v>
      </c>
      <c r="DA25" s="636"/>
      <c r="DB25" s="636"/>
      <c r="DC25" s="637"/>
      <c r="DD25" s="627">
        <v>6737195</v>
      </c>
      <c r="DE25" s="634"/>
      <c r="DF25" s="634"/>
      <c r="DG25" s="634"/>
      <c r="DH25" s="634"/>
      <c r="DI25" s="634"/>
      <c r="DJ25" s="634"/>
      <c r="DK25" s="635"/>
      <c r="DL25" s="627">
        <v>6174620</v>
      </c>
      <c r="DM25" s="634"/>
      <c r="DN25" s="634"/>
      <c r="DO25" s="634"/>
      <c r="DP25" s="634"/>
      <c r="DQ25" s="634"/>
      <c r="DR25" s="634"/>
      <c r="DS25" s="634"/>
      <c r="DT25" s="634"/>
      <c r="DU25" s="634"/>
      <c r="DV25" s="635"/>
      <c r="DW25" s="624">
        <v>21.5</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9463</v>
      </c>
      <c r="S26" s="622"/>
      <c r="T26" s="622"/>
      <c r="U26" s="622"/>
      <c r="V26" s="622"/>
      <c r="W26" s="622"/>
      <c r="X26" s="622"/>
      <c r="Y26" s="623"/>
      <c r="Z26" s="659">
        <v>0</v>
      </c>
      <c r="AA26" s="659"/>
      <c r="AB26" s="659"/>
      <c r="AC26" s="659"/>
      <c r="AD26" s="660">
        <v>9463</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4469005</v>
      </c>
      <c r="CS26" s="622"/>
      <c r="CT26" s="622"/>
      <c r="CU26" s="622"/>
      <c r="CV26" s="622"/>
      <c r="CW26" s="622"/>
      <c r="CX26" s="622"/>
      <c r="CY26" s="623"/>
      <c r="CZ26" s="624">
        <v>8.3000000000000007</v>
      </c>
      <c r="DA26" s="636"/>
      <c r="DB26" s="636"/>
      <c r="DC26" s="637"/>
      <c r="DD26" s="627">
        <v>4138166</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439878</v>
      </c>
      <c r="S27" s="622"/>
      <c r="T27" s="622"/>
      <c r="U27" s="622"/>
      <c r="V27" s="622"/>
      <c r="W27" s="622"/>
      <c r="X27" s="622"/>
      <c r="Y27" s="623"/>
      <c r="Z27" s="659">
        <v>0.8</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13601822</v>
      </c>
      <c r="BH27" s="622"/>
      <c r="BI27" s="622"/>
      <c r="BJ27" s="622"/>
      <c r="BK27" s="622"/>
      <c r="BL27" s="622"/>
      <c r="BM27" s="622"/>
      <c r="BN27" s="623"/>
      <c r="BO27" s="659">
        <v>100</v>
      </c>
      <c r="BP27" s="659"/>
      <c r="BQ27" s="659"/>
      <c r="BR27" s="659"/>
      <c r="BS27" s="660">
        <v>174455</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12746271</v>
      </c>
      <c r="CS27" s="634"/>
      <c r="CT27" s="634"/>
      <c r="CU27" s="634"/>
      <c r="CV27" s="634"/>
      <c r="CW27" s="634"/>
      <c r="CX27" s="634"/>
      <c r="CY27" s="635"/>
      <c r="CZ27" s="624">
        <v>23.7</v>
      </c>
      <c r="DA27" s="636"/>
      <c r="DB27" s="636"/>
      <c r="DC27" s="637"/>
      <c r="DD27" s="627">
        <v>4708275</v>
      </c>
      <c r="DE27" s="634"/>
      <c r="DF27" s="634"/>
      <c r="DG27" s="634"/>
      <c r="DH27" s="634"/>
      <c r="DI27" s="634"/>
      <c r="DJ27" s="634"/>
      <c r="DK27" s="635"/>
      <c r="DL27" s="627">
        <v>3004691</v>
      </c>
      <c r="DM27" s="634"/>
      <c r="DN27" s="634"/>
      <c r="DO27" s="634"/>
      <c r="DP27" s="634"/>
      <c r="DQ27" s="634"/>
      <c r="DR27" s="634"/>
      <c r="DS27" s="634"/>
      <c r="DT27" s="634"/>
      <c r="DU27" s="634"/>
      <c r="DV27" s="635"/>
      <c r="DW27" s="624">
        <v>10.5</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322202</v>
      </c>
      <c r="S28" s="622"/>
      <c r="T28" s="622"/>
      <c r="U28" s="622"/>
      <c r="V28" s="622"/>
      <c r="W28" s="622"/>
      <c r="X28" s="622"/>
      <c r="Y28" s="623"/>
      <c r="Z28" s="659">
        <v>0.6</v>
      </c>
      <c r="AA28" s="659"/>
      <c r="AB28" s="659"/>
      <c r="AC28" s="659"/>
      <c r="AD28" s="660">
        <v>51049</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7963015</v>
      </c>
      <c r="CS28" s="622"/>
      <c r="CT28" s="622"/>
      <c r="CU28" s="622"/>
      <c r="CV28" s="622"/>
      <c r="CW28" s="622"/>
      <c r="CX28" s="622"/>
      <c r="CY28" s="623"/>
      <c r="CZ28" s="624">
        <v>14.8</v>
      </c>
      <c r="DA28" s="636"/>
      <c r="DB28" s="636"/>
      <c r="DC28" s="637"/>
      <c r="DD28" s="627">
        <v>6264368</v>
      </c>
      <c r="DE28" s="622"/>
      <c r="DF28" s="622"/>
      <c r="DG28" s="622"/>
      <c r="DH28" s="622"/>
      <c r="DI28" s="622"/>
      <c r="DJ28" s="622"/>
      <c r="DK28" s="623"/>
      <c r="DL28" s="627">
        <v>6264368</v>
      </c>
      <c r="DM28" s="622"/>
      <c r="DN28" s="622"/>
      <c r="DO28" s="622"/>
      <c r="DP28" s="622"/>
      <c r="DQ28" s="622"/>
      <c r="DR28" s="622"/>
      <c r="DS28" s="622"/>
      <c r="DT28" s="622"/>
      <c r="DU28" s="622"/>
      <c r="DV28" s="623"/>
      <c r="DW28" s="624">
        <v>21.8</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175750</v>
      </c>
      <c r="S29" s="622"/>
      <c r="T29" s="622"/>
      <c r="U29" s="622"/>
      <c r="V29" s="622"/>
      <c r="W29" s="622"/>
      <c r="X29" s="622"/>
      <c r="Y29" s="623"/>
      <c r="Z29" s="659">
        <v>0.3</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7962957</v>
      </c>
      <c r="CS29" s="634"/>
      <c r="CT29" s="634"/>
      <c r="CU29" s="634"/>
      <c r="CV29" s="634"/>
      <c r="CW29" s="634"/>
      <c r="CX29" s="634"/>
      <c r="CY29" s="635"/>
      <c r="CZ29" s="624">
        <v>14.8</v>
      </c>
      <c r="DA29" s="636"/>
      <c r="DB29" s="636"/>
      <c r="DC29" s="637"/>
      <c r="DD29" s="627">
        <v>6264310</v>
      </c>
      <c r="DE29" s="634"/>
      <c r="DF29" s="634"/>
      <c r="DG29" s="634"/>
      <c r="DH29" s="634"/>
      <c r="DI29" s="634"/>
      <c r="DJ29" s="634"/>
      <c r="DK29" s="635"/>
      <c r="DL29" s="627">
        <v>6264310</v>
      </c>
      <c r="DM29" s="634"/>
      <c r="DN29" s="634"/>
      <c r="DO29" s="634"/>
      <c r="DP29" s="634"/>
      <c r="DQ29" s="634"/>
      <c r="DR29" s="634"/>
      <c r="DS29" s="634"/>
      <c r="DT29" s="634"/>
      <c r="DU29" s="634"/>
      <c r="DV29" s="635"/>
      <c r="DW29" s="624">
        <v>21.8</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9970590</v>
      </c>
      <c r="S30" s="622"/>
      <c r="T30" s="622"/>
      <c r="U30" s="622"/>
      <c r="V30" s="622"/>
      <c r="W30" s="622"/>
      <c r="X30" s="622"/>
      <c r="Y30" s="623"/>
      <c r="Z30" s="659">
        <v>18.100000000000001</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7813273</v>
      </c>
      <c r="CS30" s="622"/>
      <c r="CT30" s="622"/>
      <c r="CU30" s="622"/>
      <c r="CV30" s="622"/>
      <c r="CW30" s="622"/>
      <c r="CX30" s="622"/>
      <c r="CY30" s="623"/>
      <c r="CZ30" s="624">
        <v>14.5</v>
      </c>
      <c r="DA30" s="636"/>
      <c r="DB30" s="636"/>
      <c r="DC30" s="637"/>
      <c r="DD30" s="627">
        <v>6114626</v>
      </c>
      <c r="DE30" s="622"/>
      <c r="DF30" s="622"/>
      <c r="DG30" s="622"/>
      <c r="DH30" s="622"/>
      <c r="DI30" s="622"/>
      <c r="DJ30" s="622"/>
      <c r="DK30" s="623"/>
      <c r="DL30" s="627">
        <v>6114626</v>
      </c>
      <c r="DM30" s="622"/>
      <c r="DN30" s="622"/>
      <c r="DO30" s="622"/>
      <c r="DP30" s="622"/>
      <c r="DQ30" s="622"/>
      <c r="DR30" s="622"/>
      <c r="DS30" s="622"/>
      <c r="DT30" s="622"/>
      <c r="DU30" s="622"/>
      <c r="DV30" s="623"/>
      <c r="DW30" s="624">
        <v>21.3</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v>8169</v>
      </c>
      <c r="S31" s="622"/>
      <c r="T31" s="622"/>
      <c r="U31" s="622"/>
      <c r="V31" s="622"/>
      <c r="W31" s="622"/>
      <c r="X31" s="622"/>
      <c r="Y31" s="623"/>
      <c r="Z31" s="659">
        <v>0</v>
      </c>
      <c r="AA31" s="659"/>
      <c r="AB31" s="659"/>
      <c r="AC31" s="659"/>
      <c r="AD31" s="660">
        <v>8169</v>
      </c>
      <c r="AE31" s="660"/>
      <c r="AF31" s="660"/>
      <c r="AG31" s="660"/>
      <c r="AH31" s="660"/>
      <c r="AI31" s="660"/>
      <c r="AJ31" s="660"/>
      <c r="AK31" s="660"/>
      <c r="AL31" s="624">
        <v>0</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99.4</v>
      </c>
      <c r="BH31" s="684"/>
      <c r="BI31" s="684"/>
      <c r="BJ31" s="684"/>
      <c r="BK31" s="684"/>
      <c r="BL31" s="684"/>
      <c r="BM31" s="685">
        <v>98.1</v>
      </c>
      <c r="BN31" s="684"/>
      <c r="BO31" s="684"/>
      <c r="BP31" s="684"/>
      <c r="BQ31" s="686"/>
      <c r="BR31" s="683">
        <v>99.4</v>
      </c>
      <c r="BS31" s="684"/>
      <c r="BT31" s="684"/>
      <c r="BU31" s="684"/>
      <c r="BV31" s="684"/>
      <c r="BW31" s="684"/>
      <c r="BX31" s="685">
        <v>98.1</v>
      </c>
      <c r="BY31" s="684"/>
      <c r="BZ31" s="684"/>
      <c r="CA31" s="684"/>
      <c r="CB31" s="686"/>
      <c r="CD31" s="642"/>
      <c r="CE31" s="643"/>
      <c r="CF31" s="618" t="s">
        <v>300</v>
      </c>
      <c r="CG31" s="619"/>
      <c r="CH31" s="619"/>
      <c r="CI31" s="619"/>
      <c r="CJ31" s="619"/>
      <c r="CK31" s="619"/>
      <c r="CL31" s="619"/>
      <c r="CM31" s="619"/>
      <c r="CN31" s="619"/>
      <c r="CO31" s="619"/>
      <c r="CP31" s="619"/>
      <c r="CQ31" s="620"/>
      <c r="CR31" s="621">
        <v>149684</v>
      </c>
      <c r="CS31" s="634"/>
      <c r="CT31" s="634"/>
      <c r="CU31" s="634"/>
      <c r="CV31" s="634"/>
      <c r="CW31" s="634"/>
      <c r="CX31" s="634"/>
      <c r="CY31" s="635"/>
      <c r="CZ31" s="624">
        <v>0.3</v>
      </c>
      <c r="DA31" s="636"/>
      <c r="DB31" s="636"/>
      <c r="DC31" s="637"/>
      <c r="DD31" s="627">
        <v>149684</v>
      </c>
      <c r="DE31" s="634"/>
      <c r="DF31" s="634"/>
      <c r="DG31" s="634"/>
      <c r="DH31" s="634"/>
      <c r="DI31" s="634"/>
      <c r="DJ31" s="634"/>
      <c r="DK31" s="635"/>
      <c r="DL31" s="627">
        <v>149684</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3816347</v>
      </c>
      <c r="S32" s="622"/>
      <c r="T32" s="622"/>
      <c r="U32" s="622"/>
      <c r="V32" s="622"/>
      <c r="W32" s="622"/>
      <c r="X32" s="622"/>
      <c r="Y32" s="623"/>
      <c r="Z32" s="659">
        <v>6.9</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99.5</v>
      </c>
      <c r="BH32" s="634"/>
      <c r="BI32" s="634"/>
      <c r="BJ32" s="634"/>
      <c r="BK32" s="634"/>
      <c r="BL32" s="634"/>
      <c r="BM32" s="625">
        <v>98.5</v>
      </c>
      <c r="BN32" s="634"/>
      <c r="BO32" s="634"/>
      <c r="BP32" s="634"/>
      <c r="BQ32" s="657"/>
      <c r="BR32" s="692">
        <v>99.5</v>
      </c>
      <c r="BS32" s="634"/>
      <c r="BT32" s="634"/>
      <c r="BU32" s="634"/>
      <c r="BV32" s="634"/>
      <c r="BW32" s="634"/>
      <c r="BX32" s="625">
        <v>98.6</v>
      </c>
      <c r="BY32" s="634"/>
      <c r="BZ32" s="634"/>
      <c r="CA32" s="634"/>
      <c r="CB32" s="657"/>
      <c r="CD32" s="644"/>
      <c r="CE32" s="645"/>
      <c r="CF32" s="618" t="s">
        <v>304</v>
      </c>
      <c r="CG32" s="619"/>
      <c r="CH32" s="619"/>
      <c r="CI32" s="619"/>
      <c r="CJ32" s="619"/>
      <c r="CK32" s="619"/>
      <c r="CL32" s="619"/>
      <c r="CM32" s="619"/>
      <c r="CN32" s="619"/>
      <c r="CO32" s="619"/>
      <c r="CP32" s="619"/>
      <c r="CQ32" s="620"/>
      <c r="CR32" s="621">
        <v>58</v>
      </c>
      <c r="CS32" s="622"/>
      <c r="CT32" s="622"/>
      <c r="CU32" s="622"/>
      <c r="CV32" s="622"/>
      <c r="CW32" s="622"/>
      <c r="CX32" s="622"/>
      <c r="CY32" s="623"/>
      <c r="CZ32" s="624">
        <v>0</v>
      </c>
      <c r="DA32" s="636"/>
      <c r="DB32" s="636"/>
      <c r="DC32" s="637"/>
      <c r="DD32" s="627">
        <v>58</v>
      </c>
      <c r="DE32" s="622"/>
      <c r="DF32" s="622"/>
      <c r="DG32" s="622"/>
      <c r="DH32" s="622"/>
      <c r="DI32" s="622"/>
      <c r="DJ32" s="622"/>
      <c r="DK32" s="623"/>
      <c r="DL32" s="627">
        <v>58</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266930</v>
      </c>
      <c r="S33" s="622"/>
      <c r="T33" s="622"/>
      <c r="U33" s="622"/>
      <c r="V33" s="622"/>
      <c r="W33" s="622"/>
      <c r="X33" s="622"/>
      <c r="Y33" s="623"/>
      <c r="Z33" s="659">
        <v>0.5</v>
      </c>
      <c r="AA33" s="659"/>
      <c r="AB33" s="659"/>
      <c r="AC33" s="659"/>
      <c r="AD33" s="660">
        <v>50223</v>
      </c>
      <c r="AE33" s="660"/>
      <c r="AF33" s="660"/>
      <c r="AG33" s="660"/>
      <c r="AH33" s="660"/>
      <c r="AI33" s="660"/>
      <c r="AJ33" s="660"/>
      <c r="AK33" s="660"/>
      <c r="AL33" s="624">
        <v>0.2</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99.2</v>
      </c>
      <c r="BH33" s="606"/>
      <c r="BI33" s="606"/>
      <c r="BJ33" s="606"/>
      <c r="BK33" s="606"/>
      <c r="BL33" s="606"/>
      <c r="BM33" s="652">
        <v>97.6</v>
      </c>
      <c r="BN33" s="606"/>
      <c r="BO33" s="606"/>
      <c r="BP33" s="606"/>
      <c r="BQ33" s="669"/>
      <c r="BR33" s="682">
        <v>99.3</v>
      </c>
      <c r="BS33" s="606"/>
      <c r="BT33" s="606"/>
      <c r="BU33" s="606"/>
      <c r="BV33" s="606"/>
      <c r="BW33" s="606"/>
      <c r="BX33" s="652">
        <v>97.6</v>
      </c>
      <c r="BY33" s="606"/>
      <c r="BZ33" s="606"/>
      <c r="CA33" s="606"/>
      <c r="CB33" s="669"/>
      <c r="CD33" s="618" t="s">
        <v>307</v>
      </c>
      <c r="CE33" s="619"/>
      <c r="CF33" s="619"/>
      <c r="CG33" s="619"/>
      <c r="CH33" s="619"/>
      <c r="CI33" s="619"/>
      <c r="CJ33" s="619"/>
      <c r="CK33" s="619"/>
      <c r="CL33" s="619"/>
      <c r="CM33" s="619"/>
      <c r="CN33" s="619"/>
      <c r="CO33" s="619"/>
      <c r="CP33" s="619"/>
      <c r="CQ33" s="620"/>
      <c r="CR33" s="621">
        <v>20467316</v>
      </c>
      <c r="CS33" s="634"/>
      <c r="CT33" s="634"/>
      <c r="CU33" s="634"/>
      <c r="CV33" s="634"/>
      <c r="CW33" s="634"/>
      <c r="CX33" s="634"/>
      <c r="CY33" s="635"/>
      <c r="CZ33" s="624">
        <v>38</v>
      </c>
      <c r="DA33" s="636"/>
      <c r="DB33" s="636"/>
      <c r="DC33" s="637"/>
      <c r="DD33" s="627">
        <v>15962124</v>
      </c>
      <c r="DE33" s="634"/>
      <c r="DF33" s="634"/>
      <c r="DG33" s="634"/>
      <c r="DH33" s="634"/>
      <c r="DI33" s="634"/>
      <c r="DJ33" s="634"/>
      <c r="DK33" s="635"/>
      <c r="DL33" s="627">
        <v>11257196</v>
      </c>
      <c r="DM33" s="634"/>
      <c r="DN33" s="634"/>
      <c r="DO33" s="634"/>
      <c r="DP33" s="634"/>
      <c r="DQ33" s="634"/>
      <c r="DR33" s="634"/>
      <c r="DS33" s="634"/>
      <c r="DT33" s="634"/>
      <c r="DU33" s="634"/>
      <c r="DV33" s="635"/>
      <c r="DW33" s="624">
        <v>39.200000000000003</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885454</v>
      </c>
      <c r="S34" s="622"/>
      <c r="T34" s="622"/>
      <c r="U34" s="622"/>
      <c r="V34" s="622"/>
      <c r="W34" s="622"/>
      <c r="X34" s="622"/>
      <c r="Y34" s="623"/>
      <c r="Z34" s="659">
        <v>1.6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5955728</v>
      </c>
      <c r="CS34" s="622"/>
      <c r="CT34" s="622"/>
      <c r="CU34" s="622"/>
      <c r="CV34" s="622"/>
      <c r="CW34" s="622"/>
      <c r="CX34" s="622"/>
      <c r="CY34" s="623"/>
      <c r="CZ34" s="624">
        <v>11.1</v>
      </c>
      <c r="DA34" s="636"/>
      <c r="DB34" s="636"/>
      <c r="DC34" s="637"/>
      <c r="DD34" s="627">
        <v>4375371</v>
      </c>
      <c r="DE34" s="622"/>
      <c r="DF34" s="622"/>
      <c r="DG34" s="622"/>
      <c r="DH34" s="622"/>
      <c r="DI34" s="622"/>
      <c r="DJ34" s="622"/>
      <c r="DK34" s="623"/>
      <c r="DL34" s="627">
        <v>3259736</v>
      </c>
      <c r="DM34" s="622"/>
      <c r="DN34" s="622"/>
      <c r="DO34" s="622"/>
      <c r="DP34" s="622"/>
      <c r="DQ34" s="622"/>
      <c r="DR34" s="622"/>
      <c r="DS34" s="622"/>
      <c r="DT34" s="622"/>
      <c r="DU34" s="622"/>
      <c r="DV34" s="623"/>
      <c r="DW34" s="624">
        <v>11.3</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4373501</v>
      </c>
      <c r="S35" s="622"/>
      <c r="T35" s="622"/>
      <c r="U35" s="622"/>
      <c r="V35" s="622"/>
      <c r="W35" s="622"/>
      <c r="X35" s="622"/>
      <c r="Y35" s="623"/>
      <c r="Z35" s="659">
        <v>7.9</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358561</v>
      </c>
      <c r="CS35" s="634"/>
      <c r="CT35" s="634"/>
      <c r="CU35" s="634"/>
      <c r="CV35" s="634"/>
      <c r="CW35" s="634"/>
      <c r="CX35" s="634"/>
      <c r="CY35" s="635"/>
      <c r="CZ35" s="624">
        <v>0.7</v>
      </c>
      <c r="DA35" s="636"/>
      <c r="DB35" s="636"/>
      <c r="DC35" s="637"/>
      <c r="DD35" s="627">
        <v>239216</v>
      </c>
      <c r="DE35" s="634"/>
      <c r="DF35" s="634"/>
      <c r="DG35" s="634"/>
      <c r="DH35" s="634"/>
      <c r="DI35" s="634"/>
      <c r="DJ35" s="634"/>
      <c r="DK35" s="635"/>
      <c r="DL35" s="627">
        <v>194635</v>
      </c>
      <c r="DM35" s="634"/>
      <c r="DN35" s="634"/>
      <c r="DO35" s="634"/>
      <c r="DP35" s="634"/>
      <c r="DQ35" s="634"/>
      <c r="DR35" s="634"/>
      <c r="DS35" s="634"/>
      <c r="DT35" s="634"/>
      <c r="DU35" s="634"/>
      <c r="DV35" s="635"/>
      <c r="DW35" s="624">
        <v>0.7</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945498</v>
      </c>
      <c r="S36" s="622"/>
      <c r="T36" s="622"/>
      <c r="U36" s="622"/>
      <c r="V36" s="622"/>
      <c r="W36" s="622"/>
      <c r="X36" s="622"/>
      <c r="Y36" s="623"/>
      <c r="Z36" s="659">
        <v>1.7</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6407052</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52170</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8405938</v>
      </c>
      <c r="CS36" s="622"/>
      <c r="CT36" s="622"/>
      <c r="CU36" s="622"/>
      <c r="CV36" s="622"/>
      <c r="CW36" s="622"/>
      <c r="CX36" s="622"/>
      <c r="CY36" s="623"/>
      <c r="CZ36" s="624">
        <v>15.6</v>
      </c>
      <c r="DA36" s="636"/>
      <c r="DB36" s="636"/>
      <c r="DC36" s="637"/>
      <c r="DD36" s="627">
        <v>7470353</v>
      </c>
      <c r="DE36" s="622"/>
      <c r="DF36" s="622"/>
      <c r="DG36" s="622"/>
      <c r="DH36" s="622"/>
      <c r="DI36" s="622"/>
      <c r="DJ36" s="622"/>
      <c r="DK36" s="623"/>
      <c r="DL36" s="627">
        <v>4442816</v>
      </c>
      <c r="DM36" s="622"/>
      <c r="DN36" s="622"/>
      <c r="DO36" s="622"/>
      <c r="DP36" s="622"/>
      <c r="DQ36" s="622"/>
      <c r="DR36" s="622"/>
      <c r="DS36" s="622"/>
      <c r="DT36" s="622"/>
      <c r="DU36" s="622"/>
      <c r="DV36" s="623"/>
      <c r="DW36" s="624">
        <v>15.5</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663367</v>
      </c>
      <c r="S37" s="622"/>
      <c r="T37" s="622"/>
      <c r="U37" s="622"/>
      <c r="V37" s="622"/>
      <c r="W37" s="622"/>
      <c r="X37" s="622"/>
      <c r="Y37" s="623"/>
      <c r="Z37" s="659">
        <v>1.2</v>
      </c>
      <c r="AA37" s="659"/>
      <c r="AB37" s="659"/>
      <c r="AC37" s="659"/>
      <c r="AD37" s="660">
        <v>85176</v>
      </c>
      <c r="AE37" s="660"/>
      <c r="AF37" s="660"/>
      <c r="AG37" s="660"/>
      <c r="AH37" s="660"/>
      <c r="AI37" s="660"/>
      <c r="AJ37" s="660"/>
      <c r="AK37" s="660"/>
      <c r="AL37" s="624">
        <v>0.3</v>
      </c>
      <c r="AM37" s="625"/>
      <c r="AN37" s="625"/>
      <c r="AO37" s="661"/>
      <c r="AQ37" s="654" t="s">
        <v>319</v>
      </c>
      <c r="AR37" s="655"/>
      <c r="AS37" s="655"/>
      <c r="AT37" s="655"/>
      <c r="AU37" s="655"/>
      <c r="AV37" s="655"/>
      <c r="AW37" s="655"/>
      <c r="AX37" s="655"/>
      <c r="AY37" s="656"/>
      <c r="AZ37" s="621">
        <v>2000264</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-71416</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3039245</v>
      </c>
      <c r="CS37" s="634"/>
      <c r="CT37" s="634"/>
      <c r="CU37" s="634"/>
      <c r="CV37" s="634"/>
      <c r="CW37" s="634"/>
      <c r="CX37" s="634"/>
      <c r="CY37" s="635"/>
      <c r="CZ37" s="624">
        <v>5.6</v>
      </c>
      <c r="DA37" s="636"/>
      <c r="DB37" s="636"/>
      <c r="DC37" s="637"/>
      <c r="DD37" s="627">
        <v>3012685</v>
      </c>
      <c r="DE37" s="634"/>
      <c r="DF37" s="634"/>
      <c r="DG37" s="634"/>
      <c r="DH37" s="634"/>
      <c r="DI37" s="634"/>
      <c r="DJ37" s="634"/>
      <c r="DK37" s="635"/>
      <c r="DL37" s="627">
        <v>2962288</v>
      </c>
      <c r="DM37" s="634"/>
      <c r="DN37" s="634"/>
      <c r="DO37" s="634"/>
      <c r="DP37" s="634"/>
      <c r="DQ37" s="634"/>
      <c r="DR37" s="634"/>
      <c r="DS37" s="634"/>
      <c r="DT37" s="634"/>
      <c r="DU37" s="634"/>
      <c r="DV37" s="635"/>
      <c r="DW37" s="624">
        <v>10.3</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3084774</v>
      </c>
      <c r="S38" s="622"/>
      <c r="T38" s="622"/>
      <c r="U38" s="622"/>
      <c r="V38" s="622"/>
      <c r="W38" s="622"/>
      <c r="X38" s="622"/>
      <c r="Y38" s="623"/>
      <c r="Z38" s="659">
        <v>5.6</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87525</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11396</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4290557</v>
      </c>
      <c r="CS38" s="622"/>
      <c r="CT38" s="622"/>
      <c r="CU38" s="622"/>
      <c r="CV38" s="622"/>
      <c r="CW38" s="622"/>
      <c r="CX38" s="622"/>
      <c r="CY38" s="623"/>
      <c r="CZ38" s="624">
        <v>8</v>
      </c>
      <c r="DA38" s="636"/>
      <c r="DB38" s="636"/>
      <c r="DC38" s="637"/>
      <c r="DD38" s="627">
        <v>3557692</v>
      </c>
      <c r="DE38" s="622"/>
      <c r="DF38" s="622"/>
      <c r="DG38" s="622"/>
      <c r="DH38" s="622"/>
      <c r="DI38" s="622"/>
      <c r="DJ38" s="622"/>
      <c r="DK38" s="623"/>
      <c r="DL38" s="627">
        <v>3360009</v>
      </c>
      <c r="DM38" s="622"/>
      <c r="DN38" s="622"/>
      <c r="DO38" s="622"/>
      <c r="DP38" s="622"/>
      <c r="DQ38" s="622"/>
      <c r="DR38" s="622"/>
      <c r="DS38" s="622"/>
      <c r="DT38" s="622"/>
      <c r="DU38" s="622"/>
      <c r="DV38" s="623"/>
      <c r="DW38" s="624">
        <v>11.7</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63831</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16316</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1245782</v>
      </c>
      <c r="CS39" s="634"/>
      <c r="CT39" s="634"/>
      <c r="CU39" s="634"/>
      <c r="CV39" s="634"/>
      <c r="CW39" s="634"/>
      <c r="CX39" s="634"/>
      <c r="CY39" s="635"/>
      <c r="CZ39" s="624">
        <v>2.2999999999999998</v>
      </c>
      <c r="DA39" s="636"/>
      <c r="DB39" s="636"/>
      <c r="DC39" s="637"/>
      <c r="DD39" s="627">
        <v>279221</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208474</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28706</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88</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210750</v>
      </c>
      <c r="CS40" s="622"/>
      <c r="CT40" s="622"/>
      <c r="CU40" s="622"/>
      <c r="CV40" s="622"/>
      <c r="CW40" s="622"/>
      <c r="CX40" s="622"/>
      <c r="CY40" s="623"/>
      <c r="CZ40" s="624">
        <v>0.4</v>
      </c>
      <c r="DA40" s="636"/>
      <c r="DB40" s="636"/>
      <c r="DC40" s="637"/>
      <c r="DD40" s="627">
        <v>40271</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55196198</v>
      </c>
      <c r="S41" s="646"/>
      <c r="T41" s="646"/>
      <c r="U41" s="646"/>
      <c r="V41" s="646"/>
      <c r="W41" s="646"/>
      <c r="X41" s="646"/>
      <c r="Y41" s="649"/>
      <c r="Z41" s="650">
        <v>100</v>
      </c>
      <c r="AA41" s="650"/>
      <c r="AB41" s="650"/>
      <c r="AC41" s="650"/>
      <c r="AD41" s="651">
        <v>28536502</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789301</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3437425</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419</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5311728</v>
      </c>
      <c r="CS42" s="634"/>
      <c r="CT42" s="634"/>
      <c r="CU42" s="634"/>
      <c r="CV42" s="634"/>
      <c r="CW42" s="634"/>
      <c r="CX42" s="634"/>
      <c r="CY42" s="635"/>
      <c r="CZ42" s="624">
        <v>9.9</v>
      </c>
      <c r="DA42" s="636"/>
      <c r="DB42" s="636"/>
      <c r="DC42" s="637"/>
      <c r="DD42" s="627">
        <v>1163189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189795</v>
      </c>
      <c r="CS43" s="634"/>
      <c r="CT43" s="634"/>
      <c r="CU43" s="634"/>
      <c r="CV43" s="634"/>
      <c r="CW43" s="634"/>
      <c r="CX43" s="634"/>
      <c r="CY43" s="635"/>
      <c r="CZ43" s="624">
        <v>0.4</v>
      </c>
      <c r="DA43" s="636"/>
      <c r="DB43" s="636"/>
      <c r="DC43" s="637"/>
      <c r="DD43" s="627">
        <v>183261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5186744</v>
      </c>
      <c r="CS44" s="622"/>
      <c r="CT44" s="622"/>
      <c r="CU44" s="622"/>
      <c r="CV44" s="622"/>
      <c r="CW44" s="622"/>
      <c r="CX44" s="622"/>
      <c r="CY44" s="623"/>
      <c r="CZ44" s="624">
        <v>9.6</v>
      </c>
      <c r="DA44" s="625"/>
      <c r="DB44" s="625"/>
      <c r="DC44" s="626"/>
      <c r="DD44" s="627">
        <v>1133437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2289059</v>
      </c>
      <c r="CS45" s="634"/>
      <c r="CT45" s="634"/>
      <c r="CU45" s="634"/>
      <c r="CV45" s="634"/>
      <c r="CW45" s="634"/>
      <c r="CX45" s="634"/>
      <c r="CY45" s="635"/>
      <c r="CZ45" s="624">
        <v>4.3</v>
      </c>
      <c r="DA45" s="636"/>
      <c r="DB45" s="636"/>
      <c r="DC45" s="637"/>
      <c r="DD45" s="627">
        <v>152845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2759323</v>
      </c>
      <c r="CS46" s="622"/>
      <c r="CT46" s="622"/>
      <c r="CU46" s="622"/>
      <c r="CV46" s="622"/>
      <c r="CW46" s="622"/>
      <c r="CX46" s="622"/>
      <c r="CY46" s="623"/>
      <c r="CZ46" s="624">
        <v>5.0999999999999996</v>
      </c>
      <c r="DA46" s="625"/>
      <c r="DB46" s="625"/>
      <c r="DC46" s="626"/>
      <c r="DD46" s="627">
        <v>959199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124984</v>
      </c>
      <c r="CS47" s="634"/>
      <c r="CT47" s="634"/>
      <c r="CU47" s="634"/>
      <c r="CV47" s="634"/>
      <c r="CW47" s="634"/>
      <c r="CX47" s="634"/>
      <c r="CY47" s="635"/>
      <c r="CZ47" s="624">
        <v>0.2</v>
      </c>
      <c r="DA47" s="636"/>
      <c r="DB47" s="636"/>
      <c r="DC47" s="637"/>
      <c r="DD47" s="627">
        <v>29752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53809876</v>
      </c>
      <c r="CS49" s="606"/>
      <c r="CT49" s="606"/>
      <c r="CU49" s="606"/>
      <c r="CV49" s="606"/>
      <c r="CW49" s="606"/>
      <c r="CX49" s="606"/>
      <c r="CY49" s="607"/>
      <c r="CZ49" s="608">
        <v>100</v>
      </c>
      <c r="DA49" s="609"/>
      <c r="DB49" s="609"/>
      <c r="DC49" s="610"/>
      <c r="DD49" s="611">
        <v>34835151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vi4fhidMoMPyyiLp3jizjmmXDVVSRjCLBwQwh5aGWQL1cb2/tHo9KdlbE8lx78bAwi+kGswKM0HieIyYCQ31aw==" saltValue="AYy0mWZDtYgC0w90K0BdZ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53416</v>
      </c>
      <c r="R7" s="1103"/>
      <c r="S7" s="1103"/>
      <c r="T7" s="1103"/>
      <c r="U7" s="1103"/>
      <c r="V7" s="1103">
        <v>52037</v>
      </c>
      <c r="W7" s="1103"/>
      <c r="X7" s="1103"/>
      <c r="Y7" s="1103"/>
      <c r="Z7" s="1103"/>
      <c r="AA7" s="1103">
        <v>1379</v>
      </c>
      <c r="AB7" s="1103"/>
      <c r="AC7" s="1103"/>
      <c r="AD7" s="1103"/>
      <c r="AE7" s="1104"/>
      <c r="AF7" s="1105">
        <v>1269</v>
      </c>
      <c r="AG7" s="1106"/>
      <c r="AH7" s="1106"/>
      <c r="AI7" s="1106"/>
      <c r="AJ7" s="1107"/>
      <c r="AK7" s="1108">
        <v>2780</v>
      </c>
      <c r="AL7" s="1109"/>
      <c r="AM7" s="1109"/>
      <c r="AN7" s="1109"/>
      <c r="AO7" s="1109"/>
      <c r="AP7" s="1109">
        <v>55700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565</v>
      </c>
      <c r="BS7" s="1099" t="s">
        <v>556</v>
      </c>
      <c r="BT7" s="1100"/>
      <c r="BU7" s="1100"/>
      <c r="BV7" s="1100"/>
      <c r="BW7" s="1100"/>
      <c r="BX7" s="1100"/>
      <c r="BY7" s="1100"/>
      <c r="BZ7" s="1100"/>
      <c r="CA7" s="1100"/>
      <c r="CB7" s="1100"/>
      <c r="CC7" s="1100"/>
      <c r="CD7" s="1100"/>
      <c r="CE7" s="1100"/>
      <c r="CF7" s="1100"/>
      <c r="CG7" s="1112"/>
      <c r="CH7" s="1096">
        <v>20</v>
      </c>
      <c r="CI7" s="1097"/>
      <c r="CJ7" s="1097"/>
      <c r="CK7" s="1097"/>
      <c r="CL7" s="1098"/>
      <c r="CM7" s="1096">
        <v>1077</v>
      </c>
      <c r="CN7" s="1097"/>
      <c r="CO7" s="1097"/>
      <c r="CP7" s="1097"/>
      <c r="CQ7" s="1098"/>
      <c r="CR7" s="1096">
        <v>3</v>
      </c>
      <c r="CS7" s="1097"/>
      <c r="CT7" s="1097"/>
      <c r="CU7" s="1097"/>
      <c r="CV7" s="1098"/>
      <c r="CW7" s="1096">
        <v>148</v>
      </c>
      <c r="CX7" s="1097"/>
      <c r="CY7" s="1097"/>
      <c r="CZ7" s="1097"/>
      <c r="DA7" s="1098"/>
      <c r="DB7" s="1096" t="s">
        <v>555</v>
      </c>
      <c r="DC7" s="1097"/>
      <c r="DD7" s="1097"/>
      <c r="DE7" s="1097"/>
      <c r="DF7" s="1098"/>
      <c r="DG7" s="1096" t="s">
        <v>555</v>
      </c>
      <c r="DH7" s="1097"/>
      <c r="DI7" s="1097"/>
      <c r="DJ7" s="1097"/>
      <c r="DK7" s="1098"/>
      <c r="DL7" s="1096">
        <v>437</v>
      </c>
      <c r="DM7" s="1097"/>
      <c r="DN7" s="1097"/>
      <c r="DO7" s="1097"/>
      <c r="DP7" s="1098"/>
      <c r="DQ7" s="1096" t="s">
        <v>555</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7</v>
      </c>
      <c r="R8" s="1039"/>
      <c r="S8" s="1039"/>
      <c r="T8" s="1039"/>
      <c r="U8" s="1039"/>
      <c r="V8" s="1039">
        <v>0</v>
      </c>
      <c r="W8" s="1039"/>
      <c r="X8" s="1039"/>
      <c r="Y8" s="1039"/>
      <c r="Z8" s="1039"/>
      <c r="AA8" s="1039">
        <v>6</v>
      </c>
      <c r="AB8" s="1039"/>
      <c r="AC8" s="1039"/>
      <c r="AD8" s="1039"/>
      <c r="AE8" s="1040"/>
      <c r="AF8" s="1035" t="s">
        <v>122</v>
      </c>
      <c r="AG8" s="1036"/>
      <c r="AH8" s="1036"/>
      <c r="AI8" s="1036"/>
      <c r="AJ8" s="1037"/>
      <c r="AK8" s="1080" t="s">
        <v>555</v>
      </c>
      <c r="AL8" s="1081"/>
      <c r="AM8" s="1081"/>
      <c r="AN8" s="1081"/>
      <c r="AO8" s="1081"/>
      <c r="AP8" s="1081" t="s">
        <v>555</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557</v>
      </c>
      <c r="BT8" s="993"/>
      <c r="BU8" s="993"/>
      <c r="BV8" s="993"/>
      <c r="BW8" s="993"/>
      <c r="BX8" s="993"/>
      <c r="BY8" s="993"/>
      <c r="BZ8" s="993"/>
      <c r="CA8" s="993"/>
      <c r="CB8" s="993"/>
      <c r="CC8" s="993"/>
      <c r="CD8" s="993"/>
      <c r="CE8" s="993"/>
      <c r="CF8" s="993"/>
      <c r="CG8" s="1014"/>
      <c r="CH8" s="989">
        <v>-2</v>
      </c>
      <c r="CI8" s="990"/>
      <c r="CJ8" s="990"/>
      <c r="CK8" s="990"/>
      <c r="CL8" s="991"/>
      <c r="CM8" s="989">
        <v>176</v>
      </c>
      <c r="CN8" s="990"/>
      <c r="CO8" s="990"/>
      <c r="CP8" s="990"/>
      <c r="CQ8" s="991"/>
      <c r="CR8" s="989">
        <v>70</v>
      </c>
      <c r="CS8" s="990"/>
      <c r="CT8" s="990"/>
      <c r="CU8" s="990"/>
      <c r="CV8" s="991"/>
      <c r="CW8" s="989">
        <v>1</v>
      </c>
      <c r="CX8" s="990"/>
      <c r="CY8" s="990"/>
      <c r="CZ8" s="990"/>
      <c r="DA8" s="991"/>
      <c r="DB8" s="989" t="s">
        <v>555</v>
      </c>
      <c r="DC8" s="990"/>
      <c r="DD8" s="990"/>
      <c r="DE8" s="990"/>
      <c r="DF8" s="991"/>
      <c r="DG8" s="989" t="s">
        <v>555</v>
      </c>
      <c r="DH8" s="990"/>
      <c r="DI8" s="990"/>
      <c r="DJ8" s="990"/>
      <c r="DK8" s="991"/>
      <c r="DL8" s="989" t="s">
        <v>555</v>
      </c>
      <c r="DM8" s="990"/>
      <c r="DN8" s="990"/>
      <c r="DO8" s="990"/>
      <c r="DP8" s="991"/>
      <c r="DQ8" s="989" t="s">
        <v>555</v>
      </c>
      <c r="DR8" s="990"/>
      <c r="DS8" s="990"/>
      <c r="DT8" s="990"/>
      <c r="DU8" s="991"/>
      <c r="DV8" s="992"/>
      <c r="DW8" s="993"/>
      <c r="DX8" s="993"/>
      <c r="DY8" s="993"/>
      <c r="DZ8" s="994"/>
      <c r="EA8" s="234"/>
    </row>
    <row r="9" spans="1:131" s="235" customFormat="1" ht="26.25" customHeight="1" x14ac:dyDescent="0.15">
      <c r="A9" s="238">
        <v>3</v>
      </c>
      <c r="B9" s="1030" t="s">
        <v>376</v>
      </c>
      <c r="C9" s="1031"/>
      <c r="D9" s="1031"/>
      <c r="E9" s="1031"/>
      <c r="F9" s="1031"/>
      <c r="G9" s="1031"/>
      <c r="H9" s="1031"/>
      <c r="I9" s="1031"/>
      <c r="J9" s="1031"/>
      <c r="K9" s="1031"/>
      <c r="L9" s="1031"/>
      <c r="M9" s="1031"/>
      <c r="N9" s="1031"/>
      <c r="O9" s="1031"/>
      <c r="P9" s="1032"/>
      <c r="Q9" s="1038">
        <v>1</v>
      </c>
      <c r="R9" s="1039"/>
      <c r="S9" s="1039"/>
      <c r="T9" s="1039"/>
      <c r="U9" s="1039"/>
      <c r="V9" s="1039">
        <v>1</v>
      </c>
      <c r="W9" s="1039"/>
      <c r="X9" s="1039"/>
      <c r="Y9" s="1039"/>
      <c r="Z9" s="1039"/>
      <c r="AA9" s="1039" t="s">
        <v>586</v>
      </c>
      <c r="AB9" s="1039"/>
      <c r="AC9" s="1039"/>
      <c r="AD9" s="1039"/>
      <c r="AE9" s="1040"/>
      <c r="AF9" s="1035" t="s">
        <v>122</v>
      </c>
      <c r="AG9" s="1036"/>
      <c r="AH9" s="1036"/>
      <c r="AI9" s="1036"/>
      <c r="AJ9" s="1037"/>
      <c r="AK9" s="1080" t="s">
        <v>555</v>
      </c>
      <c r="AL9" s="1081"/>
      <c r="AM9" s="1081"/>
      <c r="AN9" s="1081"/>
      <c r="AO9" s="1081"/>
      <c r="AP9" s="1081" t="s">
        <v>555</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558</v>
      </c>
      <c r="BT9" s="993"/>
      <c r="BU9" s="993"/>
      <c r="BV9" s="993"/>
      <c r="BW9" s="993"/>
      <c r="BX9" s="993"/>
      <c r="BY9" s="993"/>
      <c r="BZ9" s="993"/>
      <c r="CA9" s="993"/>
      <c r="CB9" s="993"/>
      <c r="CC9" s="993"/>
      <c r="CD9" s="993"/>
      <c r="CE9" s="993"/>
      <c r="CF9" s="993"/>
      <c r="CG9" s="1014"/>
      <c r="CH9" s="989">
        <v>0</v>
      </c>
      <c r="CI9" s="990"/>
      <c r="CJ9" s="990"/>
      <c r="CK9" s="990"/>
      <c r="CL9" s="991"/>
      <c r="CM9" s="989">
        <v>194</v>
      </c>
      <c r="CN9" s="990"/>
      <c r="CO9" s="990"/>
      <c r="CP9" s="990"/>
      <c r="CQ9" s="991"/>
      <c r="CR9" s="989">
        <v>160</v>
      </c>
      <c r="CS9" s="990"/>
      <c r="CT9" s="990"/>
      <c r="CU9" s="990"/>
      <c r="CV9" s="991"/>
      <c r="CW9" s="989">
        <v>31</v>
      </c>
      <c r="CX9" s="990"/>
      <c r="CY9" s="990"/>
      <c r="CZ9" s="990"/>
      <c r="DA9" s="991"/>
      <c r="DB9" s="989" t="s">
        <v>555</v>
      </c>
      <c r="DC9" s="990"/>
      <c r="DD9" s="990"/>
      <c r="DE9" s="990"/>
      <c r="DF9" s="991"/>
      <c r="DG9" s="989" t="s">
        <v>555</v>
      </c>
      <c r="DH9" s="990"/>
      <c r="DI9" s="990"/>
      <c r="DJ9" s="990"/>
      <c r="DK9" s="991"/>
      <c r="DL9" s="989" t="s">
        <v>555</v>
      </c>
      <c r="DM9" s="990"/>
      <c r="DN9" s="990"/>
      <c r="DO9" s="990"/>
      <c r="DP9" s="991"/>
      <c r="DQ9" s="989" t="s">
        <v>555</v>
      </c>
      <c r="DR9" s="990"/>
      <c r="DS9" s="990"/>
      <c r="DT9" s="990"/>
      <c r="DU9" s="991"/>
      <c r="DV9" s="992"/>
      <c r="DW9" s="993"/>
      <c r="DX9" s="993"/>
      <c r="DY9" s="993"/>
      <c r="DZ9" s="994"/>
      <c r="EA9" s="234"/>
    </row>
    <row r="10" spans="1:131" s="235" customFormat="1" ht="26.25" customHeight="1" x14ac:dyDescent="0.15">
      <c r="A10" s="238">
        <v>4</v>
      </c>
      <c r="B10" s="1030" t="s">
        <v>377</v>
      </c>
      <c r="C10" s="1031"/>
      <c r="D10" s="1031"/>
      <c r="E10" s="1031"/>
      <c r="F10" s="1031"/>
      <c r="G10" s="1031"/>
      <c r="H10" s="1031"/>
      <c r="I10" s="1031"/>
      <c r="J10" s="1031"/>
      <c r="K10" s="1031"/>
      <c r="L10" s="1031"/>
      <c r="M10" s="1031"/>
      <c r="N10" s="1031"/>
      <c r="O10" s="1031"/>
      <c r="P10" s="1032"/>
      <c r="Q10" s="1038">
        <v>9</v>
      </c>
      <c r="R10" s="1039"/>
      <c r="S10" s="1039"/>
      <c r="T10" s="1039"/>
      <c r="U10" s="1039"/>
      <c r="V10" s="1039">
        <v>9</v>
      </c>
      <c r="W10" s="1039"/>
      <c r="X10" s="1039"/>
      <c r="Y10" s="1039"/>
      <c r="Z10" s="1039"/>
      <c r="AA10" s="1039">
        <v>0</v>
      </c>
      <c r="AB10" s="1039"/>
      <c r="AC10" s="1039"/>
      <c r="AD10" s="1039"/>
      <c r="AE10" s="1040"/>
      <c r="AF10" s="1035" t="s">
        <v>122</v>
      </c>
      <c r="AG10" s="1036"/>
      <c r="AH10" s="1036"/>
      <c r="AI10" s="1036"/>
      <c r="AJ10" s="1037"/>
      <c r="AK10" s="1080">
        <v>1</v>
      </c>
      <c r="AL10" s="1081"/>
      <c r="AM10" s="1081"/>
      <c r="AN10" s="1081"/>
      <c r="AO10" s="1081"/>
      <c r="AP10" s="1081" t="s">
        <v>555</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559</v>
      </c>
      <c r="BT10" s="993"/>
      <c r="BU10" s="993"/>
      <c r="BV10" s="993"/>
      <c r="BW10" s="993"/>
      <c r="BX10" s="993"/>
      <c r="BY10" s="993"/>
      <c r="BZ10" s="993"/>
      <c r="CA10" s="993"/>
      <c r="CB10" s="993"/>
      <c r="CC10" s="993"/>
      <c r="CD10" s="993"/>
      <c r="CE10" s="993"/>
      <c r="CF10" s="993"/>
      <c r="CG10" s="1014"/>
      <c r="CH10" s="989">
        <v>-15</v>
      </c>
      <c r="CI10" s="990"/>
      <c r="CJ10" s="990"/>
      <c r="CK10" s="990"/>
      <c r="CL10" s="991"/>
      <c r="CM10" s="989">
        <v>228</v>
      </c>
      <c r="CN10" s="990"/>
      <c r="CO10" s="990"/>
      <c r="CP10" s="990"/>
      <c r="CQ10" s="991"/>
      <c r="CR10" s="989">
        <v>8</v>
      </c>
      <c r="CS10" s="990"/>
      <c r="CT10" s="990"/>
      <c r="CU10" s="990"/>
      <c r="CV10" s="991"/>
      <c r="CW10" s="989">
        <v>7</v>
      </c>
      <c r="CX10" s="990"/>
      <c r="CY10" s="990"/>
      <c r="CZ10" s="990"/>
      <c r="DA10" s="991"/>
      <c r="DB10" s="989" t="s">
        <v>555</v>
      </c>
      <c r="DC10" s="990"/>
      <c r="DD10" s="990"/>
      <c r="DE10" s="990"/>
      <c r="DF10" s="991"/>
      <c r="DG10" s="989" t="s">
        <v>555</v>
      </c>
      <c r="DH10" s="990"/>
      <c r="DI10" s="990"/>
      <c r="DJ10" s="990"/>
      <c r="DK10" s="991"/>
      <c r="DL10" s="989" t="s">
        <v>555</v>
      </c>
      <c r="DM10" s="990"/>
      <c r="DN10" s="990"/>
      <c r="DO10" s="990"/>
      <c r="DP10" s="991"/>
      <c r="DQ10" s="989" t="s">
        <v>555</v>
      </c>
      <c r="DR10" s="990"/>
      <c r="DS10" s="990"/>
      <c r="DT10" s="990"/>
      <c r="DU10" s="991"/>
      <c r="DV10" s="992"/>
      <c r="DW10" s="993"/>
      <c r="DX10" s="993"/>
      <c r="DY10" s="993"/>
      <c r="DZ10" s="994"/>
      <c r="EA10" s="234"/>
    </row>
    <row r="11" spans="1:131" s="235" customFormat="1" ht="26.25" customHeight="1" x14ac:dyDescent="0.15">
      <c r="A11" s="238">
        <v>5</v>
      </c>
      <c r="B11" s="1030" t="s">
        <v>378</v>
      </c>
      <c r="C11" s="1031"/>
      <c r="D11" s="1031"/>
      <c r="E11" s="1031"/>
      <c r="F11" s="1031"/>
      <c r="G11" s="1031"/>
      <c r="H11" s="1031"/>
      <c r="I11" s="1031"/>
      <c r="J11" s="1031"/>
      <c r="K11" s="1031"/>
      <c r="L11" s="1031"/>
      <c r="M11" s="1031"/>
      <c r="N11" s="1031"/>
      <c r="O11" s="1031"/>
      <c r="P11" s="1032"/>
      <c r="Q11" s="1038">
        <v>2130</v>
      </c>
      <c r="R11" s="1039"/>
      <c r="S11" s="1039"/>
      <c r="T11" s="1039"/>
      <c r="U11" s="1039"/>
      <c r="V11" s="1039">
        <v>2130</v>
      </c>
      <c r="W11" s="1039"/>
      <c r="X11" s="1039"/>
      <c r="Y11" s="1039"/>
      <c r="Z11" s="1039"/>
      <c r="AA11" s="1039" t="s">
        <v>586</v>
      </c>
      <c r="AB11" s="1039"/>
      <c r="AC11" s="1039"/>
      <c r="AD11" s="1039"/>
      <c r="AE11" s="1040"/>
      <c r="AF11" s="1035" t="s">
        <v>122</v>
      </c>
      <c r="AG11" s="1036"/>
      <c r="AH11" s="1036"/>
      <c r="AI11" s="1036"/>
      <c r="AJ11" s="1037"/>
      <c r="AK11" s="1080">
        <v>1914</v>
      </c>
      <c r="AL11" s="1081"/>
      <c r="AM11" s="1081"/>
      <c r="AN11" s="1081"/>
      <c r="AO11" s="1081"/>
      <c r="AP11" s="1081">
        <v>4060</v>
      </c>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560</v>
      </c>
      <c r="BT11" s="993"/>
      <c r="BU11" s="993"/>
      <c r="BV11" s="993"/>
      <c r="BW11" s="993"/>
      <c r="BX11" s="993"/>
      <c r="BY11" s="993"/>
      <c r="BZ11" s="993"/>
      <c r="CA11" s="993"/>
      <c r="CB11" s="993"/>
      <c r="CC11" s="993"/>
      <c r="CD11" s="993"/>
      <c r="CE11" s="993"/>
      <c r="CF11" s="993"/>
      <c r="CG11" s="1014"/>
      <c r="CH11" s="989">
        <v>25</v>
      </c>
      <c r="CI11" s="990"/>
      <c r="CJ11" s="990"/>
      <c r="CK11" s="990"/>
      <c r="CL11" s="991"/>
      <c r="CM11" s="989">
        <v>1529</v>
      </c>
      <c r="CN11" s="990"/>
      <c r="CO11" s="990"/>
      <c r="CP11" s="990"/>
      <c r="CQ11" s="991"/>
      <c r="CR11" s="989">
        <v>50</v>
      </c>
      <c r="CS11" s="990"/>
      <c r="CT11" s="990"/>
      <c r="CU11" s="990"/>
      <c r="CV11" s="991"/>
      <c r="CW11" s="989" t="s">
        <v>555</v>
      </c>
      <c r="CX11" s="990"/>
      <c r="CY11" s="990"/>
      <c r="CZ11" s="990"/>
      <c r="DA11" s="991"/>
      <c r="DB11" s="989" t="s">
        <v>555</v>
      </c>
      <c r="DC11" s="990"/>
      <c r="DD11" s="990"/>
      <c r="DE11" s="990"/>
      <c r="DF11" s="991"/>
      <c r="DG11" s="989" t="s">
        <v>555</v>
      </c>
      <c r="DH11" s="990"/>
      <c r="DI11" s="990"/>
      <c r="DJ11" s="990"/>
      <c r="DK11" s="991"/>
      <c r="DL11" s="989" t="s">
        <v>555</v>
      </c>
      <c r="DM11" s="990"/>
      <c r="DN11" s="990"/>
      <c r="DO11" s="990"/>
      <c r="DP11" s="991"/>
      <c r="DQ11" s="989" t="s">
        <v>555</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561</v>
      </c>
      <c r="BT12" s="993"/>
      <c r="BU12" s="993"/>
      <c r="BV12" s="993"/>
      <c r="BW12" s="993"/>
      <c r="BX12" s="993"/>
      <c r="BY12" s="993"/>
      <c r="BZ12" s="993"/>
      <c r="CA12" s="993"/>
      <c r="CB12" s="993"/>
      <c r="CC12" s="993"/>
      <c r="CD12" s="993"/>
      <c r="CE12" s="993"/>
      <c r="CF12" s="993"/>
      <c r="CG12" s="1014"/>
      <c r="CH12" s="989">
        <v>1</v>
      </c>
      <c r="CI12" s="990"/>
      <c r="CJ12" s="990"/>
      <c r="CK12" s="990"/>
      <c r="CL12" s="991"/>
      <c r="CM12" s="989">
        <v>14</v>
      </c>
      <c r="CN12" s="990"/>
      <c r="CO12" s="990"/>
      <c r="CP12" s="990"/>
      <c r="CQ12" s="991"/>
      <c r="CR12" s="989">
        <v>43</v>
      </c>
      <c r="CS12" s="990"/>
      <c r="CT12" s="990"/>
      <c r="CU12" s="990"/>
      <c r="CV12" s="991"/>
      <c r="CW12" s="989" t="s">
        <v>555</v>
      </c>
      <c r="CX12" s="990"/>
      <c r="CY12" s="990"/>
      <c r="CZ12" s="990"/>
      <c r="DA12" s="991"/>
      <c r="DB12" s="989" t="s">
        <v>555</v>
      </c>
      <c r="DC12" s="990"/>
      <c r="DD12" s="990"/>
      <c r="DE12" s="990"/>
      <c r="DF12" s="991"/>
      <c r="DG12" s="989" t="s">
        <v>555</v>
      </c>
      <c r="DH12" s="990"/>
      <c r="DI12" s="990"/>
      <c r="DJ12" s="990"/>
      <c r="DK12" s="991"/>
      <c r="DL12" s="989" t="s">
        <v>555</v>
      </c>
      <c r="DM12" s="990"/>
      <c r="DN12" s="990"/>
      <c r="DO12" s="990"/>
      <c r="DP12" s="991"/>
      <c r="DQ12" s="989" t="s">
        <v>555</v>
      </c>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562</v>
      </c>
      <c r="BT13" s="993"/>
      <c r="BU13" s="993"/>
      <c r="BV13" s="993"/>
      <c r="BW13" s="993"/>
      <c r="BX13" s="993"/>
      <c r="BY13" s="993"/>
      <c r="BZ13" s="993"/>
      <c r="CA13" s="993"/>
      <c r="CB13" s="993"/>
      <c r="CC13" s="993"/>
      <c r="CD13" s="993"/>
      <c r="CE13" s="993"/>
      <c r="CF13" s="993"/>
      <c r="CG13" s="1014"/>
      <c r="CH13" s="989">
        <v>1</v>
      </c>
      <c r="CI13" s="990"/>
      <c r="CJ13" s="990"/>
      <c r="CK13" s="990"/>
      <c r="CL13" s="991"/>
      <c r="CM13" s="989">
        <v>25</v>
      </c>
      <c r="CN13" s="990"/>
      <c r="CO13" s="990"/>
      <c r="CP13" s="990"/>
      <c r="CQ13" s="991"/>
      <c r="CR13" s="989">
        <v>2</v>
      </c>
      <c r="CS13" s="990"/>
      <c r="CT13" s="990"/>
      <c r="CU13" s="990"/>
      <c r="CV13" s="991"/>
      <c r="CW13" s="989" t="s">
        <v>555</v>
      </c>
      <c r="CX13" s="990"/>
      <c r="CY13" s="990"/>
      <c r="CZ13" s="990"/>
      <c r="DA13" s="991"/>
      <c r="DB13" s="989" t="s">
        <v>555</v>
      </c>
      <c r="DC13" s="990"/>
      <c r="DD13" s="990"/>
      <c r="DE13" s="990"/>
      <c r="DF13" s="991"/>
      <c r="DG13" s="989" t="s">
        <v>555</v>
      </c>
      <c r="DH13" s="990"/>
      <c r="DI13" s="990"/>
      <c r="DJ13" s="990"/>
      <c r="DK13" s="991"/>
      <c r="DL13" s="989" t="s">
        <v>555</v>
      </c>
      <c r="DM13" s="990"/>
      <c r="DN13" s="990"/>
      <c r="DO13" s="990"/>
      <c r="DP13" s="991"/>
      <c r="DQ13" s="989" t="s">
        <v>555</v>
      </c>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t="s">
        <v>563</v>
      </c>
      <c r="BT14" s="993"/>
      <c r="BU14" s="993"/>
      <c r="BV14" s="993"/>
      <c r="BW14" s="993"/>
      <c r="BX14" s="993"/>
      <c r="BY14" s="993"/>
      <c r="BZ14" s="993"/>
      <c r="CA14" s="993"/>
      <c r="CB14" s="993"/>
      <c r="CC14" s="993"/>
      <c r="CD14" s="993"/>
      <c r="CE14" s="993"/>
      <c r="CF14" s="993"/>
      <c r="CG14" s="1014"/>
      <c r="CH14" s="989">
        <v>0</v>
      </c>
      <c r="CI14" s="990"/>
      <c r="CJ14" s="990"/>
      <c r="CK14" s="990"/>
      <c r="CL14" s="991"/>
      <c r="CM14" s="989">
        <v>39</v>
      </c>
      <c r="CN14" s="990"/>
      <c r="CO14" s="990"/>
      <c r="CP14" s="990"/>
      <c r="CQ14" s="991"/>
      <c r="CR14" s="989">
        <v>89</v>
      </c>
      <c r="CS14" s="990"/>
      <c r="CT14" s="990"/>
      <c r="CU14" s="990"/>
      <c r="CV14" s="991"/>
      <c r="CW14" s="989">
        <v>29</v>
      </c>
      <c r="CX14" s="990"/>
      <c r="CY14" s="990"/>
      <c r="CZ14" s="990"/>
      <c r="DA14" s="991"/>
      <c r="DB14" s="989" t="s">
        <v>555</v>
      </c>
      <c r="DC14" s="990"/>
      <c r="DD14" s="990"/>
      <c r="DE14" s="990"/>
      <c r="DF14" s="991"/>
      <c r="DG14" s="989" t="s">
        <v>555</v>
      </c>
      <c r="DH14" s="990"/>
      <c r="DI14" s="990"/>
      <c r="DJ14" s="990"/>
      <c r="DK14" s="991"/>
      <c r="DL14" s="989" t="s">
        <v>555</v>
      </c>
      <c r="DM14" s="990"/>
      <c r="DN14" s="990"/>
      <c r="DO14" s="990"/>
      <c r="DP14" s="991"/>
      <c r="DQ14" s="989" t="s">
        <v>555</v>
      </c>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t="s">
        <v>564</v>
      </c>
      <c r="BT15" s="993"/>
      <c r="BU15" s="993"/>
      <c r="BV15" s="993"/>
      <c r="BW15" s="993"/>
      <c r="BX15" s="993"/>
      <c r="BY15" s="993"/>
      <c r="BZ15" s="993"/>
      <c r="CA15" s="993"/>
      <c r="CB15" s="993"/>
      <c r="CC15" s="993"/>
      <c r="CD15" s="993"/>
      <c r="CE15" s="993"/>
      <c r="CF15" s="993"/>
      <c r="CG15" s="1014"/>
      <c r="CH15" s="989">
        <v>0</v>
      </c>
      <c r="CI15" s="990"/>
      <c r="CJ15" s="990"/>
      <c r="CK15" s="990"/>
      <c r="CL15" s="991"/>
      <c r="CM15" s="989">
        <v>62</v>
      </c>
      <c r="CN15" s="990"/>
      <c r="CO15" s="990"/>
      <c r="CP15" s="990"/>
      <c r="CQ15" s="991"/>
      <c r="CR15" s="989">
        <v>55</v>
      </c>
      <c r="CS15" s="990"/>
      <c r="CT15" s="990"/>
      <c r="CU15" s="990"/>
      <c r="CV15" s="991"/>
      <c r="CW15" s="989">
        <v>32</v>
      </c>
      <c r="CX15" s="990"/>
      <c r="CY15" s="990"/>
      <c r="CZ15" s="990"/>
      <c r="DA15" s="991"/>
      <c r="DB15" s="989" t="s">
        <v>555</v>
      </c>
      <c r="DC15" s="990"/>
      <c r="DD15" s="990"/>
      <c r="DE15" s="990"/>
      <c r="DF15" s="991"/>
      <c r="DG15" s="989" t="s">
        <v>555</v>
      </c>
      <c r="DH15" s="990"/>
      <c r="DI15" s="990"/>
      <c r="DJ15" s="990"/>
      <c r="DK15" s="991"/>
      <c r="DL15" s="989" t="s">
        <v>555</v>
      </c>
      <c r="DM15" s="990"/>
      <c r="DN15" s="990"/>
      <c r="DO15" s="990"/>
      <c r="DP15" s="991"/>
      <c r="DQ15" s="989" t="s">
        <v>555</v>
      </c>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379</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380</v>
      </c>
      <c r="B23" s="937" t="s">
        <v>381</v>
      </c>
      <c r="C23" s="938"/>
      <c r="D23" s="938"/>
      <c r="E23" s="938"/>
      <c r="F23" s="938"/>
      <c r="G23" s="938"/>
      <c r="H23" s="938"/>
      <c r="I23" s="938"/>
      <c r="J23" s="938"/>
      <c r="K23" s="938"/>
      <c r="L23" s="938"/>
      <c r="M23" s="938"/>
      <c r="N23" s="938"/>
      <c r="O23" s="938"/>
      <c r="P23" s="948"/>
      <c r="Q23" s="1067">
        <v>55243</v>
      </c>
      <c r="R23" s="1061"/>
      <c r="S23" s="1061"/>
      <c r="T23" s="1061"/>
      <c r="U23" s="1061"/>
      <c r="V23" s="1061">
        <v>53857</v>
      </c>
      <c r="W23" s="1061"/>
      <c r="X23" s="1061"/>
      <c r="Y23" s="1061"/>
      <c r="Z23" s="1061"/>
      <c r="AA23" s="1061">
        <v>1386</v>
      </c>
      <c r="AB23" s="1061"/>
      <c r="AC23" s="1061"/>
      <c r="AD23" s="1061"/>
      <c r="AE23" s="1068"/>
      <c r="AF23" s="1069">
        <v>1269</v>
      </c>
      <c r="AG23" s="1061"/>
      <c r="AH23" s="1061"/>
      <c r="AI23" s="1061"/>
      <c r="AJ23" s="1070"/>
      <c r="AK23" s="1071"/>
      <c r="AL23" s="1072"/>
      <c r="AM23" s="1072"/>
      <c r="AN23" s="1072"/>
      <c r="AO23" s="1072"/>
      <c r="AP23" s="1061">
        <v>59760</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384</v>
      </c>
      <c r="R26" s="1002"/>
      <c r="S26" s="1002"/>
      <c r="T26" s="1002"/>
      <c r="U26" s="1003"/>
      <c r="V26" s="1001" t="s">
        <v>385</v>
      </c>
      <c r="W26" s="1002"/>
      <c r="X26" s="1002"/>
      <c r="Y26" s="1002"/>
      <c r="Z26" s="1003"/>
      <c r="AA26" s="1001" t="s">
        <v>386</v>
      </c>
      <c r="AB26" s="1002"/>
      <c r="AC26" s="1002"/>
      <c r="AD26" s="1002"/>
      <c r="AE26" s="1002"/>
      <c r="AF26" s="1055" t="s">
        <v>387</v>
      </c>
      <c r="AG26" s="1008"/>
      <c r="AH26" s="1008"/>
      <c r="AI26" s="1008"/>
      <c r="AJ26" s="1056"/>
      <c r="AK26" s="1002" t="s">
        <v>388</v>
      </c>
      <c r="AL26" s="1002"/>
      <c r="AM26" s="1002"/>
      <c r="AN26" s="1002"/>
      <c r="AO26" s="1003"/>
      <c r="AP26" s="1001" t="s">
        <v>389</v>
      </c>
      <c r="AQ26" s="1002"/>
      <c r="AR26" s="1002"/>
      <c r="AS26" s="1002"/>
      <c r="AT26" s="1003"/>
      <c r="AU26" s="1001" t="s">
        <v>390</v>
      </c>
      <c r="AV26" s="1002"/>
      <c r="AW26" s="1002"/>
      <c r="AX26" s="1002"/>
      <c r="AY26" s="1003"/>
      <c r="AZ26" s="1001" t="s">
        <v>391</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392</v>
      </c>
      <c r="C28" s="1048"/>
      <c r="D28" s="1048"/>
      <c r="E28" s="1048"/>
      <c r="F28" s="1048"/>
      <c r="G28" s="1048"/>
      <c r="H28" s="1048"/>
      <c r="I28" s="1048"/>
      <c r="J28" s="1048"/>
      <c r="K28" s="1048"/>
      <c r="L28" s="1048"/>
      <c r="M28" s="1048"/>
      <c r="N28" s="1048"/>
      <c r="O28" s="1048"/>
      <c r="P28" s="1049"/>
      <c r="Q28" s="1050">
        <v>9684</v>
      </c>
      <c r="R28" s="1051"/>
      <c r="S28" s="1051"/>
      <c r="T28" s="1051"/>
      <c r="U28" s="1051"/>
      <c r="V28" s="1051">
        <v>9387</v>
      </c>
      <c r="W28" s="1051"/>
      <c r="X28" s="1051"/>
      <c r="Y28" s="1051"/>
      <c r="Z28" s="1051"/>
      <c r="AA28" s="1051">
        <v>297</v>
      </c>
      <c r="AB28" s="1051"/>
      <c r="AC28" s="1051"/>
      <c r="AD28" s="1051"/>
      <c r="AE28" s="1052"/>
      <c r="AF28" s="1053">
        <v>297</v>
      </c>
      <c r="AG28" s="1051"/>
      <c r="AH28" s="1051"/>
      <c r="AI28" s="1051"/>
      <c r="AJ28" s="1054"/>
      <c r="AK28" s="1042">
        <v>903</v>
      </c>
      <c r="AL28" s="1043"/>
      <c r="AM28" s="1043"/>
      <c r="AN28" s="1043"/>
      <c r="AO28" s="1043"/>
      <c r="AP28" s="1043" t="s">
        <v>555</v>
      </c>
      <c r="AQ28" s="1043"/>
      <c r="AR28" s="1043"/>
      <c r="AS28" s="1043"/>
      <c r="AT28" s="1043"/>
      <c r="AU28" s="1043" t="s">
        <v>555</v>
      </c>
      <c r="AV28" s="1043"/>
      <c r="AW28" s="1043"/>
      <c r="AX28" s="1043"/>
      <c r="AY28" s="1043"/>
      <c r="AZ28" s="1044" t="s">
        <v>555</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393</v>
      </c>
      <c r="C29" s="1031"/>
      <c r="D29" s="1031"/>
      <c r="E29" s="1031"/>
      <c r="F29" s="1031"/>
      <c r="G29" s="1031"/>
      <c r="H29" s="1031"/>
      <c r="I29" s="1031"/>
      <c r="J29" s="1031"/>
      <c r="K29" s="1031"/>
      <c r="L29" s="1031"/>
      <c r="M29" s="1031"/>
      <c r="N29" s="1031"/>
      <c r="O29" s="1031"/>
      <c r="P29" s="1032"/>
      <c r="Q29" s="1038">
        <v>11069</v>
      </c>
      <c r="R29" s="1039"/>
      <c r="S29" s="1039"/>
      <c r="T29" s="1039"/>
      <c r="U29" s="1039"/>
      <c r="V29" s="1039">
        <v>10544</v>
      </c>
      <c r="W29" s="1039"/>
      <c r="X29" s="1039"/>
      <c r="Y29" s="1039"/>
      <c r="Z29" s="1039"/>
      <c r="AA29" s="1039">
        <v>525</v>
      </c>
      <c r="AB29" s="1039"/>
      <c r="AC29" s="1039"/>
      <c r="AD29" s="1039"/>
      <c r="AE29" s="1040"/>
      <c r="AF29" s="1035">
        <v>525</v>
      </c>
      <c r="AG29" s="1036"/>
      <c r="AH29" s="1036"/>
      <c r="AI29" s="1036"/>
      <c r="AJ29" s="1037"/>
      <c r="AK29" s="980">
        <v>1658</v>
      </c>
      <c r="AL29" s="971"/>
      <c r="AM29" s="971"/>
      <c r="AN29" s="971"/>
      <c r="AO29" s="971"/>
      <c r="AP29" s="971" t="s">
        <v>555</v>
      </c>
      <c r="AQ29" s="971"/>
      <c r="AR29" s="971"/>
      <c r="AS29" s="971"/>
      <c r="AT29" s="971"/>
      <c r="AU29" s="971" t="s">
        <v>555</v>
      </c>
      <c r="AV29" s="971"/>
      <c r="AW29" s="971"/>
      <c r="AX29" s="971"/>
      <c r="AY29" s="971"/>
      <c r="AZ29" s="1041" t="s">
        <v>555</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394</v>
      </c>
      <c r="C30" s="1031"/>
      <c r="D30" s="1031"/>
      <c r="E30" s="1031"/>
      <c r="F30" s="1031"/>
      <c r="G30" s="1031"/>
      <c r="H30" s="1031"/>
      <c r="I30" s="1031"/>
      <c r="J30" s="1031"/>
      <c r="K30" s="1031"/>
      <c r="L30" s="1031"/>
      <c r="M30" s="1031"/>
      <c r="N30" s="1031"/>
      <c r="O30" s="1031"/>
      <c r="P30" s="1032"/>
      <c r="Q30" s="1038">
        <v>1536</v>
      </c>
      <c r="R30" s="1039"/>
      <c r="S30" s="1039"/>
      <c r="T30" s="1039"/>
      <c r="U30" s="1039"/>
      <c r="V30" s="1039">
        <v>1532</v>
      </c>
      <c r="W30" s="1039"/>
      <c r="X30" s="1039"/>
      <c r="Y30" s="1039"/>
      <c r="Z30" s="1039"/>
      <c r="AA30" s="1039">
        <v>5</v>
      </c>
      <c r="AB30" s="1039"/>
      <c r="AC30" s="1039"/>
      <c r="AD30" s="1039"/>
      <c r="AE30" s="1040"/>
      <c r="AF30" s="1035">
        <v>5</v>
      </c>
      <c r="AG30" s="1036"/>
      <c r="AH30" s="1036"/>
      <c r="AI30" s="1036"/>
      <c r="AJ30" s="1037"/>
      <c r="AK30" s="980">
        <v>432</v>
      </c>
      <c r="AL30" s="971"/>
      <c r="AM30" s="971"/>
      <c r="AN30" s="971"/>
      <c r="AO30" s="971"/>
      <c r="AP30" s="971" t="s">
        <v>555</v>
      </c>
      <c r="AQ30" s="971"/>
      <c r="AR30" s="971"/>
      <c r="AS30" s="971"/>
      <c r="AT30" s="971"/>
      <c r="AU30" s="971" t="s">
        <v>555</v>
      </c>
      <c r="AV30" s="971"/>
      <c r="AW30" s="971"/>
      <c r="AX30" s="971"/>
      <c r="AY30" s="971"/>
      <c r="AZ30" s="1041" t="s">
        <v>555</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395</v>
      </c>
      <c r="C31" s="1031"/>
      <c r="D31" s="1031"/>
      <c r="E31" s="1031"/>
      <c r="F31" s="1031"/>
      <c r="G31" s="1031"/>
      <c r="H31" s="1031"/>
      <c r="I31" s="1031"/>
      <c r="J31" s="1031"/>
      <c r="K31" s="1031"/>
      <c r="L31" s="1031"/>
      <c r="M31" s="1031"/>
      <c r="N31" s="1031"/>
      <c r="O31" s="1031"/>
      <c r="P31" s="1032"/>
      <c r="Q31" s="1038">
        <v>3233</v>
      </c>
      <c r="R31" s="1039"/>
      <c r="S31" s="1039"/>
      <c r="T31" s="1039"/>
      <c r="U31" s="1039"/>
      <c r="V31" s="1039">
        <v>3018</v>
      </c>
      <c r="W31" s="1039"/>
      <c r="X31" s="1039"/>
      <c r="Y31" s="1039"/>
      <c r="Z31" s="1039"/>
      <c r="AA31" s="1039">
        <v>215</v>
      </c>
      <c r="AB31" s="1039"/>
      <c r="AC31" s="1039"/>
      <c r="AD31" s="1039"/>
      <c r="AE31" s="1040"/>
      <c r="AF31" s="1035">
        <v>4497</v>
      </c>
      <c r="AG31" s="1036"/>
      <c r="AH31" s="1036"/>
      <c r="AI31" s="1036"/>
      <c r="AJ31" s="1037"/>
      <c r="AK31" s="980">
        <v>12</v>
      </c>
      <c r="AL31" s="971"/>
      <c r="AM31" s="971"/>
      <c r="AN31" s="971"/>
      <c r="AO31" s="971"/>
      <c r="AP31" s="971">
        <v>6536</v>
      </c>
      <c r="AQ31" s="971"/>
      <c r="AR31" s="971"/>
      <c r="AS31" s="971"/>
      <c r="AT31" s="971"/>
      <c r="AU31" s="971">
        <v>673</v>
      </c>
      <c r="AV31" s="971"/>
      <c r="AW31" s="971"/>
      <c r="AX31" s="971"/>
      <c r="AY31" s="971"/>
      <c r="AZ31" s="1041" t="s">
        <v>555</v>
      </c>
      <c r="BA31" s="1041"/>
      <c r="BB31" s="1041"/>
      <c r="BC31" s="1041"/>
      <c r="BD31" s="1041"/>
      <c r="BE31" s="972" t="s">
        <v>396</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397</v>
      </c>
      <c r="C32" s="1031"/>
      <c r="D32" s="1031"/>
      <c r="E32" s="1031"/>
      <c r="F32" s="1031"/>
      <c r="G32" s="1031"/>
      <c r="H32" s="1031"/>
      <c r="I32" s="1031"/>
      <c r="J32" s="1031"/>
      <c r="K32" s="1031"/>
      <c r="L32" s="1031"/>
      <c r="M32" s="1031"/>
      <c r="N32" s="1031"/>
      <c r="O32" s="1031"/>
      <c r="P32" s="1032"/>
      <c r="Q32" s="1038">
        <v>40</v>
      </c>
      <c r="R32" s="1039"/>
      <c r="S32" s="1039"/>
      <c r="T32" s="1039"/>
      <c r="U32" s="1039"/>
      <c r="V32" s="1039">
        <v>26</v>
      </c>
      <c r="W32" s="1039"/>
      <c r="X32" s="1039"/>
      <c r="Y32" s="1039"/>
      <c r="Z32" s="1039"/>
      <c r="AA32" s="1039">
        <v>14</v>
      </c>
      <c r="AB32" s="1039"/>
      <c r="AC32" s="1039"/>
      <c r="AD32" s="1039"/>
      <c r="AE32" s="1040"/>
      <c r="AF32" s="1035">
        <v>55</v>
      </c>
      <c r="AG32" s="1036"/>
      <c r="AH32" s="1036"/>
      <c r="AI32" s="1036"/>
      <c r="AJ32" s="1037"/>
      <c r="AK32" s="980">
        <v>29</v>
      </c>
      <c r="AL32" s="971"/>
      <c r="AM32" s="971"/>
      <c r="AN32" s="971"/>
      <c r="AO32" s="971"/>
      <c r="AP32" s="971">
        <v>199</v>
      </c>
      <c r="AQ32" s="971"/>
      <c r="AR32" s="971"/>
      <c r="AS32" s="971"/>
      <c r="AT32" s="971"/>
      <c r="AU32" s="971">
        <v>155</v>
      </c>
      <c r="AV32" s="971"/>
      <c r="AW32" s="971"/>
      <c r="AX32" s="971"/>
      <c r="AY32" s="971"/>
      <c r="AZ32" s="1041" t="s">
        <v>555</v>
      </c>
      <c r="BA32" s="1041"/>
      <c r="BB32" s="1041"/>
      <c r="BC32" s="1041"/>
      <c r="BD32" s="1041"/>
      <c r="BE32" s="972" t="s">
        <v>396</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398</v>
      </c>
      <c r="C33" s="1031"/>
      <c r="D33" s="1031"/>
      <c r="E33" s="1031"/>
      <c r="F33" s="1031"/>
      <c r="G33" s="1031"/>
      <c r="H33" s="1031"/>
      <c r="I33" s="1031"/>
      <c r="J33" s="1031"/>
      <c r="K33" s="1031"/>
      <c r="L33" s="1031"/>
      <c r="M33" s="1031"/>
      <c r="N33" s="1031"/>
      <c r="O33" s="1031"/>
      <c r="P33" s="1032"/>
      <c r="Q33" s="1038">
        <v>3426</v>
      </c>
      <c r="R33" s="1039"/>
      <c r="S33" s="1039"/>
      <c r="T33" s="1039"/>
      <c r="U33" s="1039"/>
      <c r="V33" s="1039">
        <v>3161</v>
      </c>
      <c r="W33" s="1039"/>
      <c r="X33" s="1039"/>
      <c r="Y33" s="1039"/>
      <c r="Z33" s="1039"/>
      <c r="AA33" s="1039">
        <v>265</v>
      </c>
      <c r="AB33" s="1039"/>
      <c r="AC33" s="1039"/>
      <c r="AD33" s="1039"/>
      <c r="AE33" s="1040"/>
      <c r="AF33" s="1035">
        <v>586</v>
      </c>
      <c r="AG33" s="1036"/>
      <c r="AH33" s="1036"/>
      <c r="AI33" s="1036"/>
      <c r="AJ33" s="1037"/>
      <c r="AK33" s="980">
        <v>1290</v>
      </c>
      <c r="AL33" s="971"/>
      <c r="AM33" s="971"/>
      <c r="AN33" s="971"/>
      <c r="AO33" s="971"/>
      <c r="AP33" s="971">
        <v>30767</v>
      </c>
      <c r="AQ33" s="971"/>
      <c r="AR33" s="971"/>
      <c r="AS33" s="971"/>
      <c r="AT33" s="971"/>
      <c r="AU33" s="971">
        <v>20276</v>
      </c>
      <c r="AV33" s="971"/>
      <c r="AW33" s="971"/>
      <c r="AX33" s="971"/>
      <c r="AY33" s="971"/>
      <c r="AZ33" s="1041" t="s">
        <v>555</v>
      </c>
      <c r="BA33" s="1041"/>
      <c r="BB33" s="1041"/>
      <c r="BC33" s="1041"/>
      <c r="BD33" s="1041"/>
      <c r="BE33" s="972" t="s">
        <v>396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399</v>
      </c>
      <c r="C34" s="1031"/>
      <c r="D34" s="1031"/>
      <c r="E34" s="1031"/>
      <c r="F34" s="1031"/>
      <c r="G34" s="1031"/>
      <c r="H34" s="1031"/>
      <c r="I34" s="1031"/>
      <c r="J34" s="1031"/>
      <c r="K34" s="1031"/>
      <c r="L34" s="1031"/>
      <c r="M34" s="1031"/>
      <c r="N34" s="1031"/>
      <c r="O34" s="1031"/>
      <c r="P34" s="1032"/>
      <c r="Q34" s="1038">
        <v>84</v>
      </c>
      <c r="R34" s="1039"/>
      <c r="S34" s="1039"/>
      <c r="T34" s="1039"/>
      <c r="U34" s="1039"/>
      <c r="V34" s="1039">
        <v>84</v>
      </c>
      <c r="W34" s="1039"/>
      <c r="X34" s="1039"/>
      <c r="Y34" s="1039"/>
      <c r="Z34" s="1039"/>
      <c r="AA34" s="1039">
        <v>0</v>
      </c>
      <c r="AB34" s="1039"/>
      <c r="AC34" s="1039"/>
      <c r="AD34" s="1039"/>
      <c r="AE34" s="1040"/>
      <c r="AF34" s="1035" t="s">
        <v>122</v>
      </c>
      <c r="AG34" s="1036"/>
      <c r="AH34" s="1036"/>
      <c r="AI34" s="1036"/>
      <c r="AJ34" s="1037"/>
      <c r="AK34" s="980">
        <v>64</v>
      </c>
      <c r="AL34" s="971"/>
      <c r="AM34" s="971"/>
      <c r="AN34" s="971"/>
      <c r="AO34" s="971"/>
      <c r="AP34" s="971" t="s">
        <v>555</v>
      </c>
      <c r="AQ34" s="971"/>
      <c r="AR34" s="971"/>
      <c r="AS34" s="971"/>
      <c r="AT34" s="971"/>
      <c r="AU34" s="971" t="s">
        <v>555</v>
      </c>
      <c r="AV34" s="971"/>
      <c r="AW34" s="971"/>
      <c r="AX34" s="971"/>
      <c r="AY34" s="971"/>
      <c r="AZ34" s="1041" t="s">
        <v>555</v>
      </c>
      <c r="BA34" s="1041"/>
      <c r="BB34" s="1041"/>
      <c r="BC34" s="1041"/>
      <c r="BD34" s="1041"/>
      <c r="BE34" s="972" t="s">
        <v>400</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401</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380</v>
      </c>
      <c r="B63" s="937" t="s">
        <v>402</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5965</v>
      </c>
      <c r="AG63" s="959"/>
      <c r="AH63" s="959"/>
      <c r="AI63" s="959"/>
      <c r="AJ63" s="1022"/>
      <c r="AK63" s="1023"/>
      <c r="AL63" s="963"/>
      <c r="AM63" s="963"/>
      <c r="AN63" s="963"/>
      <c r="AO63" s="963"/>
      <c r="AP63" s="959">
        <v>37503</v>
      </c>
      <c r="AQ63" s="959"/>
      <c r="AR63" s="959"/>
      <c r="AS63" s="959"/>
      <c r="AT63" s="959"/>
      <c r="AU63" s="959">
        <v>21104</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404</v>
      </c>
      <c r="B66" s="996"/>
      <c r="C66" s="996"/>
      <c r="D66" s="996"/>
      <c r="E66" s="996"/>
      <c r="F66" s="996"/>
      <c r="G66" s="996"/>
      <c r="H66" s="996"/>
      <c r="I66" s="996"/>
      <c r="J66" s="996"/>
      <c r="K66" s="996"/>
      <c r="L66" s="996"/>
      <c r="M66" s="996"/>
      <c r="N66" s="996"/>
      <c r="O66" s="996"/>
      <c r="P66" s="997"/>
      <c r="Q66" s="1001" t="s">
        <v>384</v>
      </c>
      <c r="R66" s="1002"/>
      <c r="S66" s="1002"/>
      <c r="T66" s="1002"/>
      <c r="U66" s="1003"/>
      <c r="V66" s="1001" t="s">
        <v>385</v>
      </c>
      <c r="W66" s="1002"/>
      <c r="X66" s="1002"/>
      <c r="Y66" s="1002"/>
      <c r="Z66" s="1003"/>
      <c r="AA66" s="1001" t="s">
        <v>386</v>
      </c>
      <c r="AB66" s="1002"/>
      <c r="AC66" s="1002"/>
      <c r="AD66" s="1002"/>
      <c r="AE66" s="1003"/>
      <c r="AF66" s="1007" t="s">
        <v>387</v>
      </c>
      <c r="AG66" s="1008"/>
      <c r="AH66" s="1008"/>
      <c r="AI66" s="1008"/>
      <c r="AJ66" s="1009"/>
      <c r="AK66" s="1001" t="s">
        <v>388</v>
      </c>
      <c r="AL66" s="996"/>
      <c r="AM66" s="996"/>
      <c r="AN66" s="996"/>
      <c r="AO66" s="997"/>
      <c r="AP66" s="1001" t="s">
        <v>389</v>
      </c>
      <c r="AQ66" s="1002"/>
      <c r="AR66" s="1002"/>
      <c r="AS66" s="1002"/>
      <c r="AT66" s="1003"/>
      <c r="AU66" s="1001" t="s">
        <v>405</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566</v>
      </c>
      <c r="C68" s="986"/>
      <c r="D68" s="986"/>
      <c r="E68" s="986"/>
      <c r="F68" s="986"/>
      <c r="G68" s="986"/>
      <c r="H68" s="986"/>
      <c r="I68" s="986"/>
      <c r="J68" s="986"/>
      <c r="K68" s="986"/>
      <c r="L68" s="986"/>
      <c r="M68" s="986"/>
      <c r="N68" s="986"/>
      <c r="O68" s="986"/>
      <c r="P68" s="987"/>
      <c r="Q68" s="988">
        <v>37</v>
      </c>
      <c r="R68" s="982"/>
      <c r="S68" s="982"/>
      <c r="T68" s="982"/>
      <c r="U68" s="982"/>
      <c r="V68" s="982">
        <v>33</v>
      </c>
      <c r="W68" s="982"/>
      <c r="X68" s="982"/>
      <c r="Y68" s="982"/>
      <c r="Z68" s="982"/>
      <c r="AA68" s="982">
        <v>4</v>
      </c>
      <c r="AB68" s="982"/>
      <c r="AC68" s="982"/>
      <c r="AD68" s="982"/>
      <c r="AE68" s="982"/>
      <c r="AF68" s="982">
        <v>4</v>
      </c>
      <c r="AG68" s="982"/>
      <c r="AH68" s="982"/>
      <c r="AI68" s="982"/>
      <c r="AJ68" s="982"/>
      <c r="AK68" s="982" t="s">
        <v>555</v>
      </c>
      <c r="AL68" s="982"/>
      <c r="AM68" s="982"/>
      <c r="AN68" s="982"/>
      <c r="AO68" s="982"/>
      <c r="AP68" s="982" t="s">
        <v>555</v>
      </c>
      <c r="AQ68" s="982"/>
      <c r="AR68" s="982"/>
      <c r="AS68" s="982"/>
      <c r="AT68" s="982"/>
      <c r="AU68" s="982" t="s">
        <v>555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567</v>
      </c>
      <c r="C69" s="975"/>
      <c r="D69" s="975"/>
      <c r="E69" s="975"/>
      <c r="F69" s="975"/>
      <c r="G69" s="975"/>
      <c r="H69" s="975"/>
      <c r="I69" s="975"/>
      <c r="J69" s="975"/>
      <c r="K69" s="975"/>
      <c r="L69" s="975"/>
      <c r="M69" s="975"/>
      <c r="N69" s="975"/>
      <c r="O69" s="975"/>
      <c r="P69" s="976"/>
      <c r="Q69" s="977">
        <v>13</v>
      </c>
      <c r="R69" s="971"/>
      <c r="S69" s="971"/>
      <c r="T69" s="971"/>
      <c r="U69" s="971"/>
      <c r="V69" s="971">
        <v>6</v>
      </c>
      <c r="W69" s="971"/>
      <c r="X69" s="971"/>
      <c r="Y69" s="971"/>
      <c r="Z69" s="971"/>
      <c r="AA69" s="971">
        <v>7</v>
      </c>
      <c r="AB69" s="971"/>
      <c r="AC69" s="971"/>
      <c r="AD69" s="971"/>
      <c r="AE69" s="971"/>
      <c r="AF69" s="971">
        <v>7</v>
      </c>
      <c r="AG69" s="971"/>
      <c r="AH69" s="971"/>
      <c r="AI69" s="971"/>
      <c r="AJ69" s="971"/>
      <c r="AK69" s="971" t="s">
        <v>555</v>
      </c>
      <c r="AL69" s="971"/>
      <c r="AM69" s="971"/>
      <c r="AN69" s="971"/>
      <c r="AO69" s="971"/>
      <c r="AP69" s="971" t="s">
        <v>555</v>
      </c>
      <c r="AQ69" s="971"/>
      <c r="AR69" s="971"/>
      <c r="AS69" s="971"/>
      <c r="AT69" s="971"/>
      <c r="AU69" s="971" t="s">
        <v>555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568</v>
      </c>
      <c r="C70" s="975"/>
      <c r="D70" s="975"/>
      <c r="E70" s="975"/>
      <c r="F70" s="975"/>
      <c r="G70" s="975"/>
      <c r="H70" s="975"/>
      <c r="I70" s="975"/>
      <c r="J70" s="975"/>
      <c r="K70" s="975"/>
      <c r="L70" s="975"/>
      <c r="M70" s="975"/>
      <c r="N70" s="975"/>
      <c r="O70" s="975"/>
      <c r="P70" s="976"/>
      <c r="Q70" s="977">
        <v>34</v>
      </c>
      <c r="R70" s="971"/>
      <c r="S70" s="971"/>
      <c r="T70" s="971"/>
      <c r="U70" s="971"/>
      <c r="V70" s="971">
        <v>29</v>
      </c>
      <c r="W70" s="971"/>
      <c r="X70" s="971"/>
      <c r="Y70" s="971"/>
      <c r="Z70" s="971"/>
      <c r="AA70" s="971">
        <v>5</v>
      </c>
      <c r="AB70" s="971"/>
      <c r="AC70" s="971"/>
      <c r="AD70" s="971"/>
      <c r="AE70" s="971"/>
      <c r="AF70" s="971">
        <v>5</v>
      </c>
      <c r="AG70" s="971"/>
      <c r="AH70" s="971"/>
      <c r="AI70" s="971"/>
      <c r="AJ70" s="971"/>
      <c r="AK70" s="971" t="s">
        <v>555</v>
      </c>
      <c r="AL70" s="971"/>
      <c r="AM70" s="971"/>
      <c r="AN70" s="971"/>
      <c r="AO70" s="971"/>
      <c r="AP70" s="971" t="s">
        <v>555</v>
      </c>
      <c r="AQ70" s="971"/>
      <c r="AR70" s="971"/>
      <c r="AS70" s="971"/>
      <c r="AT70" s="971"/>
      <c r="AU70" s="971" t="s">
        <v>555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569</v>
      </c>
      <c r="C71" s="975"/>
      <c r="D71" s="975"/>
      <c r="E71" s="975"/>
      <c r="F71" s="975"/>
      <c r="G71" s="975"/>
      <c r="H71" s="975"/>
      <c r="I71" s="975"/>
      <c r="J71" s="975"/>
      <c r="K71" s="975"/>
      <c r="L71" s="975"/>
      <c r="M71" s="975"/>
      <c r="N71" s="975"/>
      <c r="O71" s="975"/>
      <c r="P71" s="976"/>
      <c r="Q71" s="977">
        <v>167</v>
      </c>
      <c r="R71" s="971"/>
      <c r="S71" s="971"/>
      <c r="T71" s="971"/>
      <c r="U71" s="971"/>
      <c r="V71" s="971">
        <v>154</v>
      </c>
      <c r="W71" s="971"/>
      <c r="X71" s="971"/>
      <c r="Y71" s="971"/>
      <c r="Z71" s="971"/>
      <c r="AA71" s="971">
        <v>13</v>
      </c>
      <c r="AB71" s="971"/>
      <c r="AC71" s="971"/>
      <c r="AD71" s="971"/>
      <c r="AE71" s="971"/>
      <c r="AF71" s="971">
        <v>13</v>
      </c>
      <c r="AG71" s="971"/>
      <c r="AH71" s="971"/>
      <c r="AI71" s="971"/>
      <c r="AJ71" s="971"/>
      <c r="AK71" s="971" t="s">
        <v>555</v>
      </c>
      <c r="AL71" s="971"/>
      <c r="AM71" s="971"/>
      <c r="AN71" s="971"/>
      <c r="AO71" s="971"/>
      <c r="AP71" s="971" t="s">
        <v>555</v>
      </c>
      <c r="AQ71" s="971"/>
      <c r="AR71" s="971"/>
      <c r="AS71" s="971"/>
      <c r="AT71" s="971"/>
      <c r="AU71" s="971" t="s">
        <v>555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570</v>
      </c>
      <c r="C72" s="975"/>
      <c r="D72" s="975"/>
      <c r="E72" s="975"/>
      <c r="F72" s="975"/>
      <c r="G72" s="975"/>
      <c r="H72" s="975"/>
      <c r="I72" s="975"/>
      <c r="J72" s="975"/>
      <c r="K72" s="975"/>
      <c r="L72" s="975"/>
      <c r="M72" s="975"/>
      <c r="N72" s="975"/>
      <c r="O72" s="975"/>
      <c r="P72" s="976"/>
      <c r="Q72" s="977">
        <v>17</v>
      </c>
      <c r="R72" s="971"/>
      <c r="S72" s="971"/>
      <c r="T72" s="971"/>
      <c r="U72" s="971"/>
      <c r="V72" s="971">
        <v>16</v>
      </c>
      <c r="W72" s="971"/>
      <c r="X72" s="971"/>
      <c r="Y72" s="971"/>
      <c r="Z72" s="971"/>
      <c r="AA72" s="971">
        <v>1</v>
      </c>
      <c r="AB72" s="971"/>
      <c r="AC72" s="971"/>
      <c r="AD72" s="971"/>
      <c r="AE72" s="971"/>
      <c r="AF72" s="971">
        <v>1</v>
      </c>
      <c r="AG72" s="971"/>
      <c r="AH72" s="971"/>
      <c r="AI72" s="971"/>
      <c r="AJ72" s="971"/>
      <c r="AK72" s="971" t="s">
        <v>555</v>
      </c>
      <c r="AL72" s="971"/>
      <c r="AM72" s="971"/>
      <c r="AN72" s="971"/>
      <c r="AO72" s="971"/>
      <c r="AP72" s="971" t="s">
        <v>555</v>
      </c>
      <c r="AQ72" s="971"/>
      <c r="AR72" s="971"/>
      <c r="AS72" s="971"/>
      <c r="AT72" s="971"/>
      <c r="AU72" s="971" t="s">
        <v>555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571</v>
      </c>
      <c r="C73" s="975"/>
      <c r="D73" s="975"/>
      <c r="E73" s="975"/>
      <c r="F73" s="975"/>
      <c r="G73" s="975"/>
      <c r="H73" s="975"/>
      <c r="I73" s="975"/>
      <c r="J73" s="975"/>
      <c r="K73" s="975"/>
      <c r="L73" s="975"/>
      <c r="M73" s="975"/>
      <c r="N73" s="975"/>
      <c r="O73" s="975"/>
      <c r="P73" s="976"/>
      <c r="Q73" s="977">
        <v>1858</v>
      </c>
      <c r="R73" s="971"/>
      <c r="S73" s="971"/>
      <c r="T73" s="971"/>
      <c r="U73" s="971"/>
      <c r="V73" s="971">
        <v>1645</v>
      </c>
      <c r="W73" s="971"/>
      <c r="X73" s="971"/>
      <c r="Y73" s="971"/>
      <c r="Z73" s="971"/>
      <c r="AA73" s="971">
        <v>213</v>
      </c>
      <c r="AB73" s="971"/>
      <c r="AC73" s="971"/>
      <c r="AD73" s="971"/>
      <c r="AE73" s="971"/>
      <c r="AF73" s="971">
        <v>213</v>
      </c>
      <c r="AG73" s="971"/>
      <c r="AH73" s="971"/>
      <c r="AI73" s="971"/>
      <c r="AJ73" s="971"/>
      <c r="AK73" s="971" t="s">
        <v>555</v>
      </c>
      <c r="AL73" s="971"/>
      <c r="AM73" s="971"/>
      <c r="AN73" s="971"/>
      <c r="AO73" s="971"/>
      <c r="AP73" s="971">
        <v>4797</v>
      </c>
      <c r="AQ73" s="971"/>
      <c r="AR73" s="971"/>
      <c r="AS73" s="971"/>
      <c r="AT73" s="971"/>
      <c r="AU73" s="971">
        <v>3387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572</v>
      </c>
      <c r="C74" s="975"/>
      <c r="D74" s="975"/>
      <c r="E74" s="975"/>
      <c r="F74" s="975"/>
      <c r="G74" s="975"/>
      <c r="H74" s="975"/>
      <c r="I74" s="975"/>
      <c r="J74" s="975"/>
      <c r="K74" s="975"/>
      <c r="L74" s="975"/>
      <c r="M74" s="975"/>
      <c r="N74" s="975"/>
      <c r="O74" s="975"/>
      <c r="P74" s="976"/>
      <c r="Q74" s="977">
        <v>552</v>
      </c>
      <c r="R74" s="971"/>
      <c r="S74" s="971"/>
      <c r="T74" s="971"/>
      <c r="U74" s="971"/>
      <c r="V74" s="971">
        <v>526</v>
      </c>
      <c r="W74" s="971"/>
      <c r="X74" s="971"/>
      <c r="Y74" s="971"/>
      <c r="Z74" s="971"/>
      <c r="AA74" s="971">
        <v>26</v>
      </c>
      <c r="AB74" s="971"/>
      <c r="AC74" s="971"/>
      <c r="AD74" s="971"/>
      <c r="AE74" s="971"/>
      <c r="AF74" s="971">
        <v>26</v>
      </c>
      <c r="AG74" s="971"/>
      <c r="AH74" s="971"/>
      <c r="AI74" s="971"/>
      <c r="AJ74" s="971"/>
      <c r="AK74" s="971" t="s">
        <v>555</v>
      </c>
      <c r="AL74" s="971"/>
      <c r="AM74" s="971"/>
      <c r="AN74" s="971"/>
      <c r="AO74" s="971"/>
      <c r="AP74" s="971">
        <v>1840</v>
      </c>
      <c r="AQ74" s="971"/>
      <c r="AR74" s="971"/>
      <c r="AS74" s="971"/>
      <c r="AT74" s="971"/>
      <c r="AU74" s="971">
        <v>1565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573</v>
      </c>
      <c r="C75" s="975"/>
      <c r="D75" s="975"/>
      <c r="E75" s="975"/>
      <c r="F75" s="975"/>
      <c r="G75" s="975"/>
      <c r="H75" s="975"/>
      <c r="I75" s="975"/>
      <c r="J75" s="975"/>
      <c r="K75" s="975"/>
      <c r="L75" s="975"/>
      <c r="M75" s="975"/>
      <c r="N75" s="975"/>
      <c r="O75" s="975"/>
      <c r="P75" s="976"/>
      <c r="Q75" s="978">
        <v>2596</v>
      </c>
      <c r="R75" s="979"/>
      <c r="S75" s="979"/>
      <c r="T75" s="979"/>
      <c r="U75" s="980"/>
      <c r="V75" s="981">
        <v>2477</v>
      </c>
      <c r="W75" s="979"/>
      <c r="X75" s="979"/>
      <c r="Y75" s="979"/>
      <c r="Z75" s="980"/>
      <c r="AA75" s="981">
        <v>119</v>
      </c>
      <c r="AB75" s="979"/>
      <c r="AC75" s="979"/>
      <c r="AD75" s="979"/>
      <c r="AE75" s="980"/>
      <c r="AF75" s="981">
        <v>119</v>
      </c>
      <c r="AG75" s="979"/>
      <c r="AH75" s="979"/>
      <c r="AI75" s="979"/>
      <c r="AJ75" s="980"/>
      <c r="AK75" s="981" t="s">
        <v>555</v>
      </c>
      <c r="AL75" s="979"/>
      <c r="AM75" s="979"/>
      <c r="AN75" s="979"/>
      <c r="AO75" s="980"/>
      <c r="AP75" s="981">
        <v>1539</v>
      </c>
      <c r="AQ75" s="979"/>
      <c r="AR75" s="979"/>
      <c r="AS75" s="979"/>
      <c r="AT75" s="980"/>
      <c r="AU75" s="981">
        <v>1088</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574</v>
      </c>
      <c r="C76" s="975"/>
      <c r="D76" s="975"/>
      <c r="E76" s="975"/>
      <c r="F76" s="975"/>
      <c r="G76" s="975"/>
      <c r="H76" s="975"/>
      <c r="I76" s="975"/>
      <c r="J76" s="975"/>
      <c r="K76" s="975"/>
      <c r="L76" s="975"/>
      <c r="M76" s="975"/>
      <c r="N76" s="975"/>
      <c r="O76" s="975"/>
      <c r="P76" s="976"/>
      <c r="Q76" s="978">
        <v>6322</v>
      </c>
      <c r="R76" s="979"/>
      <c r="S76" s="979"/>
      <c r="T76" s="979"/>
      <c r="U76" s="980"/>
      <c r="V76" s="981">
        <v>6688</v>
      </c>
      <c r="W76" s="979"/>
      <c r="X76" s="979"/>
      <c r="Y76" s="979"/>
      <c r="Z76" s="980"/>
      <c r="AA76" s="981">
        <v>-366</v>
      </c>
      <c r="AB76" s="979"/>
      <c r="AC76" s="979"/>
      <c r="AD76" s="979"/>
      <c r="AE76" s="980"/>
      <c r="AF76" s="981">
        <v>3512</v>
      </c>
      <c r="AG76" s="979"/>
      <c r="AH76" s="979"/>
      <c r="AI76" s="979"/>
      <c r="AJ76" s="980"/>
      <c r="AK76" s="981" t="s">
        <v>555</v>
      </c>
      <c r="AL76" s="979"/>
      <c r="AM76" s="979"/>
      <c r="AN76" s="979"/>
      <c r="AO76" s="980"/>
      <c r="AP76" s="981">
        <v>15424</v>
      </c>
      <c r="AQ76" s="979"/>
      <c r="AR76" s="979"/>
      <c r="AS76" s="979"/>
      <c r="AT76" s="980"/>
      <c r="AU76" s="981" t="s">
        <v>555</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575</v>
      </c>
      <c r="C77" s="975"/>
      <c r="D77" s="975"/>
      <c r="E77" s="975"/>
      <c r="F77" s="975"/>
      <c r="G77" s="975"/>
      <c r="H77" s="975"/>
      <c r="I77" s="975"/>
      <c r="J77" s="975"/>
      <c r="K77" s="975"/>
      <c r="L77" s="975"/>
      <c r="M77" s="975"/>
      <c r="N77" s="975"/>
      <c r="O77" s="975"/>
      <c r="P77" s="976"/>
      <c r="Q77" s="978">
        <v>911</v>
      </c>
      <c r="R77" s="979"/>
      <c r="S77" s="979"/>
      <c r="T77" s="979"/>
      <c r="U77" s="980"/>
      <c r="V77" s="981">
        <v>909</v>
      </c>
      <c r="W77" s="979"/>
      <c r="X77" s="979"/>
      <c r="Y77" s="979"/>
      <c r="Z77" s="980"/>
      <c r="AA77" s="981">
        <v>2</v>
      </c>
      <c r="AB77" s="979"/>
      <c r="AC77" s="979"/>
      <c r="AD77" s="979"/>
      <c r="AE77" s="980"/>
      <c r="AF77" s="981">
        <v>2</v>
      </c>
      <c r="AG77" s="979"/>
      <c r="AH77" s="979"/>
      <c r="AI77" s="979"/>
      <c r="AJ77" s="980"/>
      <c r="AK77" s="981" t="s">
        <v>555</v>
      </c>
      <c r="AL77" s="979"/>
      <c r="AM77" s="979"/>
      <c r="AN77" s="979"/>
      <c r="AO77" s="980"/>
      <c r="AP77" s="981" t="s">
        <v>555</v>
      </c>
      <c r="AQ77" s="979"/>
      <c r="AR77" s="979"/>
      <c r="AS77" s="979"/>
      <c r="AT77" s="980"/>
      <c r="AU77" s="981" t="s">
        <v>555</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576</v>
      </c>
      <c r="C78" s="975"/>
      <c r="D78" s="975"/>
      <c r="E78" s="975"/>
      <c r="F78" s="975"/>
      <c r="G78" s="975"/>
      <c r="H78" s="975"/>
      <c r="I78" s="975"/>
      <c r="J78" s="975"/>
      <c r="K78" s="975"/>
      <c r="L78" s="975"/>
      <c r="M78" s="975"/>
      <c r="N78" s="975"/>
      <c r="O78" s="975"/>
      <c r="P78" s="976"/>
      <c r="Q78" s="977">
        <v>303798</v>
      </c>
      <c r="R78" s="971"/>
      <c r="S78" s="971"/>
      <c r="T78" s="971"/>
      <c r="U78" s="971"/>
      <c r="V78" s="971">
        <v>300652</v>
      </c>
      <c r="W78" s="971"/>
      <c r="X78" s="971"/>
      <c r="Y78" s="971"/>
      <c r="Z78" s="971"/>
      <c r="AA78" s="971">
        <v>3146</v>
      </c>
      <c r="AB78" s="971"/>
      <c r="AC78" s="971"/>
      <c r="AD78" s="971"/>
      <c r="AE78" s="971"/>
      <c r="AF78" s="971">
        <v>3146</v>
      </c>
      <c r="AG78" s="971"/>
      <c r="AH78" s="971"/>
      <c r="AI78" s="971"/>
      <c r="AJ78" s="971"/>
      <c r="AK78" s="971">
        <v>5678</v>
      </c>
      <c r="AL78" s="971"/>
      <c r="AM78" s="971"/>
      <c r="AN78" s="971"/>
      <c r="AO78" s="971"/>
      <c r="AP78" s="971" t="s">
        <v>555</v>
      </c>
      <c r="AQ78" s="971"/>
      <c r="AR78" s="971"/>
      <c r="AS78" s="971"/>
      <c r="AT78" s="971"/>
      <c r="AU78" s="971" t="s">
        <v>555</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577</v>
      </c>
      <c r="C79" s="975"/>
      <c r="D79" s="975"/>
      <c r="E79" s="975"/>
      <c r="F79" s="975"/>
      <c r="G79" s="975"/>
      <c r="H79" s="975"/>
      <c r="I79" s="975"/>
      <c r="J79" s="975"/>
      <c r="K79" s="975"/>
      <c r="L79" s="975"/>
      <c r="M79" s="975"/>
      <c r="N79" s="975"/>
      <c r="O79" s="975"/>
      <c r="P79" s="976"/>
      <c r="Q79" s="977">
        <v>5106</v>
      </c>
      <c r="R79" s="971"/>
      <c r="S79" s="971"/>
      <c r="T79" s="971"/>
      <c r="U79" s="971"/>
      <c r="V79" s="971">
        <v>4768</v>
      </c>
      <c r="W79" s="971"/>
      <c r="X79" s="971"/>
      <c r="Y79" s="971"/>
      <c r="Z79" s="971"/>
      <c r="AA79" s="971">
        <v>338</v>
      </c>
      <c r="AB79" s="971"/>
      <c r="AC79" s="971"/>
      <c r="AD79" s="971"/>
      <c r="AE79" s="971"/>
      <c r="AF79" s="971">
        <v>338</v>
      </c>
      <c r="AG79" s="971"/>
      <c r="AH79" s="971"/>
      <c r="AI79" s="971"/>
      <c r="AJ79" s="971"/>
      <c r="AK79" s="971">
        <v>240</v>
      </c>
      <c r="AL79" s="971"/>
      <c r="AM79" s="971"/>
      <c r="AN79" s="971"/>
      <c r="AO79" s="971"/>
      <c r="AP79" s="971" t="s">
        <v>555</v>
      </c>
      <c r="AQ79" s="971"/>
      <c r="AR79" s="971"/>
      <c r="AS79" s="971"/>
      <c r="AT79" s="971"/>
      <c r="AU79" s="971" t="s">
        <v>555</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578</v>
      </c>
      <c r="C80" s="975"/>
      <c r="D80" s="975"/>
      <c r="E80" s="975"/>
      <c r="F80" s="975"/>
      <c r="G80" s="975"/>
      <c r="H80" s="975"/>
      <c r="I80" s="975"/>
      <c r="J80" s="975"/>
      <c r="K80" s="975"/>
      <c r="L80" s="975"/>
      <c r="M80" s="975"/>
      <c r="N80" s="975"/>
      <c r="O80" s="975"/>
      <c r="P80" s="976"/>
      <c r="Q80" s="977">
        <v>940</v>
      </c>
      <c r="R80" s="971"/>
      <c r="S80" s="971"/>
      <c r="T80" s="971"/>
      <c r="U80" s="971"/>
      <c r="V80" s="971">
        <v>691</v>
      </c>
      <c r="W80" s="971"/>
      <c r="X80" s="971"/>
      <c r="Y80" s="971"/>
      <c r="Z80" s="971"/>
      <c r="AA80" s="971">
        <v>249</v>
      </c>
      <c r="AB80" s="971"/>
      <c r="AC80" s="971"/>
      <c r="AD80" s="971"/>
      <c r="AE80" s="971"/>
      <c r="AF80" s="971">
        <v>249</v>
      </c>
      <c r="AG80" s="971"/>
      <c r="AH80" s="971"/>
      <c r="AI80" s="971"/>
      <c r="AJ80" s="971"/>
      <c r="AK80" s="971" t="s">
        <v>555</v>
      </c>
      <c r="AL80" s="971"/>
      <c r="AM80" s="971"/>
      <c r="AN80" s="971"/>
      <c r="AO80" s="971"/>
      <c r="AP80" s="971" t="s">
        <v>555</v>
      </c>
      <c r="AQ80" s="971"/>
      <c r="AR80" s="971"/>
      <c r="AS80" s="971"/>
      <c r="AT80" s="971"/>
      <c r="AU80" s="971" t="s">
        <v>555</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t="s">
        <v>579</v>
      </c>
      <c r="C81" s="975"/>
      <c r="D81" s="975"/>
      <c r="E81" s="975"/>
      <c r="F81" s="975"/>
      <c r="G81" s="975"/>
      <c r="H81" s="975"/>
      <c r="I81" s="975"/>
      <c r="J81" s="975"/>
      <c r="K81" s="975"/>
      <c r="L81" s="975"/>
      <c r="M81" s="975"/>
      <c r="N81" s="975"/>
      <c r="O81" s="975"/>
      <c r="P81" s="976"/>
      <c r="Q81" s="977">
        <v>245</v>
      </c>
      <c r="R81" s="971"/>
      <c r="S81" s="971"/>
      <c r="T81" s="971"/>
      <c r="U81" s="971"/>
      <c r="V81" s="971">
        <v>236</v>
      </c>
      <c r="W81" s="971"/>
      <c r="X81" s="971"/>
      <c r="Y81" s="971"/>
      <c r="Z81" s="971"/>
      <c r="AA81" s="971">
        <v>9</v>
      </c>
      <c r="AB81" s="971"/>
      <c r="AC81" s="971"/>
      <c r="AD81" s="971"/>
      <c r="AE81" s="971"/>
      <c r="AF81" s="971">
        <v>9</v>
      </c>
      <c r="AG81" s="971"/>
      <c r="AH81" s="971"/>
      <c r="AI81" s="971"/>
      <c r="AJ81" s="971"/>
      <c r="AK81" s="971">
        <v>238</v>
      </c>
      <c r="AL81" s="971"/>
      <c r="AM81" s="971"/>
      <c r="AN81" s="971"/>
      <c r="AO81" s="971"/>
      <c r="AP81" s="971" t="s">
        <v>555</v>
      </c>
      <c r="AQ81" s="971"/>
      <c r="AR81" s="971"/>
      <c r="AS81" s="971"/>
      <c r="AT81" s="971"/>
      <c r="AU81" s="971" t="s">
        <v>555</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380</v>
      </c>
      <c r="B88" s="937" t="s">
        <v>406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7643</v>
      </c>
      <c r="AG88" s="959"/>
      <c r="AH88" s="959"/>
      <c r="AI88" s="959"/>
      <c r="AJ88" s="959"/>
      <c r="AK88" s="963"/>
      <c r="AL88" s="963"/>
      <c r="AM88" s="963"/>
      <c r="AN88" s="963"/>
      <c r="AO88" s="963"/>
      <c r="AP88" s="959">
        <v>23600</v>
      </c>
      <c r="AQ88" s="959"/>
      <c r="AR88" s="959"/>
      <c r="AS88" s="959"/>
      <c r="AT88" s="959"/>
      <c r="AU88" s="959">
        <v>6040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380</v>
      </c>
      <c r="BR102" s="937" t="s">
        <v>407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479</v>
      </c>
      <c r="CS102" s="953"/>
      <c r="CT102" s="953"/>
      <c r="CU102" s="953"/>
      <c r="CV102" s="954"/>
      <c r="CW102" s="952">
        <v>248</v>
      </c>
      <c r="CX102" s="953"/>
      <c r="CY102" s="953"/>
      <c r="CZ102" s="953"/>
      <c r="DA102" s="954"/>
      <c r="DB102" s="952" t="s">
        <v>555</v>
      </c>
      <c r="DC102" s="953"/>
      <c r="DD102" s="953"/>
      <c r="DE102" s="953"/>
      <c r="DF102" s="954"/>
      <c r="DG102" s="952" t="s">
        <v>555</v>
      </c>
      <c r="DH102" s="953"/>
      <c r="DI102" s="953"/>
      <c r="DJ102" s="953"/>
      <c r="DK102" s="954"/>
      <c r="DL102" s="952">
        <v>437</v>
      </c>
      <c r="DM102" s="953"/>
      <c r="DN102" s="953"/>
      <c r="DO102" s="953"/>
      <c r="DP102" s="954"/>
      <c r="DQ102" s="952" t="s">
        <v>555</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415</v>
      </c>
      <c r="AB109" s="896"/>
      <c r="AC109" s="896"/>
      <c r="AD109" s="896"/>
      <c r="AE109" s="897"/>
      <c r="AF109" s="898" t="s">
        <v>416</v>
      </c>
      <c r="AG109" s="896"/>
      <c r="AH109" s="896"/>
      <c r="AI109" s="896"/>
      <c r="AJ109" s="897"/>
      <c r="AK109" s="898" t="s">
        <v>294</v>
      </c>
      <c r="AL109" s="896"/>
      <c r="AM109" s="896"/>
      <c r="AN109" s="896"/>
      <c r="AO109" s="897"/>
      <c r="AP109" s="898" t="s">
        <v>417</v>
      </c>
      <c r="AQ109" s="896"/>
      <c r="AR109" s="896"/>
      <c r="AS109" s="896"/>
      <c r="AT109" s="929"/>
      <c r="AU109" s="895" t="s">
        <v>414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415</v>
      </c>
      <c r="BR109" s="896"/>
      <c r="BS109" s="896"/>
      <c r="BT109" s="896"/>
      <c r="BU109" s="897"/>
      <c r="BV109" s="898" t="s">
        <v>416</v>
      </c>
      <c r="BW109" s="896"/>
      <c r="BX109" s="896"/>
      <c r="BY109" s="896"/>
      <c r="BZ109" s="897"/>
      <c r="CA109" s="898" t="s">
        <v>294</v>
      </c>
      <c r="CB109" s="896"/>
      <c r="CC109" s="896"/>
      <c r="CD109" s="896"/>
      <c r="CE109" s="897"/>
      <c r="CF109" s="936" t="s">
        <v>417</v>
      </c>
      <c r="CG109" s="936"/>
      <c r="CH109" s="936"/>
      <c r="CI109" s="936"/>
      <c r="CJ109" s="936"/>
      <c r="CK109" s="898" t="s">
        <v>418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415</v>
      </c>
      <c r="DH109" s="896"/>
      <c r="DI109" s="896"/>
      <c r="DJ109" s="896"/>
      <c r="DK109" s="897"/>
      <c r="DL109" s="898" t="s">
        <v>416</v>
      </c>
      <c r="DM109" s="896"/>
      <c r="DN109" s="896"/>
      <c r="DO109" s="896"/>
      <c r="DP109" s="897"/>
      <c r="DQ109" s="898" t="s">
        <v>294</v>
      </c>
      <c r="DR109" s="896"/>
      <c r="DS109" s="896"/>
      <c r="DT109" s="896"/>
      <c r="DU109" s="897"/>
      <c r="DV109" s="898" t="s">
        <v>417</v>
      </c>
      <c r="DW109" s="896"/>
      <c r="DX109" s="896"/>
      <c r="DY109" s="896"/>
      <c r="DZ109" s="929"/>
    </row>
    <row r="110" spans="1:131" s="230" customFormat="1" ht="26.25" customHeight="1" x14ac:dyDescent="0.15">
      <c r="A110" s="807" t="s">
        <v>419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6240973</v>
      </c>
      <c r="AB110" s="889"/>
      <c r="AC110" s="889"/>
      <c r="AD110" s="889"/>
      <c r="AE110" s="890"/>
      <c r="AF110" s="891">
        <v>6315890</v>
      </c>
      <c r="AG110" s="889"/>
      <c r="AH110" s="889"/>
      <c r="AI110" s="889"/>
      <c r="AJ110" s="890"/>
      <c r="AK110" s="891">
        <v>6368957</v>
      </c>
      <c r="AL110" s="889"/>
      <c r="AM110" s="889"/>
      <c r="AN110" s="889"/>
      <c r="AO110" s="890"/>
      <c r="AP110" s="892">
        <v>27.7</v>
      </c>
      <c r="AQ110" s="893"/>
      <c r="AR110" s="893"/>
      <c r="AS110" s="893"/>
      <c r="AT110" s="894"/>
      <c r="AU110" s="930" t="s">
        <v>69</v>
      </c>
      <c r="AV110" s="931"/>
      <c r="AW110" s="931"/>
      <c r="AX110" s="931"/>
      <c r="AY110" s="931"/>
      <c r="AZ110" s="860" t="s">
        <v>420</v>
      </c>
      <c r="BA110" s="808"/>
      <c r="BB110" s="808"/>
      <c r="BC110" s="808"/>
      <c r="BD110" s="808"/>
      <c r="BE110" s="808"/>
      <c r="BF110" s="808"/>
      <c r="BG110" s="808"/>
      <c r="BH110" s="808"/>
      <c r="BI110" s="808"/>
      <c r="BJ110" s="808"/>
      <c r="BK110" s="808"/>
      <c r="BL110" s="808"/>
      <c r="BM110" s="808"/>
      <c r="BN110" s="808"/>
      <c r="BO110" s="808"/>
      <c r="BP110" s="809"/>
      <c r="BQ110" s="861">
        <v>68270775</v>
      </c>
      <c r="BR110" s="842"/>
      <c r="BS110" s="842"/>
      <c r="BT110" s="842"/>
      <c r="BU110" s="842"/>
      <c r="BV110" s="842">
        <v>64488575</v>
      </c>
      <c r="BW110" s="842"/>
      <c r="BX110" s="842"/>
      <c r="BY110" s="842"/>
      <c r="BZ110" s="842"/>
      <c r="CA110" s="842">
        <v>59760076</v>
      </c>
      <c r="CB110" s="842"/>
      <c r="CC110" s="842"/>
      <c r="CD110" s="842"/>
      <c r="CE110" s="842"/>
      <c r="CF110" s="866">
        <v>260.2</v>
      </c>
      <c r="CG110" s="867"/>
      <c r="CH110" s="867"/>
      <c r="CI110" s="867"/>
      <c r="CJ110" s="867"/>
      <c r="CK110" s="926" t="s">
        <v>421</v>
      </c>
      <c r="CL110" s="819"/>
      <c r="CM110" s="860" t="s">
        <v>422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223034</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424</v>
      </c>
      <c r="BA111" s="752"/>
      <c r="BB111" s="752"/>
      <c r="BC111" s="752"/>
      <c r="BD111" s="752"/>
      <c r="BE111" s="752"/>
      <c r="BF111" s="752"/>
      <c r="BG111" s="752"/>
      <c r="BH111" s="752"/>
      <c r="BI111" s="752"/>
      <c r="BJ111" s="752"/>
      <c r="BK111" s="752"/>
      <c r="BL111" s="752"/>
      <c r="BM111" s="752"/>
      <c r="BN111" s="752"/>
      <c r="BO111" s="752"/>
      <c r="BP111" s="753"/>
      <c r="BQ111" s="816">
        <v>1288978</v>
      </c>
      <c r="BR111" s="817"/>
      <c r="BS111" s="817"/>
      <c r="BT111" s="817"/>
      <c r="BU111" s="817"/>
      <c r="BV111" s="817">
        <v>937867</v>
      </c>
      <c r="BW111" s="817"/>
      <c r="BX111" s="817"/>
      <c r="BY111" s="817"/>
      <c r="BZ111" s="817"/>
      <c r="CA111" s="817">
        <v>810212</v>
      </c>
      <c r="CB111" s="817"/>
      <c r="CC111" s="817"/>
      <c r="CD111" s="817"/>
      <c r="CE111" s="817"/>
      <c r="CF111" s="875">
        <v>3.5</v>
      </c>
      <c r="CG111" s="876"/>
      <c r="CH111" s="876"/>
      <c r="CI111" s="876"/>
      <c r="CJ111" s="876"/>
      <c r="CK111" s="927"/>
      <c r="CL111" s="821"/>
      <c r="CM111" s="815" t="s">
        <v>425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426</v>
      </c>
      <c r="B112" s="913"/>
      <c r="C112" s="752" t="s">
        <v>427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428</v>
      </c>
      <c r="BA112" s="752"/>
      <c r="BB112" s="752"/>
      <c r="BC112" s="752"/>
      <c r="BD112" s="752"/>
      <c r="BE112" s="752"/>
      <c r="BF112" s="752"/>
      <c r="BG112" s="752"/>
      <c r="BH112" s="752"/>
      <c r="BI112" s="752"/>
      <c r="BJ112" s="752"/>
      <c r="BK112" s="752"/>
      <c r="BL112" s="752"/>
      <c r="BM112" s="752"/>
      <c r="BN112" s="752"/>
      <c r="BO112" s="752"/>
      <c r="BP112" s="753"/>
      <c r="BQ112" s="816">
        <v>22679022</v>
      </c>
      <c r="BR112" s="817"/>
      <c r="BS112" s="817"/>
      <c r="BT112" s="817"/>
      <c r="BU112" s="817"/>
      <c r="BV112" s="817">
        <v>21714557</v>
      </c>
      <c r="BW112" s="817"/>
      <c r="BX112" s="817"/>
      <c r="BY112" s="817"/>
      <c r="BZ112" s="817"/>
      <c r="CA112" s="817">
        <v>21104183</v>
      </c>
      <c r="CB112" s="817"/>
      <c r="CC112" s="817"/>
      <c r="CD112" s="817"/>
      <c r="CE112" s="817"/>
      <c r="CF112" s="875">
        <v>91.9</v>
      </c>
      <c r="CG112" s="876"/>
      <c r="CH112" s="876"/>
      <c r="CI112" s="876"/>
      <c r="CJ112" s="876"/>
      <c r="CK112" s="927"/>
      <c r="CL112" s="821"/>
      <c r="CM112" s="815" t="s">
        <v>429</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430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1723905</v>
      </c>
      <c r="AB113" s="919"/>
      <c r="AC113" s="919"/>
      <c r="AD113" s="919"/>
      <c r="AE113" s="920"/>
      <c r="AF113" s="921">
        <v>1633650</v>
      </c>
      <c r="AG113" s="919"/>
      <c r="AH113" s="919"/>
      <c r="AI113" s="919"/>
      <c r="AJ113" s="920"/>
      <c r="AK113" s="921">
        <v>1732362</v>
      </c>
      <c r="AL113" s="919"/>
      <c r="AM113" s="919"/>
      <c r="AN113" s="919"/>
      <c r="AO113" s="920"/>
      <c r="AP113" s="922">
        <v>7.5</v>
      </c>
      <c r="AQ113" s="923"/>
      <c r="AR113" s="923"/>
      <c r="AS113" s="923"/>
      <c r="AT113" s="924"/>
      <c r="AU113" s="932"/>
      <c r="AV113" s="933"/>
      <c r="AW113" s="933"/>
      <c r="AX113" s="933"/>
      <c r="AY113" s="933"/>
      <c r="AZ113" s="815" t="s">
        <v>431</v>
      </c>
      <c r="BA113" s="752"/>
      <c r="BB113" s="752"/>
      <c r="BC113" s="752"/>
      <c r="BD113" s="752"/>
      <c r="BE113" s="752"/>
      <c r="BF113" s="752"/>
      <c r="BG113" s="752"/>
      <c r="BH113" s="752"/>
      <c r="BI113" s="752"/>
      <c r="BJ113" s="752"/>
      <c r="BK113" s="752"/>
      <c r="BL113" s="752"/>
      <c r="BM113" s="752"/>
      <c r="BN113" s="752"/>
      <c r="BO113" s="752"/>
      <c r="BP113" s="753"/>
      <c r="BQ113" s="816">
        <v>7743111</v>
      </c>
      <c r="BR113" s="817"/>
      <c r="BS113" s="817"/>
      <c r="BT113" s="817"/>
      <c r="BU113" s="817"/>
      <c r="BV113" s="817">
        <v>6916917</v>
      </c>
      <c r="BW113" s="817"/>
      <c r="BX113" s="817"/>
      <c r="BY113" s="817"/>
      <c r="BZ113" s="817"/>
      <c r="CA113" s="817">
        <v>6040193</v>
      </c>
      <c r="CB113" s="817"/>
      <c r="CC113" s="817"/>
      <c r="CD113" s="817"/>
      <c r="CE113" s="817"/>
      <c r="CF113" s="875">
        <v>26.3</v>
      </c>
      <c r="CG113" s="876"/>
      <c r="CH113" s="876"/>
      <c r="CI113" s="876"/>
      <c r="CJ113" s="876"/>
      <c r="CK113" s="927"/>
      <c r="CL113" s="821"/>
      <c r="CM113" s="815" t="s">
        <v>432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433</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941387</v>
      </c>
      <c r="AB114" s="780"/>
      <c r="AC114" s="780"/>
      <c r="AD114" s="780"/>
      <c r="AE114" s="781"/>
      <c r="AF114" s="782">
        <v>1059668</v>
      </c>
      <c r="AG114" s="780"/>
      <c r="AH114" s="780"/>
      <c r="AI114" s="780"/>
      <c r="AJ114" s="781"/>
      <c r="AK114" s="782">
        <v>984199</v>
      </c>
      <c r="AL114" s="780"/>
      <c r="AM114" s="780"/>
      <c r="AN114" s="780"/>
      <c r="AO114" s="781"/>
      <c r="AP114" s="824">
        <v>4.3</v>
      </c>
      <c r="AQ114" s="825"/>
      <c r="AR114" s="825"/>
      <c r="AS114" s="825"/>
      <c r="AT114" s="826"/>
      <c r="AU114" s="932"/>
      <c r="AV114" s="933"/>
      <c r="AW114" s="933"/>
      <c r="AX114" s="933"/>
      <c r="AY114" s="933"/>
      <c r="AZ114" s="815" t="s">
        <v>434</v>
      </c>
      <c r="BA114" s="752"/>
      <c r="BB114" s="752"/>
      <c r="BC114" s="752"/>
      <c r="BD114" s="752"/>
      <c r="BE114" s="752"/>
      <c r="BF114" s="752"/>
      <c r="BG114" s="752"/>
      <c r="BH114" s="752"/>
      <c r="BI114" s="752"/>
      <c r="BJ114" s="752"/>
      <c r="BK114" s="752"/>
      <c r="BL114" s="752"/>
      <c r="BM114" s="752"/>
      <c r="BN114" s="752"/>
      <c r="BO114" s="752"/>
      <c r="BP114" s="753"/>
      <c r="BQ114" s="816">
        <v>6040330</v>
      </c>
      <c r="BR114" s="817"/>
      <c r="BS114" s="817"/>
      <c r="BT114" s="817"/>
      <c r="BU114" s="817"/>
      <c r="BV114" s="817">
        <v>5967864</v>
      </c>
      <c r="BW114" s="817"/>
      <c r="BX114" s="817"/>
      <c r="BY114" s="817"/>
      <c r="BZ114" s="817"/>
      <c r="CA114" s="817">
        <v>5567757</v>
      </c>
      <c r="CB114" s="817"/>
      <c r="CC114" s="817"/>
      <c r="CD114" s="817"/>
      <c r="CE114" s="817"/>
      <c r="CF114" s="875">
        <v>24.2</v>
      </c>
      <c r="CG114" s="876"/>
      <c r="CH114" s="876"/>
      <c r="CI114" s="876"/>
      <c r="CJ114" s="876"/>
      <c r="CK114" s="927"/>
      <c r="CL114" s="821"/>
      <c r="CM114" s="815" t="s">
        <v>435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147891</v>
      </c>
      <c r="AB115" s="919"/>
      <c r="AC115" s="919"/>
      <c r="AD115" s="919"/>
      <c r="AE115" s="920"/>
      <c r="AF115" s="921">
        <v>142825</v>
      </c>
      <c r="AG115" s="919"/>
      <c r="AH115" s="919"/>
      <c r="AI115" s="919"/>
      <c r="AJ115" s="920"/>
      <c r="AK115" s="921">
        <v>140177</v>
      </c>
      <c r="AL115" s="919"/>
      <c r="AM115" s="919"/>
      <c r="AN115" s="919"/>
      <c r="AO115" s="920"/>
      <c r="AP115" s="922">
        <v>0.6</v>
      </c>
      <c r="AQ115" s="923"/>
      <c r="AR115" s="923"/>
      <c r="AS115" s="923"/>
      <c r="AT115" s="924"/>
      <c r="AU115" s="932"/>
      <c r="AV115" s="933"/>
      <c r="AW115" s="933"/>
      <c r="AX115" s="933"/>
      <c r="AY115" s="933"/>
      <c r="AZ115" s="815" t="s">
        <v>437</v>
      </c>
      <c r="BA115" s="752"/>
      <c r="BB115" s="752"/>
      <c r="BC115" s="752"/>
      <c r="BD115" s="752"/>
      <c r="BE115" s="752"/>
      <c r="BF115" s="752"/>
      <c r="BG115" s="752"/>
      <c r="BH115" s="752"/>
      <c r="BI115" s="752"/>
      <c r="BJ115" s="752"/>
      <c r="BK115" s="752"/>
      <c r="BL115" s="752"/>
      <c r="BM115" s="752"/>
      <c r="BN115" s="752"/>
      <c r="BO115" s="752"/>
      <c r="BP115" s="753"/>
      <c r="BQ115" s="816">
        <v>9975</v>
      </c>
      <c r="BR115" s="817"/>
      <c r="BS115" s="817"/>
      <c r="BT115" s="817"/>
      <c r="BU115" s="817"/>
      <c r="BV115" s="817">
        <v>26361</v>
      </c>
      <c r="BW115" s="817"/>
      <c r="BX115" s="817"/>
      <c r="BY115" s="817"/>
      <c r="BZ115" s="817"/>
      <c r="CA115" s="817">
        <v>18478</v>
      </c>
      <c r="CB115" s="817"/>
      <c r="CC115" s="817"/>
      <c r="CD115" s="817"/>
      <c r="CE115" s="817"/>
      <c r="CF115" s="875">
        <v>0.1</v>
      </c>
      <c r="CG115" s="876"/>
      <c r="CH115" s="876"/>
      <c r="CI115" s="876"/>
      <c r="CJ115" s="876"/>
      <c r="CK115" s="927"/>
      <c r="CL115" s="821"/>
      <c r="CM115" s="815" t="s">
        <v>438</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440</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46644</v>
      </c>
      <c r="DH116" s="780"/>
      <c r="DI116" s="780"/>
      <c r="DJ116" s="780"/>
      <c r="DK116" s="781"/>
      <c r="DL116" s="782">
        <v>40143</v>
      </c>
      <c r="DM116" s="780"/>
      <c r="DN116" s="780"/>
      <c r="DO116" s="780"/>
      <c r="DP116" s="781"/>
      <c r="DQ116" s="782">
        <v>33642</v>
      </c>
      <c r="DR116" s="780"/>
      <c r="DS116" s="780"/>
      <c r="DT116" s="780"/>
      <c r="DU116" s="781"/>
      <c r="DV116" s="824">
        <v>0.1</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442</v>
      </c>
      <c r="Z117" s="897"/>
      <c r="AA117" s="902">
        <v>9054156</v>
      </c>
      <c r="AB117" s="903"/>
      <c r="AC117" s="903"/>
      <c r="AD117" s="903"/>
      <c r="AE117" s="904"/>
      <c r="AF117" s="905">
        <v>9152033</v>
      </c>
      <c r="AG117" s="903"/>
      <c r="AH117" s="903"/>
      <c r="AI117" s="903"/>
      <c r="AJ117" s="904"/>
      <c r="AK117" s="905">
        <v>9225695</v>
      </c>
      <c r="AL117" s="903"/>
      <c r="AM117" s="903"/>
      <c r="AN117" s="903"/>
      <c r="AO117" s="904"/>
      <c r="AP117" s="906"/>
      <c r="AQ117" s="907"/>
      <c r="AR117" s="907"/>
      <c r="AS117" s="907"/>
      <c r="AT117" s="908"/>
      <c r="AU117" s="932"/>
      <c r="AV117" s="933"/>
      <c r="AW117" s="933"/>
      <c r="AX117" s="933"/>
      <c r="AY117" s="933"/>
      <c r="AZ117" s="863" t="s">
        <v>443</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415</v>
      </c>
      <c r="AB118" s="896"/>
      <c r="AC118" s="896"/>
      <c r="AD118" s="896"/>
      <c r="AE118" s="897"/>
      <c r="AF118" s="898" t="s">
        <v>416</v>
      </c>
      <c r="AG118" s="896"/>
      <c r="AH118" s="896"/>
      <c r="AI118" s="896"/>
      <c r="AJ118" s="897"/>
      <c r="AK118" s="898" t="s">
        <v>294</v>
      </c>
      <c r="AL118" s="896"/>
      <c r="AM118" s="896"/>
      <c r="AN118" s="896"/>
      <c r="AO118" s="897"/>
      <c r="AP118" s="899" t="s">
        <v>417</v>
      </c>
      <c r="AQ118" s="900"/>
      <c r="AR118" s="900"/>
      <c r="AS118" s="900"/>
      <c r="AT118" s="901"/>
      <c r="AU118" s="932"/>
      <c r="AV118" s="933"/>
      <c r="AW118" s="933"/>
      <c r="AX118" s="933"/>
      <c r="AY118" s="933"/>
      <c r="AZ118" s="838" t="s">
        <v>445</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421</v>
      </c>
      <c r="B119" s="819"/>
      <c r="C119" s="860" t="s">
        <v>422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447</v>
      </c>
      <c r="BP119" s="878"/>
      <c r="BQ119" s="879">
        <v>106032191</v>
      </c>
      <c r="BR119" s="845"/>
      <c r="BS119" s="845"/>
      <c r="BT119" s="845"/>
      <c r="BU119" s="845"/>
      <c r="BV119" s="845">
        <v>100052141</v>
      </c>
      <c r="BW119" s="845"/>
      <c r="BX119" s="845"/>
      <c r="BY119" s="845"/>
      <c r="BZ119" s="845"/>
      <c r="CA119" s="845">
        <v>93300899</v>
      </c>
      <c r="CB119" s="845"/>
      <c r="CC119" s="845"/>
      <c r="CD119" s="845"/>
      <c r="CE119" s="845"/>
      <c r="CF119" s="748"/>
      <c r="CG119" s="749"/>
      <c r="CH119" s="749"/>
      <c r="CI119" s="749"/>
      <c r="CJ119" s="834"/>
      <c r="CK119" s="928"/>
      <c r="CL119" s="823"/>
      <c r="CM119" s="838" t="s">
        <v>448</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1019300</v>
      </c>
      <c r="DH119" s="764"/>
      <c r="DI119" s="764"/>
      <c r="DJ119" s="764"/>
      <c r="DK119" s="765"/>
      <c r="DL119" s="766">
        <v>897724</v>
      </c>
      <c r="DM119" s="764"/>
      <c r="DN119" s="764"/>
      <c r="DO119" s="764"/>
      <c r="DP119" s="765"/>
      <c r="DQ119" s="766">
        <v>776570</v>
      </c>
      <c r="DR119" s="764"/>
      <c r="DS119" s="764"/>
      <c r="DT119" s="764"/>
      <c r="DU119" s="765"/>
      <c r="DV119" s="848">
        <v>3.4</v>
      </c>
      <c r="DW119" s="849"/>
      <c r="DX119" s="849"/>
      <c r="DY119" s="849"/>
      <c r="DZ119" s="850"/>
    </row>
    <row r="120" spans="1:130" s="230" customFormat="1" ht="26.25" customHeight="1" x14ac:dyDescent="0.15">
      <c r="A120" s="820"/>
      <c r="B120" s="821"/>
      <c r="C120" s="815" t="s">
        <v>425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449</v>
      </c>
      <c r="AV120" s="881"/>
      <c r="AW120" s="881"/>
      <c r="AX120" s="881"/>
      <c r="AY120" s="882"/>
      <c r="AZ120" s="860" t="s">
        <v>450</v>
      </c>
      <c r="BA120" s="808"/>
      <c r="BB120" s="808"/>
      <c r="BC120" s="808"/>
      <c r="BD120" s="808"/>
      <c r="BE120" s="808"/>
      <c r="BF120" s="808"/>
      <c r="BG120" s="808"/>
      <c r="BH120" s="808"/>
      <c r="BI120" s="808"/>
      <c r="BJ120" s="808"/>
      <c r="BK120" s="808"/>
      <c r="BL120" s="808"/>
      <c r="BM120" s="808"/>
      <c r="BN120" s="808"/>
      <c r="BO120" s="808"/>
      <c r="BP120" s="809"/>
      <c r="BQ120" s="861">
        <v>9953333</v>
      </c>
      <c r="BR120" s="842"/>
      <c r="BS120" s="842"/>
      <c r="BT120" s="842"/>
      <c r="BU120" s="842"/>
      <c r="BV120" s="842">
        <v>9958918</v>
      </c>
      <c r="BW120" s="842"/>
      <c r="BX120" s="842"/>
      <c r="BY120" s="842"/>
      <c r="BZ120" s="842"/>
      <c r="CA120" s="842">
        <v>7824895</v>
      </c>
      <c r="CB120" s="842"/>
      <c r="CC120" s="842"/>
      <c r="CD120" s="842"/>
      <c r="CE120" s="842"/>
      <c r="CF120" s="866">
        <v>34.1</v>
      </c>
      <c r="CG120" s="867"/>
      <c r="CH120" s="867"/>
      <c r="CI120" s="867"/>
      <c r="CJ120" s="867"/>
      <c r="CK120" s="868" t="s">
        <v>451</v>
      </c>
      <c r="CL120" s="852"/>
      <c r="CM120" s="852"/>
      <c r="CN120" s="852"/>
      <c r="CO120" s="853"/>
      <c r="CP120" s="872" t="s">
        <v>398</v>
      </c>
      <c r="CQ120" s="873"/>
      <c r="CR120" s="873"/>
      <c r="CS120" s="873"/>
      <c r="CT120" s="873"/>
      <c r="CU120" s="873"/>
      <c r="CV120" s="873"/>
      <c r="CW120" s="873"/>
      <c r="CX120" s="873"/>
      <c r="CY120" s="873"/>
      <c r="CZ120" s="873"/>
      <c r="DA120" s="873"/>
      <c r="DB120" s="873"/>
      <c r="DC120" s="873"/>
      <c r="DD120" s="873"/>
      <c r="DE120" s="873"/>
      <c r="DF120" s="874"/>
      <c r="DG120" s="861">
        <v>21645799</v>
      </c>
      <c r="DH120" s="842"/>
      <c r="DI120" s="842"/>
      <c r="DJ120" s="842"/>
      <c r="DK120" s="842"/>
      <c r="DL120" s="842">
        <v>20799533</v>
      </c>
      <c r="DM120" s="842"/>
      <c r="DN120" s="842"/>
      <c r="DO120" s="842"/>
      <c r="DP120" s="842"/>
      <c r="DQ120" s="842">
        <v>20275696</v>
      </c>
      <c r="DR120" s="842"/>
      <c r="DS120" s="842"/>
      <c r="DT120" s="842"/>
      <c r="DU120" s="842"/>
      <c r="DV120" s="843">
        <v>88.3</v>
      </c>
      <c r="DW120" s="843"/>
      <c r="DX120" s="843"/>
      <c r="DY120" s="843"/>
      <c r="DZ120" s="844"/>
    </row>
    <row r="121" spans="1:130" s="230" customFormat="1" ht="26.25" customHeight="1" x14ac:dyDescent="0.15">
      <c r="A121" s="820"/>
      <c r="B121" s="821"/>
      <c r="C121" s="863" t="s">
        <v>452</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453</v>
      </c>
      <c r="BA121" s="752"/>
      <c r="BB121" s="752"/>
      <c r="BC121" s="752"/>
      <c r="BD121" s="752"/>
      <c r="BE121" s="752"/>
      <c r="BF121" s="752"/>
      <c r="BG121" s="752"/>
      <c r="BH121" s="752"/>
      <c r="BI121" s="752"/>
      <c r="BJ121" s="752"/>
      <c r="BK121" s="752"/>
      <c r="BL121" s="752"/>
      <c r="BM121" s="752"/>
      <c r="BN121" s="752"/>
      <c r="BO121" s="752"/>
      <c r="BP121" s="753"/>
      <c r="BQ121" s="816">
        <v>8508660</v>
      </c>
      <c r="BR121" s="817"/>
      <c r="BS121" s="817"/>
      <c r="BT121" s="817"/>
      <c r="BU121" s="817"/>
      <c r="BV121" s="817">
        <v>8138945</v>
      </c>
      <c r="BW121" s="817"/>
      <c r="BX121" s="817"/>
      <c r="BY121" s="817"/>
      <c r="BZ121" s="817"/>
      <c r="CA121" s="817">
        <v>7868204</v>
      </c>
      <c r="CB121" s="817"/>
      <c r="CC121" s="817"/>
      <c r="CD121" s="817"/>
      <c r="CE121" s="817"/>
      <c r="CF121" s="875">
        <v>34.299999999999997</v>
      </c>
      <c r="CG121" s="876"/>
      <c r="CH121" s="876"/>
      <c r="CI121" s="876"/>
      <c r="CJ121" s="876"/>
      <c r="CK121" s="869"/>
      <c r="CL121" s="855"/>
      <c r="CM121" s="855"/>
      <c r="CN121" s="855"/>
      <c r="CO121" s="856"/>
      <c r="CP121" s="835" t="s">
        <v>395</v>
      </c>
      <c r="CQ121" s="836"/>
      <c r="CR121" s="836"/>
      <c r="CS121" s="836"/>
      <c r="CT121" s="836"/>
      <c r="CU121" s="836"/>
      <c r="CV121" s="836"/>
      <c r="CW121" s="836"/>
      <c r="CX121" s="836"/>
      <c r="CY121" s="836"/>
      <c r="CZ121" s="836"/>
      <c r="DA121" s="836"/>
      <c r="DB121" s="836"/>
      <c r="DC121" s="836"/>
      <c r="DD121" s="836"/>
      <c r="DE121" s="836"/>
      <c r="DF121" s="837"/>
      <c r="DG121" s="816">
        <v>868872</v>
      </c>
      <c r="DH121" s="817"/>
      <c r="DI121" s="817"/>
      <c r="DJ121" s="817"/>
      <c r="DK121" s="817"/>
      <c r="DL121" s="817">
        <v>762174</v>
      </c>
      <c r="DM121" s="817"/>
      <c r="DN121" s="817"/>
      <c r="DO121" s="817"/>
      <c r="DP121" s="817"/>
      <c r="DQ121" s="817">
        <v>673223</v>
      </c>
      <c r="DR121" s="817"/>
      <c r="DS121" s="817"/>
      <c r="DT121" s="817"/>
      <c r="DU121" s="817"/>
      <c r="DV121" s="794">
        <v>2.9</v>
      </c>
      <c r="DW121" s="794"/>
      <c r="DX121" s="794"/>
      <c r="DY121" s="794"/>
      <c r="DZ121" s="795"/>
    </row>
    <row r="122" spans="1:130" s="230" customFormat="1" ht="26.25" customHeight="1" x14ac:dyDescent="0.15">
      <c r="A122" s="820"/>
      <c r="B122" s="821"/>
      <c r="C122" s="815" t="s">
        <v>435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454</v>
      </c>
      <c r="BA122" s="839"/>
      <c r="BB122" s="839"/>
      <c r="BC122" s="839"/>
      <c r="BD122" s="839"/>
      <c r="BE122" s="839"/>
      <c r="BF122" s="839"/>
      <c r="BG122" s="839"/>
      <c r="BH122" s="839"/>
      <c r="BI122" s="839"/>
      <c r="BJ122" s="839"/>
      <c r="BK122" s="839"/>
      <c r="BL122" s="839"/>
      <c r="BM122" s="839"/>
      <c r="BN122" s="839"/>
      <c r="BO122" s="839"/>
      <c r="BP122" s="840"/>
      <c r="BQ122" s="879">
        <v>63985403</v>
      </c>
      <c r="BR122" s="845"/>
      <c r="BS122" s="845"/>
      <c r="BT122" s="845"/>
      <c r="BU122" s="845"/>
      <c r="BV122" s="845">
        <v>60392277</v>
      </c>
      <c r="BW122" s="845"/>
      <c r="BX122" s="845"/>
      <c r="BY122" s="845"/>
      <c r="BZ122" s="845"/>
      <c r="CA122" s="845">
        <v>57784842</v>
      </c>
      <c r="CB122" s="845"/>
      <c r="CC122" s="845"/>
      <c r="CD122" s="845"/>
      <c r="CE122" s="845"/>
      <c r="CF122" s="846">
        <v>251.6</v>
      </c>
      <c r="CG122" s="847"/>
      <c r="CH122" s="847"/>
      <c r="CI122" s="847"/>
      <c r="CJ122" s="847"/>
      <c r="CK122" s="869"/>
      <c r="CL122" s="855"/>
      <c r="CM122" s="855"/>
      <c r="CN122" s="855"/>
      <c r="CO122" s="856"/>
      <c r="CP122" s="835" t="s">
        <v>397</v>
      </c>
      <c r="CQ122" s="836"/>
      <c r="CR122" s="836"/>
      <c r="CS122" s="836"/>
      <c r="CT122" s="836"/>
      <c r="CU122" s="836"/>
      <c r="CV122" s="836"/>
      <c r="CW122" s="836"/>
      <c r="CX122" s="836"/>
      <c r="CY122" s="836"/>
      <c r="CZ122" s="836"/>
      <c r="DA122" s="836"/>
      <c r="DB122" s="836"/>
      <c r="DC122" s="836"/>
      <c r="DD122" s="836"/>
      <c r="DE122" s="836"/>
      <c r="DF122" s="837"/>
      <c r="DG122" s="816">
        <v>164351</v>
      </c>
      <c r="DH122" s="817"/>
      <c r="DI122" s="817"/>
      <c r="DJ122" s="817"/>
      <c r="DK122" s="817"/>
      <c r="DL122" s="817">
        <v>152850</v>
      </c>
      <c r="DM122" s="817"/>
      <c r="DN122" s="817"/>
      <c r="DO122" s="817"/>
      <c r="DP122" s="817"/>
      <c r="DQ122" s="817">
        <v>155264</v>
      </c>
      <c r="DR122" s="817"/>
      <c r="DS122" s="817"/>
      <c r="DT122" s="817"/>
      <c r="DU122" s="817"/>
      <c r="DV122" s="794">
        <v>0.7</v>
      </c>
      <c r="DW122" s="794"/>
      <c r="DX122" s="794"/>
      <c r="DY122" s="794"/>
      <c r="DZ122" s="795"/>
    </row>
    <row r="123" spans="1:130" s="230" customFormat="1" ht="26.25" customHeight="1" x14ac:dyDescent="0.15">
      <c r="A123" s="820"/>
      <c r="B123" s="821"/>
      <c r="C123" s="815" t="s">
        <v>441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8810</v>
      </c>
      <c r="AB123" s="780"/>
      <c r="AC123" s="780"/>
      <c r="AD123" s="780"/>
      <c r="AE123" s="781"/>
      <c r="AF123" s="782">
        <v>6501</v>
      </c>
      <c r="AG123" s="780"/>
      <c r="AH123" s="780"/>
      <c r="AI123" s="780"/>
      <c r="AJ123" s="781"/>
      <c r="AK123" s="782">
        <v>6501</v>
      </c>
      <c r="AL123" s="780"/>
      <c r="AM123" s="780"/>
      <c r="AN123" s="780"/>
      <c r="AO123" s="781"/>
      <c r="AP123" s="824">
        <v>0</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455</v>
      </c>
      <c r="BP123" s="878"/>
      <c r="BQ123" s="832">
        <v>82447396</v>
      </c>
      <c r="BR123" s="833"/>
      <c r="BS123" s="833"/>
      <c r="BT123" s="833"/>
      <c r="BU123" s="833"/>
      <c r="BV123" s="833">
        <v>78490140</v>
      </c>
      <c r="BW123" s="833"/>
      <c r="BX123" s="833"/>
      <c r="BY123" s="833"/>
      <c r="BZ123" s="833"/>
      <c r="CA123" s="833">
        <v>73477941</v>
      </c>
      <c r="CB123" s="833"/>
      <c r="CC123" s="833"/>
      <c r="CD123" s="833"/>
      <c r="CE123" s="833"/>
      <c r="CF123" s="748"/>
      <c r="CG123" s="749"/>
      <c r="CH123" s="749"/>
      <c r="CI123" s="749"/>
      <c r="CJ123" s="834"/>
      <c r="CK123" s="869"/>
      <c r="CL123" s="855"/>
      <c r="CM123" s="855"/>
      <c r="CN123" s="855"/>
      <c r="CO123" s="856"/>
      <c r="CP123" s="835" t="s">
        <v>393</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100.5</v>
      </c>
      <c r="BR124" s="831"/>
      <c r="BS124" s="831"/>
      <c r="BT124" s="831"/>
      <c r="BU124" s="831"/>
      <c r="BV124" s="831">
        <v>94.5</v>
      </c>
      <c r="BW124" s="831"/>
      <c r="BX124" s="831"/>
      <c r="BY124" s="831"/>
      <c r="BZ124" s="831"/>
      <c r="CA124" s="831">
        <v>86.3</v>
      </c>
      <c r="CB124" s="831"/>
      <c r="CC124" s="831"/>
      <c r="CD124" s="831"/>
      <c r="CE124" s="831"/>
      <c r="CF124" s="726"/>
      <c r="CG124" s="727"/>
      <c r="CH124" s="727"/>
      <c r="CI124" s="727"/>
      <c r="CJ124" s="862"/>
      <c r="CK124" s="870"/>
      <c r="CL124" s="870"/>
      <c r="CM124" s="870"/>
      <c r="CN124" s="870"/>
      <c r="CO124" s="871"/>
      <c r="CP124" s="835" t="s">
        <v>457</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458</v>
      </c>
      <c r="CL125" s="852"/>
      <c r="CM125" s="852"/>
      <c r="CN125" s="852"/>
      <c r="CO125" s="853"/>
      <c r="CP125" s="860" t="s">
        <v>459</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138382</v>
      </c>
      <c r="AB126" s="780"/>
      <c r="AC126" s="780"/>
      <c r="AD126" s="780"/>
      <c r="AE126" s="781"/>
      <c r="AF126" s="782">
        <v>135752</v>
      </c>
      <c r="AG126" s="780"/>
      <c r="AH126" s="780"/>
      <c r="AI126" s="780"/>
      <c r="AJ126" s="781"/>
      <c r="AK126" s="782">
        <v>132259</v>
      </c>
      <c r="AL126" s="780"/>
      <c r="AM126" s="780"/>
      <c r="AN126" s="780"/>
      <c r="AO126" s="781"/>
      <c r="AP126" s="824">
        <v>0.6</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460</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461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699</v>
      </c>
      <c r="AB127" s="780"/>
      <c r="AC127" s="780"/>
      <c r="AD127" s="780"/>
      <c r="AE127" s="781"/>
      <c r="AF127" s="782">
        <v>572</v>
      </c>
      <c r="AG127" s="780"/>
      <c r="AH127" s="780"/>
      <c r="AI127" s="780"/>
      <c r="AJ127" s="781"/>
      <c r="AK127" s="782">
        <v>1417</v>
      </c>
      <c r="AL127" s="780"/>
      <c r="AM127" s="780"/>
      <c r="AN127" s="780"/>
      <c r="AO127" s="781"/>
      <c r="AP127" s="824">
        <v>0</v>
      </c>
      <c r="AQ127" s="825"/>
      <c r="AR127" s="825"/>
      <c r="AS127" s="825"/>
      <c r="AT127" s="826"/>
      <c r="AU127" s="232"/>
      <c r="AV127" s="232"/>
      <c r="AW127" s="232"/>
      <c r="AX127" s="841" t="s">
        <v>462</v>
      </c>
      <c r="AY127" s="812"/>
      <c r="AZ127" s="812"/>
      <c r="BA127" s="812"/>
      <c r="BB127" s="812"/>
      <c r="BC127" s="812"/>
      <c r="BD127" s="812"/>
      <c r="BE127" s="813"/>
      <c r="BF127" s="811" t="s">
        <v>463</v>
      </c>
      <c r="BG127" s="812"/>
      <c r="BH127" s="812"/>
      <c r="BI127" s="812"/>
      <c r="BJ127" s="812"/>
      <c r="BK127" s="812"/>
      <c r="BL127" s="813"/>
      <c r="BM127" s="811" t="s">
        <v>464</v>
      </c>
      <c r="BN127" s="812"/>
      <c r="BO127" s="812"/>
      <c r="BP127" s="812"/>
      <c r="BQ127" s="812"/>
      <c r="BR127" s="812"/>
      <c r="BS127" s="813"/>
      <c r="BT127" s="811" t="s">
        <v>465</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466</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468</v>
      </c>
      <c r="X128" s="798"/>
      <c r="Y128" s="798"/>
      <c r="Z128" s="799"/>
      <c r="AA128" s="800">
        <v>716584</v>
      </c>
      <c r="AB128" s="801"/>
      <c r="AC128" s="801"/>
      <c r="AD128" s="801"/>
      <c r="AE128" s="802"/>
      <c r="AF128" s="803">
        <v>705835</v>
      </c>
      <c r="AG128" s="801"/>
      <c r="AH128" s="801"/>
      <c r="AI128" s="801"/>
      <c r="AJ128" s="802"/>
      <c r="AK128" s="803">
        <v>677845</v>
      </c>
      <c r="AL128" s="801"/>
      <c r="AM128" s="801"/>
      <c r="AN128" s="801"/>
      <c r="AO128" s="802"/>
      <c r="AP128" s="804"/>
      <c r="AQ128" s="805"/>
      <c r="AR128" s="805"/>
      <c r="AS128" s="805"/>
      <c r="AT128" s="806"/>
      <c r="AU128" s="232"/>
      <c r="AV128" s="232"/>
      <c r="AW128" s="232"/>
      <c r="AX128" s="807" t="s">
        <v>469</v>
      </c>
      <c r="AY128" s="808"/>
      <c r="AZ128" s="808"/>
      <c r="BA128" s="808"/>
      <c r="BB128" s="808"/>
      <c r="BC128" s="808"/>
      <c r="BD128" s="808"/>
      <c r="BE128" s="809"/>
      <c r="BF128" s="786" t="s">
        <v>122</v>
      </c>
      <c r="BG128" s="787"/>
      <c r="BH128" s="787"/>
      <c r="BI128" s="787"/>
      <c r="BJ128" s="787"/>
      <c r="BK128" s="787"/>
      <c r="BL128" s="810"/>
      <c r="BM128" s="786">
        <v>11.88</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470</v>
      </c>
      <c r="CQ128" s="730"/>
      <c r="CR128" s="730"/>
      <c r="CS128" s="730"/>
      <c r="CT128" s="730"/>
      <c r="CU128" s="730"/>
      <c r="CV128" s="730"/>
      <c r="CW128" s="730"/>
      <c r="CX128" s="730"/>
      <c r="CY128" s="730"/>
      <c r="CZ128" s="730"/>
      <c r="DA128" s="730"/>
      <c r="DB128" s="730"/>
      <c r="DC128" s="730"/>
      <c r="DD128" s="730"/>
      <c r="DE128" s="730"/>
      <c r="DF128" s="731"/>
      <c r="DG128" s="790">
        <v>9975</v>
      </c>
      <c r="DH128" s="791"/>
      <c r="DI128" s="791"/>
      <c r="DJ128" s="791"/>
      <c r="DK128" s="791"/>
      <c r="DL128" s="791">
        <v>26361</v>
      </c>
      <c r="DM128" s="791"/>
      <c r="DN128" s="791"/>
      <c r="DO128" s="791"/>
      <c r="DP128" s="791"/>
      <c r="DQ128" s="791">
        <v>18478</v>
      </c>
      <c r="DR128" s="791"/>
      <c r="DS128" s="791"/>
      <c r="DT128" s="791"/>
      <c r="DU128" s="791"/>
      <c r="DV128" s="792">
        <v>0.1</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471</v>
      </c>
      <c r="X129" s="777"/>
      <c r="Y129" s="777"/>
      <c r="Z129" s="778"/>
      <c r="AA129" s="779">
        <v>28913279</v>
      </c>
      <c r="AB129" s="780"/>
      <c r="AC129" s="780"/>
      <c r="AD129" s="780"/>
      <c r="AE129" s="781"/>
      <c r="AF129" s="782">
        <v>28410001</v>
      </c>
      <c r="AG129" s="780"/>
      <c r="AH129" s="780"/>
      <c r="AI129" s="780"/>
      <c r="AJ129" s="781"/>
      <c r="AK129" s="782">
        <v>28397884</v>
      </c>
      <c r="AL129" s="780"/>
      <c r="AM129" s="780"/>
      <c r="AN129" s="780"/>
      <c r="AO129" s="781"/>
      <c r="AP129" s="783"/>
      <c r="AQ129" s="784"/>
      <c r="AR129" s="784"/>
      <c r="AS129" s="784"/>
      <c r="AT129" s="785"/>
      <c r="AU129" s="233"/>
      <c r="AV129" s="233"/>
      <c r="AW129" s="233"/>
      <c r="AX129" s="751" t="s">
        <v>472</v>
      </c>
      <c r="AY129" s="752"/>
      <c r="AZ129" s="752"/>
      <c r="BA129" s="752"/>
      <c r="BB129" s="752"/>
      <c r="BC129" s="752"/>
      <c r="BD129" s="752"/>
      <c r="BE129" s="753"/>
      <c r="BF129" s="770" t="s">
        <v>122</v>
      </c>
      <c r="BG129" s="771"/>
      <c r="BH129" s="771"/>
      <c r="BI129" s="771"/>
      <c r="BJ129" s="771"/>
      <c r="BK129" s="771"/>
      <c r="BL129" s="772"/>
      <c r="BM129" s="770">
        <v>16.88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474</v>
      </c>
      <c r="X130" s="777"/>
      <c r="Y130" s="777"/>
      <c r="Z130" s="778"/>
      <c r="AA130" s="779">
        <v>5460881</v>
      </c>
      <c r="AB130" s="780"/>
      <c r="AC130" s="780"/>
      <c r="AD130" s="780"/>
      <c r="AE130" s="781"/>
      <c r="AF130" s="782">
        <v>5607476</v>
      </c>
      <c r="AG130" s="780"/>
      <c r="AH130" s="780"/>
      <c r="AI130" s="780"/>
      <c r="AJ130" s="781"/>
      <c r="AK130" s="782">
        <v>5431497</v>
      </c>
      <c r="AL130" s="780"/>
      <c r="AM130" s="780"/>
      <c r="AN130" s="780"/>
      <c r="AO130" s="781"/>
      <c r="AP130" s="783"/>
      <c r="AQ130" s="784"/>
      <c r="AR130" s="784"/>
      <c r="AS130" s="784"/>
      <c r="AT130" s="785"/>
      <c r="AU130" s="233"/>
      <c r="AV130" s="233"/>
      <c r="AW130" s="233"/>
      <c r="AX130" s="751" t="s">
        <v>475</v>
      </c>
      <c r="AY130" s="752"/>
      <c r="AZ130" s="752"/>
      <c r="BA130" s="752"/>
      <c r="BB130" s="752"/>
      <c r="BC130" s="752"/>
      <c r="BD130" s="752"/>
      <c r="BE130" s="753"/>
      <c r="BF130" s="754">
        <v>12.7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476</v>
      </c>
      <c r="X131" s="761"/>
      <c r="Y131" s="761"/>
      <c r="Z131" s="762"/>
      <c r="AA131" s="763">
        <v>23452398</v>
      </c>
      <c r="AB131" s="764"/>
      <c r="AC131" s="764"/>
      <c r="AD131" s="764"/>
      <c r="AE131" s="765"/>
      <c r="AF131" s="766">
        <v>22802525</v>
      </c>
      <c r="AG131" s="764"/>
      <c r="AH131" s="764"/>
      <c r="AI131" s="764"/>
      <c r="AJ131" s="765"/>
      <c r="AK131" s="766">
        <v>22966387</v>
      </c>
      <c r="AL131" s="764"/>
      <c r="AM131" s="764"/>
      <c r="AN131" s="764"/>
      <c r="AO131" s="765"/>
      <c r="AP131" s="767"/>
      <c r="AQ131" s="768"/>
      <c r="AR131" s="768"/>
      <c r="AS131" s="768"/>
      <c r="AT131" s="769"/>
      <c r="AU131" s="233"/>
      <c r="AV131" s="233"/>
      <c r="AW131" s="233"/>
      <c r="AX131" s="729" t="s">
        <v>477</v>
      </c>
      <c r="AY131" s="730"/>
      <c r="AZ131" s="730"/>
      <c r="BA131" s="730"/>
      <c r="BB131" s="730"/>
      <c r="BC131" s="730"/>
      <c r="BD131" s="730"/>
      <c r="BE131" s="731"/>
      <c r="BF131" s="732">
        <v>86.3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479</v>
      </c>
      <c r="W132" s="742"/>
      <c r="X132" s="742"/>
      <c r="Y132" s="742"/>
      <c r="Z132" s="743"/>
      <c r="AA132" s="744">
        <v>12.26608469</v>
      </c>
      <c r="AB132" s="745"/>
      <c r="AC132" s="745"/>
      <c r="AD132" s="745"/>
      <c r="AE132" s="746"/>
      <c r="AF132" s="747">
        <v>12.4491564</v>
      </c>
      <c r="AG132" s="745"/>
      <c r="AH132" s="745"/>
      <c r="AI132" s="745"/>
      <c r="AJ132" s="746"/>
      <c r="AK132" s="747">
        <v>13.56919136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480</v>
      </c>
      <c r="W133" s="721"/>
      <c r="X133" s="721"/>
      <c r="Y133" s="721"/>
      <c r="Z133" s="722"/>
      <c r="AA133" s="723">
        <v>12.4</v>
      </c>
      <c r="AB133" s="724"/>
      <c r="AC133" s="724"/>
      <c r="AD133" s="724"/>
      <c r="AE133" s="725"/>
      <c r="AF133" s="723">
        <v>12.4</v>
      </c>
      <c r="AG133" s="724"/>
      <c r="AH133" s="724"/>
      <c r="AI133" s="724"/>
      <c r="AJ133" s="725"/>
      <c r="AK133" s="723">
        <v>12.7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09c7CP41Iks4ZmB2uS0q+jTo2iiTNkwShixWF88XF5LLdjybegYf/fWqfAKWg/cRbxES/rJLTV9MPh008h8Fg==" saltValue="e6YXNr0SaKObvdbdmftSk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DAjgZrE49PgHPDABhonvmPygm28fo9bCiDOUWykHq2vaSz2/v3gu/X0WLTLHMgVaN2GJk5UjlqvGF7QXe+FSJQ==" saltValue="9eYKePESdGV3zPoXnvGt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pBfmiTOx5MtrKFyFjifceJu6wv0nNeGqRaIT9mu7CsY0scbnOYfIh+Fzn6hincW2vJ8COJHMSg3EEb/c5fq7w==" saltValue="m70z4VQL93r2My/11iEWQ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484</v>
      </c>
      <c r="AP7" s="272"/>
      <c r="AQ7" s="273" t="s">
        <v>485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486</v>
      </c>
      <c r="AQ8" s="279" t="s">
        <v>487</v>
      </c>
      <c r="AR8" s="280" t="s">
        <v>488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489</v>
      </c>
      <c r="AL9" s="1131"/>
      <c r="AM9" s="1131"/>
      <c r="AN9" s="1132"/>
      <c r="AO9" s="281">
        <v>7321546</v>
      </c>
      <c r="AP9" s="281">
        <v>76017</v>
      </c>
      <c r="AQ9" s="282">
        <v>73824</v>
      </c>
      <c r="AR9" s="283">
        <v>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490</v>
      </c>
      <c r="AL10" s="1131"/>
      <c r="AM10" s="1131"/>
      <c r="AN10" s="1132"/>
      <c r="AO10" s="284">
        <v>1194135</v>
      </c>
      <c r="AP10" s="284">
        <v>12398</v>
      </c>
      <c r="AQ10" s="285">
        <v>6244</v>
      </c>
      <c r="AR10" s="286">
        <v>98.6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491</v>
      </c>
      <c r="AL11" s="1131"/>
      <c r="AM11" s="1131"/>
      <c r="AN11" s="1132"/>
      <c r="AO11" s="284">
        <v>18534</v>
      </c>
      <c r="AP11" s="284">
        <v>192</v>
      </c>
      <c r="AQ11" s="285">
        <v>1048</v>
      </c>
      <c r="AR11" s="286">
        <v>-81.7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492</v>
      </c>
      <c r="AL12" s="1131"/>
      <c r="AM12" s="1131"/>
      <c r="AN12" s="1132"/>
      <c r="AO12" s="284" t="s">
        <v>493</v>
      </c>
      <c r="AP12" s="284" t="s">
        <v>493</v>
      </c>
      <c r="AQ12" s="285">
        <v>8</v>
      </c>
      <c r="AR12" s="286" t="s">
        <v>493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494</v>
      </c>
      <c r="AL13" s="1131"/>
      <c r="AM13" s="1131"/>
      <c r="AN13" s="1132"/>
      <c r="AO13" s="284">
        <v>232091</v>
      </c>
      <c r="AP13" s="284">
        <v>2410</v>
      </c>
      <c r="AQ13" s="285">
        <v>2350</v>
      </c>
      <c r="AR13" s="286">
        <v>2.6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495</v>
      </c>
      <c r="AL14" s="1131"/>
      <c r="AM14" s="1131"/>
      <c r="AN14" s="1132"/>
      <c r="AO14" s="284">
        <v>189795</v>
      </c>
      <c r="AP14" s="284">
        <v>1971</v>
      </c>
      <c r="AQ14" s="285">
        <v>1698</v>
      </c>
      <c r="AR14" s="286">
        <v>16.100000000000001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496</v>
      </c>
      <c r="AL15" s="1134"/>
      <c r="AM15" s="1134"/>
      <c r="AN15" s="1135"/>
      <c r="AO15" s="284">
        <v>-407858</v>
      </c>
      <c r="AP15" s="284">
        <v>-4235</v>
      </c>
      <c r="AQ15" s="285">
        <v>-3564</v>
      </c>
      <c r="AR15" s="286">
        <v>18.8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8548243</v>
      </c>
      <c r="AP16" s="284">
        <v>88754</v>
      </c>
      <c r="AQ16" s="285">
        <v>81608</v>
      </c>
      <c r="AR16" s="286">
        <v>8.8000000000000007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498</v>
      </c>
      <c r="AP20" s="293" t="s">
        <v>499</v>
      </c>
      <c r="AQ20" s="294" t="s">
        <v>500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501</v>
      </c>
      <c r="AL21" s="1137"/>
      <c r="AM21" s="1137"/>
      <c r="AN21" s="1138"/>
      <c r="AO21" s="297">
        <v>7.67</v>
      </c>
      <c r="AP21" s="298">
        <v>7.59</v>
      </c>
      <c r="AQ21" s="299">
        <v>0.08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502</v>
      </c>
      <c r="AL22" s="1137"/>
      <c r="AM22" s="1137"/>
      <c r="AN22" s="1138"/>
      <c r="AO22" s="302">
        <v>100</v>
      </c>
      <c r="AP22" s="303">
        <v>98.2</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503</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484</v>
      </c>
      <c r="AP30" s="272"/>
      <c r="AQ30" s="273" t="s">
        <v>485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486</v>
      </c>
      <c r="AQ31" s="279" t="s">
        <v>487</v>
      </c>
      <c r="AR31" s="280" t="s">
        <v>488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506</v>
      </c>
      <c r="AL32" s="1121"/>
      <c r="AM32" s="1121"/>
      <c r="AN32" s="1122"/>
      <c r="AO32" s="312">
        <v>6368957</v>
      </c>
      <c r="AP32" s="312">
        <v>66127</v>
      </c>
      <c r="AQ32" s="313">
        <v>42992</v>
      </c>
      <c r="AR32" s="314">
        <v>53.8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507</v>
      </c>
      <c r="AL33" s="1121"/>
      <c r="AM33" s="1121"/>
      <c r="AN33" s="1122"/>
      <c r="AO33" s="312" t="s">
        <v>493</v>
      </c>
      <c r="AP33" s="312" t="s">
        <v>493</v>
      </c>
      <c r="AQ33" s="313" t="s">
        <v>493</v>
      </c>
      <c r="AR33" s="314" t="s">
        <v>493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508</v>
      </c>
      <c r="AL34" s="1121"/>
      <c r="AM34" s="1121"/>
      <c r="AN34" s="1122"/>
      <c r="AO34" s="312" t="s">
        <v>493</v>
      </c>
      <c r="AP34" s="312" t="s">
        <v>493</v>
      </c>
      <c r="AQ34" s="313">
        <v>43</v>
      </c>
      <c r="AR34" s="314" t="s">
        <v>493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509</v>
      </c>
      <c r="AL35" s="1121"/>
      <c r="AM35" s="1121"/>
      <c r="AN35" s="1122"/>
      <c r="AO35" s="312">
        <v>1732362</v>
      </c>
      <c r="AP35" s="312">
        <v>17987</v>
      </c>
      <c r="AQ35" s="313">
        <v>11969</v>
      </c>
      <c r="AR35" s="314">
        <v>50.3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510</v>
      </c>
      <c r="AL36" s="1121"/>
      <c r="AM36" s="1121"/>
      <c r="AN36" s="1122"/>
      <c r="AO36" s="312">
        <v>984199</v>
      </c>
      <c r="AP36" s="312">
        <v>10219</v>
      </c>
      <c r="AQ36" s="313">
        <v>2138</v>
      </c>
      <c r="AR36" s="314">
        <v>378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511</v>
      </c>
      <c r="AL37" s="1121"/>
      <c r="AM37" s="1121"/>
      <c r="AN37" s="1122"/>
      <c r="AO37" s="312">
        <v>140177</v>
      </c>
      <c r="AP37" s="312">
        <v>1455</v>
      </c>
      <c r="AQ37" s="313">
        <v>592</v>
      </c>
      <c r="AR37" s="314">
        <v>145.80000000000001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512</v>
      </c>
      <c r="AL38" s="1124"/>
      <c r="AM38" s="1124"/>
      <c r="AN38" s="1125"/>
      <c r="AO38" s="315" t="s">
        <v>493</v>
      </c>
      <c r="AP38" s="315" t="s">
        <v>493</v>
      </c>
      <c r="AQ38" s="316">
        <v>2</v>
      </c>
      <c r="AR38" s="304" t="s">
        <v>493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513</v>
      </c>
      <c r="AL39" s="1124"/>
      <c r="AM39" s="1124"/>
      <c r="AN39" s="1125"/>
      <c r="AO39" s="312">
        <v>-677845</v>
      </c>
      <c r="AP39" s="312">
        <v>-7038</v>
      </c>
      <c r="AQ39" s="313">
        <v>-5777</v>
      </c>
      <c r="AR39" s="314">
        <v>21.8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514</v>
      </c>
      <c r="AL40" s="1121"/>
      <c r="AM40" s="1121"/>
      <c r="AN40" s="1122"/>
      <c r="AO40" s="312">
        <v>-5431497</v>
      </c>
      <c r="AP40" s="312">
        <v>-56394</v>
      </c>
      <c r="AQ40" s="313">
        <v>-36457</v>
      </c>
      <c r="AR40" s="314">
        <v>54.7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3116353</v>
      </c>
      <c r="AP41" s="312">
        <v>32356</v>
      </c>
      <c r="AQ41" s="313">
        <v>15502</v>
      </c>
      <c r="AR41" s="314">
        <v>108.7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484</v>
      </c>
      <c r="AN49" s="1115" t="s">
        <v>517</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518</v>
      </c>
      <c r="AO50" s="329" t="s">
        <v>519</v>
      </c>
      <c r="AP50" s="330" t="s">
        <v>520</v>
      </c>
      <c r="AQ50" s="331" t="s">
        <v>521</v>
      </c>
      <c r="AR50" s="332" t="s">
        <v>522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523</v>
      </c>
      <c r="AL51" s="325"/>
      <c r="AM51" s="333">
        <v>6487598</v>
      </c>
      <c r="AN51" s="334">
        <v>64445</v>
      </c>
      <c r="AO51" s="335">
        <v>-12.2</v>
      </c>
      <c r="AP51" s="336">
        <v>72051</v>
      </c>
      <c r="AQ51" s="337">
        <v>7.8</v>
      </c>
      <c r="AR51" s="338">
        <v>-20</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524</v>
      </c>
      <c r="AM52" s="341">
        <v>3558033</v>
      </c>
      <c r="AN52" s="342">
        <v>35344</v>
      </c>
      <c r="AO52" s="343">
        <v>-31.2</v>
      </c>
      <c r="AP52" s="344">
        <v>34140</v>
      </c>
      <c r="AQ52" s="345">
        <v>4.2</v>
      </c>
      <c r="AR52" s="346">
        <v>-35.4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525</v>
      </c>
      <c r="AL53" s="325"/>
      <c r="AM53" s="333">
        <v>4044160</v>
      </c>
      <c r="AN53" s="334">
        <v>40514</v>
      </c>
      <c r="AO53" s="335">
        <v>-37.1</v>
      </c>
      <c r="AP53" s="336">
        <v>70329</v>
      </c>
      <c r="AQ53" s="337">
        <v>-2.4</v>
      </c>
      <c r="AR53" s="338">
        <v>-34.700000000000003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524</v>
      </c>
      <c r="AM54" s="341">
        <v>1927156</v>
      </c>
      <c r="AN54" s="342">
        <v>19306</v>
      </c>
      <c r="AO54" s="343">
        <v>-45.4</v>
      </c>
      <c r="AP54" s="344">
        <v>39403</v>
      </c>
      <c r="AQ54" s="345">
        <v>15.4</v>
      </c>
      <c r="AR54" s="346">
        <v>-60.8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526</v>
      </c>
      <c r="AL55" s="325"/>
      <c r="AM55" s="333">
        <v>3638585</v>
      </c>
      <c r="AN55" s="334">
        <v>36824</v>
      </c>
      <c r="AO55" s="335">
        <v>-9.1</v>
      </c>
      <c r="AP55" s="336">
        <v>54225</v>
      </c>
      <c r="AQ55" s="337">
        <v>-22.9</v>
      </c>
      <c r="AR55" s="338">
        <v>13.8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524</v>
      </c>
      <c r="AM56" s="341">
        <v>1729069</v>
      </c>
      <c r="AN56" s="342">
        <v>17499</v>
      </c>
      <c r="AO56" s="343">
        <v>-9.4</v>
      </c>
      <c r="AP56" s="344">
        <v>27337</v>
      </c>
      <c r="AQ56" s="345">
        <v>-30.6</v>
      </c>
      <c r="AR56" s="346">
        <v>21.2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527</v>
      </c>
      <c r="AL57" s="325"/>
      <c r="AM57" s="333">
        <v>4183288</v>
      </c>
      <c r="AN57" s="334">
        <v>42842</v>
      </c>
      <c r="AO57" s="335">
        <v>16.3</v>
      </c>
      <c r="AP57" s="336">
        <v>54016</v>
      </c>
      <c r="AQ57" s="337">
        <v>-0.4</v>
      </c>
      <c r="AR57" s="338">
        <v>16.7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524</v>
      </c>
      <c r="AM58" s="341">
        <v>2188922</v>
      </c>
      <c r="AN58" s="342">
        <v>22417</v>
      </c>
      <c r="AO58" s="343">
        <v>28.1</v>
      </c>
      <c r="AP58" s="344">
        <v>28078</v>
      </c>
      <c r="AQ58" s="345">
        <v>2.7</v>
      </c>
      <c r="AR58" s="346">
        <v>25.4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528</v>
      </c>
      <c r="AL59" s="325"/>
      <c r="AM59" s="333">
        <v>5186744</v>
      </c>
      <c r="AN59" s="334">
        <v>53852</v>
      </c>
      <c r="AO59" s="335">
        <v>25.7</v>
      </c>
      <c r="AP59" s="336">
        <v>52786</v>
      </c>
      <c r="AQ59" s="337">
        <v>-2.2999999999999998</v>
      </c>
      <c r="AR59" s="338">
        <v>28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524</v>
      </c>
      <c r="AM60" s="341">
        <v>2759323</v>
      </c>
      <c r="AN60" s="342">
        <v>28649</v>
      </c>
      <c r="AO60" s="343">
        <v>27.8</v>
      </c>
      <c r="AP60" s="344">
        <v>28742</v>
      </c>
      <c r="AQ60" s="345">
        <v>2.4</v>
      </c>
      <c r="AR60" s="346">
        <v>25.4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529</v>
      </c>
      <c r="AL61" s="347"/>
      <c r="AM61" s="348">
        <v>4708075</v>
      </c>
      <c r="AN61" s="349">
        <v>47695</v>
      </c>
      <c r="AO61" s="350">
        <v>-3.3</v>
      </c>
      <c r="AP61" s="351">
        <v>60681</v>
      </c>
      <c r="AQ61" s="352">
        <v>-4</v>
      </c>
      <c r="AR61" s="338">
        <v>0.7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524</v>
      </c>
      <c r="AM62" s="341">
        <v>2432501</v>
      </c>
      <c r="AN62" s="342">
        <v>24643</v>
      </c>
      <c r="AO62" s="343">
        <v>-6</v>
      </c>
      <c r="AP62" s="344">
        <v>31540</v>
      </c>
      <c r="AQ62" s="345">
        <v>-1.2</v>
      </c>
      <c r="AR62" s="346">
        <v>-4.8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IQTpnv0p50TVoG2Mo0ostgXKytECQxG83t9Pb3Kwmg4MqLXCSKHFD6xJjpVIkhu/WRCvf+7oanbt9oV7PNx4/Q==" saltValue="ZPNNuBhX4Dug6LX4Zey3y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481</v>
      </c>
    </row>
    <row r="121" spans="125:125" ht="13.5" hidden="1" customHeight="1" x14ac:dyDescent="0.15">
      <c r="DU121" s="259"/>
    </row>
  </sheetData>
  <sheetProtection algorithmName="SHA-512" hashValue="l1N6WB6aePnAnOeVSj6Pyseibx2h7w5XSzBaQwRizUNc3xJGn0mcPpTyZb3E6cJQvWzZcsq9Hhy03/AU8ydvsA==" saltValue="vPRQYYPuOuNH7OjZBV1N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481</v>
      </c>
    </row>
  </sheetData>
  <sheetProtection algorithmName="SHA-512" hashValue="wfuhc9RDtDPlY8XEBUPMWZTKIQUxD3S/GrU3tKvAgBFKnH3ymfvmuhpNI50dN5a+UsQprsueOeoych9wiv5xBg==" saltValue="muemgmDyqZg1AoQskgC1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15">
      <c r="B47" s="10"/>
      <c r="C47" s="1139" t="s">
        <v>3</v>
      </c>
      <c r="D47" s="1139"/>
      <c r="E47" s="1140"/>
      <c r="F47" s="11">
        <v>17.53</v>
      </c>
      <c r="G47" s="12">
        <v>14.46</v>
      </c>
      <c r="H47" s="12">
        <v>16.010000000000002</v>
      </c>
      <c r="I47" s="12">
        <v>14.54</v>
      </c>
      <c r="J47" s="13">
        <v>10.33</v>
      </c>
    </row>
    <row r="48" spans="2:10" ht="57.75" customHeight="1" x14ac:dyDescent="0.15">
      <c r="B48" s="14"/>
      <c r="C48" s="1141" t="s">
        <v>4</v>
      </c>
      <c r="D48" s="1141"/>
      <c r="E48" s="1142"/>
      <c r="F48" s="15">
        <v>3.49</v>
      </c>
      <c r="G48" s="16">
        <v>3.99</v>
      </c>
      <c r="H48" s="16">
        <v>6.93</v>
      </c>
      <c r="I48" s="16">
        <v>6.54</v>
      </c>
      <c r="J48" s="17">
        <v>4.47</v>
      </c>
    </row>
    <row r="49" spans="2:10" ht="57.75" customHeight="1" thickBot="1" x14ac:dyDescent="0.2">
      <c r="B49" s="18"/>
      <c r="C49" s="1143" t="s">
        <v>5</v>
      </c>
      <c r="D49" s="1143"/>
      <c r="E49" s="1144"/>
      <c r="F49" s="19" t="s">
        <v>536</v>
      </c>
      <c r="G49" s="20" t="s">
        <v>537</v>
      </c>
      <c r="H49" s="20">
        <v>2.76</v>
      </c>
      <c r="I49" s="20" t="s">
        <v>538</v>
      </c>
      <c r="J49" s="21" t="s">
        <v>539</v>
      </c>
    </row>
    <row r="50" spans="2:10" x14ac:dyDescent="0.15"/>
  </sheetData>
  <sheetProtection algorithmName="SHA-512" hashValue="sigQuiUqQ0aiA17Vp0YvHWAYeXm/F52o9qKQc0OBJbAHvaIuGvRsDq9DJxTcwyoR3LfSn7kWo7vpmzX2f6Umtw==" saltValue="Ie/YnoI7QfwZZaPSpS+z5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15">
      <c r="A34" s="22"/>
      <c r="B34" s="31"/>
      <c r="C34" s="1151" t="s">
        <v>540</v>
      </c>
      <c r="D34" s="1151"/>
      <c r="E34" s="1152"/>
      <c r="F34" s="32">
        <v>16.489999999999998</v>
      </c>
      <c r="G34" s="33">
        <v>16.97</v>
      </c>
      <c r="H34" s="33">
        <v>16.52</v>
      </c>
      <c r="I34" s="33">
        <v>16.8</v>
      </c>
      <c r="J34" s="34">
        <v>15.83</v>
      </c>
      <c r="K34" s="22"/>
      <c r="L34" s="22"/>
      <c r="M34" s="22"/>
      <c r="N34" s="22"/>
      <c r="O34" s="22"/>
      <c r="P34" s="22"/>
    </row>
    <row r="35" spans="1:16" ht="39" customHeight="1" x14ac:dyDescent="0.15">
      <c r="A35" s="22"/>
      <c r="B35" s="35"/>
      <c r="C35" s="1145" t="s">
        <v>541</v>
      </c>
      <c r="D35" s="1146"/>
      <c r="E35" s="1147"/>
      <c r="F35" s="36">
        <v>3.49</v>
      </c>
      <c r="G35" s="37">
        <v>3.99</v>
      </c>
      <c r="H35" s="37">
        <v>6.93</v>
      </c>
      <c r="I35" s="37">
        <v>6.54</v>
      </c>
      <c r="J35" s="38">
        <v>4.47</v>
      </c>
      <c r="K35" s="22"/>
      <c r="L35" s="22"/>
      <c r="M35" s="22"/>
      <c r="N35" s="22"/>
      <c r="O35" s="22"/>
      <c r="P35" s="22"/>
    </row>
    <row r="36" spans="1:16" ht="39" customHeight="1" x14ac:dyDescent="0.15">
      <c r="A36" s="22"/>
      <c r="B36" s="35"/>
      <c r="C36" s="1145" t="s">
        <v>542</v>
      </c>
      <c r="D36" s="1146"/>
      <c r="E36" s="1147"/>
      <c r="F36" s="36">
        <v>1.27</v>
      </c>
      <c r="G36" s="37">
        <v>2.38</v>
      </c>
      <c r="H36" s="37">
        <v>2.41</v>
      </c>
      <c r="I36" s="37">
        <v>2.2999999999999998</v>
      </c>
      <c r="J36" s="38">
        <v>2.06</v>
      </c>
      <c r="K36" s="22"/>
      <c r="L36" s="22"/>
      <c r="M36" s="22"/>
      <c r="N36" s="22"/>
      <c r="O36" s="22"/>
      <c r="P36" s="22"/>
    </row>
    <row r="37" spans="1:16" ht="39" customHeight="1" x14ac:dyDescent="0.15">
      <c r="A37" s="22"/>
      <c r="B37" s="35"/>
      <c r="C37" s="1145" t="s">
        <v>543</v>
      </c>
      <c r="D37" s="1146"/>
      <c r="E37" s="1147"/>
      <c r="F37" s="36">
        <v>0.47</v>
      </c>
      <c r="G37" s="37">
        <v>0.97</v>
      </c>
      <c r="H37" s="37">
        <v>1.66</v>
      </c>
      <c r="I37" s="37">
        <v>1.9</v>
      </c>
      <c r="J37" s="38">
        <v>1.84</v>
      </c>
      <c r="K37" s="22"/>
      <c r="L37" s="22"/>
      <c r="M37" s="22"/>
      <c r="N37" s="22"/>
      <c r="O37" s="22"/>
      <c r="P37" s="22"/>
    </row>
    <row r="38" spans="1:16" ht="39" customHeight="1" x14ac:dyDescent="0.15">
      <c r="A38" s="22"/>
      <c r="B38" s="35"/>
      <c r="C38" s="1145" t="s">
        <v>544</v>
      </c>
      <c r="D38" s="1146"/>
      <c r="E38" s="1147"/>
      <c r="F38" s="36">
        <v>0.32</v>
      </c>
      <c r="G38" s="37">
        <v>0.54</v>
      </c>
      <c r="H38" s="37">
        <v>0.3</v>
      </c>
      <c r="I38" s="37">
        <v>0.46</v>
      </c>
      <c r="J38" s="38">
        <v>1.04</v>
      </c>
      <c r="K38" s="22"/>
      <c r="L38" s="22"/>
      <c r="M38" s="22"/>
      <c r="N38" s="22"/>
      <c r="O38" s="22"/>
      <c r="P38" s="22"/>
    </row>
    <row r="39" spans="1:16" ht="39" customHeight="1" x14ac:dyDescent="0.15">
      <c r="A39" s="22"/>
      <c r="B39" s="35"/>
      <c r="C39" s="1145" t="s">
        <v>545</v>
      </c>
      <c r="D39" s="1146"/>
      <c r="E39" s="1147"/>
      <c r="F39" s="36">
        <v>0.18</v>
      </c>
      <c r="G39" s="37">
        <v>0.17</v>
      </c>
      <c r="H39" s="37">
        <v>0.17</v>
      </c>
      <c r="I39" s="37">
        <v>0.17</v>
      </c>
      <c r="J39" s="38">
        <v>0.19</v>
      </c>
      <c r="K39" s="22"/>
      <c r="L39" s="22"/>
      <c r="M39" s="22"/>
      <c r="N39" s="22"/>
      <c r="O39" s="22"/>
      <c r="P39" s="22"/>
    </row>
    <row r="40" spans="1:16" ht="39" customHeight="1" x14ac:dyDescent="0.15">
      <c r="A40" s="22"/>
      <c r="B40" s="35"/>
      <c r="C40" s="1145" t="s">
        <v>546</v>
      </c>
      <c r="D40" s="1146"/>
      <c r="E40" s="1147"/>
      <c r="F40" s="36">
        <v>0</v>
      </c>
      <c r="G40" s="37">
        <v>0</v>
      </c>
      <c r="H40" s="37">
        <v>0.01</v>
      </c>
      <c r="I40" s="37">
        <v>0</v>
      </c>
      <c r="J40" s="38">
        <v>0.01</v>
      </c>
      <c r="K40" s="22"/>
      <c r="L40" s="22"/>
      <c r="M40" s="22"/>
      <c r="N40" s="22"/>
      <c r="O40" s="22"/>
      <c r="P40" s="22"/>
    </row>
    <row r="41" spans="1:16" ht="39" customHeight="1" x14ac:dyDescent="0.15">
      <c r="A41" s="22"/>
      <c r="B41" s="35"/>
      <c r="C41" s="1145" t="s">
        <v>547</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548</v>
      </c>
      <c r="D42" s="1146"/>
      <c r="E42" s="1147"/>
      <c r="F42" s="36" t="s">
        <v>493</v>
      </c>
      <c r="G42" s="37" t="s">
        <v>493</v>
      </c>
      <c r="H42" s="37" t="s">
        <v>493</v>
      </c>
      <c r="I42" s="37" t="s">
        <v>493</v>
      </c>
      <c r="J42" s="38" t="s">
        <v>493</v>
      </c>
      <c r="K42" s="22"/>
      <c r="L42" s="22"/>
      <c r="M42" s="22"/>
      <c r="N42" s="22"/>
      <c r="O42" s="22"/>
      <c r="P42" s="22"/>
    </row>
    <row r="43" spans="1:16" ht="39" customHeight="1" thickBot="1" x14ac:dyDescent="0.2">
      <c r="A43" s="22"/>
      <c r="B43" s="40"/>
      <c r="C43" s="1148" t="s">
        <v>549</v>
      </c>
      <c r="D43" s="1149"/>
      <c r="E43" s="1150"/>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4tSkKaRTqr3MFCeDvuW/nYq0MIWYzZhRdy1ceHSO3jDVMxWdzhbAMUrfD81jL2eiSpFxIHOopc8sy9r5RSxGA==" saltValue="YFyq/Tt5nlVeiMM91XxX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6009</v>
      </c>
      <c r="L45" s="60">
        <v>6161</v>
      </c>
      <c r="M45" s="60">
        <v>6241</v>
      </c>
      <c r="N45" s="60">
        <v>6316</v>
      </c>
      <c r="O45" s="61">
        <v>6369</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493</v>
      </c>
      <c r="L46" s="64" t="s">
        <v>493</v>
      </c>
      <c r="M46" s="64" t="s">
        <v>493</v>
      </c>
      <c r="N46" s="64" t="s">
        <v>493</v>
      </c>
      <c r="O46" s="65" t="s">
        <v>493</v>
      </c>
      <c r="P46" s="48"/>
      <c r="Q46" s="48"/>
      <c r="R46" s="48"/>
      <c r="S46" s="48"/>
      <c r="T46" s="48"/>
      <c r="U46" s="48"/>
    </row>
    <row r="47" spans="1:21" ht="30.75" customHeight="1" x14ac:dyDescent="0.15">
      <c r="A47" s="48"/>
      <c r="B47" s="1178"/>
      <c r="C47" s="1179"/>
      <c r="D47" s="62"/>
      <c r="E47" s="1155" t="s">
        <v>12</v>
      </c>
      <c r="F47" s="1155"/>
      <c r="G47" s="1155"/>
      <c r="H47" s="1155"/>
      <c r="I47" s="1155"/>
      <c r="J47" s="1156"/>
      <c r="K47" s="63">
        <v>7</v>
      </c>
      <c r="L47" s="64" t="s">
        <v>493</v>
      </c>
      <c r="M47" s="64" t="s">
        <v>493</v>
      </c>
      <c r="N47" s="64" t="s">
        <v>493</v>
      </c>
      <c r="O47" s="65" t="s">
        <v>493</v>
      </c>
      <c r="P47" s="48"/>
      <c r="Q47" s="48"/>
      <c r="R47" s="48"/>
      <c r="S47" s="48"/>
      <c r="T47" s="48"/>
      <c r="U47" s="48"/>
    </row>
    <row r="48" spans="1:21" ht="30.75" customHeight="1" x14ac:dyDescent="0.15">
      <c r="A48" s="48"/>
      <c r="B48" s="1178"/>
      <c r="C48" s="1179"/>
      <c r="D48" s="62"/>
      <c r="E48" s="1155" t="s">
        <v>13</v>
      </c>
      <c r="F48" s="1155"/>
      <c r="G48" s="1155"/>
      <c r="H48" s="1155"/>
      <c r="I48" s="1155"/>
      <c r="J48" s="1156"/>
      <c r="K48" s="63">
        <v>1694</v>
      </c>
      <c r="L48" s="64">
        <v>1746</v>
      </c>
      <c r="M48" s="64">
        <v>1724</v>
      </c>
      <c r="N48" s="64">
        <v>1634</v>
      </c>
      <c r="O48" s="65">
        <v>1732</v>
      </c>
      <c r="P48" s="48"/>
      <c r="Q48" s="48"/>
      <c r="R48" s="48"/>
      <c r="S48" s="48"/>
      <c r="T48" s="48"/>
      <c r="U48" s="48"/>
    </row>
    <row r="49" spans="1:21" ht="30.75" customHeight="1" x14ac:dyDescent="0.15">
      <c r="A49" s="48"/>
      <c r="B49" s="1178"/>
      <c r="C49" s="1179"/>
      <c r="D49" s="62"/>
      <c r="E49" s="1155" t="s">
        <v>14</v>
      </c>
      <c r="F49" s="1155"/>
      <c r="G49" s="1155"/>
      <c r="H49" s="1155"/>
      <c r="I49" s="1155"/>
      <c r="J49" s="1156"/>
      <c r="K49" s="63">
        <v>787</v>
      </c>
      <c r="L49" s="64">
        <v>871</v>
      </c>
      <c r="M49" s="64">
        <v>941</v>
      </c>
      <c r="N49" s="64">
        <v>1060</v>
      </c>
      <c r="O49" s="65">
        <v>984</v>
      </c>
      <c r="P49" s="48"/>
      <c r="Q49" s="48"/>
      <c r="R49" s="48"/>
      <c r="S49" s="48"/>
      <c r="T49" s="48"/>
      <c r="U49" s="48"/>
    </row>
    <row r="50" spans="1:21" ht="30.75" customHeight="1" x14ac:dyDescent="0.15">
      <c r="A50" s="48"/>
      <c r="B50" s="1178"/>
      <c r="C50" s="1179"/>
      <c r="D50" s="62"/>
      <c r="E50" s="1155" t="s">
        <v>15</v>
      </c>
      <c r="F50" s="1155"/>
      <c r="G50" s="1155"/>
      <c r="H50" s="1155"/>
      <c r="I50" s="1155"/>
      <c r="J50" s="1156"/>
      <c r="K50" s="63">
        <v>193</v>
      </c>
      <c r="L50" s="64">
        <v>151</v>
      </c>
      <c r="M50" s="64">
        <v>148</v>
      </c>
      <c r="N50" s="64">
        <v>143</v>
      </c>
      <c r="O50" s="65">
        <v>140</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493</v>
      </c>
      <c r="L51" s="64" t="s">
        <v>493</v>
      </c>
      <c r="M51" s="64" t="s">
        <v>493</v>
      </c>
      <c r="N51" s="64" t="s">
        <v>493</v>
      </c>
      <c r="O51" s="65" t="s">
        <v>493</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5996</v>
      </c>
      <c r="L52" s="64">
        <v>6069</v>
      </c>
      <c r="M52" s="64">
        <v>6178</v>
      </c>
      <c r="N52" s="64">
        <v>6314</v>
      </c>
      <c r="O52" s="65">
        <v>6110</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2694</v>
      </c>
      <c r="L53" s="69">
        <v>2860</v>
      </c>
      <c r="M53" s="69">
        <v>2876</v>
      </c>
      <c r="N53" s="69">
        <v>2839</v>
      </c>
      <c r="O53" s="70">
        <v>3115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550</v>
      </c>
      <c r="L57" s="81" t="s">
        <v>551</v>
      </c>
      <c r="M57" s="81" t="s">
        <v>552</v>
      </c>
      <c r="N57" s="81" t="s">
        <v>553</v>
      </c>
      <c r="O57" s="82" t="s">
        <v>554</v>
      </c>
      <c r="P57" s="48"/>
      <c r="Q57" s="48"/>
      <c r="R57" s="48"/>
      <c r="S57" s="48"/>
      <c r="T57" s="48"/>
      <c r="U57" s="48"/>
    </row>
    <row r="58" spans="1:21" ht="31.5" customHeight="1" x14ac:dyDescent="0.15">
      <c r="B58" s="1161" t="s">
        <v>24</v>
      </c>
      <c r="C58" s="1162"/>
      <c r="D58" s="1167" t="s">
        <v>25</v>
      </c>
      <c r="E58" s="1168"/>
      <c r="F58" s="1168"/>
      <c r="G58" s="1168"/>
      <c r="H58" s="1168"/>
      <c r="I58" s="1168"/>
      <c r="J58" s="1169"/>
      <c r="K58" s="83">
        <v>27</v>
      </c>
      <c r="L58" s="84" t="s">
        <v>493</v>
      </c>
      <c r="M58" s="84" t="s">
        <v>493</v>
      </c>
      <c r="N58" s="84" t="s">
        <v>493</v>
      </c>
      <c r="O58" s="85" t="s">
        <v>580</v>
      </c>
    </row>
    <row r="59" spans="1:21" ht="31.5" customHeight="1" x14ac:dyDescent="0.15">
      <c r="B59" s="1163"/>
      <c r="C59" s="1164"/>
      <c r="D59" s="1170" t="s">
        <v>26</v>
      </c>
      <c r="E59" s="1171"/>
      <c r="F59" s="1171"/>
      <c r="G59" s="1171"/>
      <c r="H59" s="1171"/>
      <c r="I59" s="1171"/>
      <c r="J59" s="1172"/>
      <c r="K59" s="86">
        <v>644</v>
      </c>
      <c r="L59" s="87">
        <v>626</v>
      </c>
      <c r="M59" s="87">
        <v>604</v>
      </c>
      <c r="N59" s="87">
        <v>626</v>
      </c>
      <c r="O59" s="88">
        <v>1027</v>
      </c>
    </row>
    <row r="60" spans="1:21" ht="31.5" customHeight="1" thickBot="1" x14ac:dyDescent="0.2">
      <c r="B60" s="1165"/>
      <c r="C60" s="1166"/>
      <c r="D60" s="1173" t="s">
        <v>27</v>
      </c>
      <c r="E60" s="1174"/>
      <c r="F60" s="1174"/>
      <c r="G60" s="1174"/>
      <c r="H60" s="1174"/>
      <c r="I60" s="1174"/>
      <c r="J60" s="1175"/>
      <c r="K60" s="89">
        <v>20</v>
      </c>
      <c r="L60" s="90" t="s">
        <v>493</v>
      </c>
      <c r="M60" s="90" t="s">
        <v>493</v>
      </c>
      <c r="N60" s="90" t="s">
        <v>493</v>
      </c>
      <c r="O60" s="91" t="s">
        <v>580</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6rTjTlQcEkLuGyF7wN9ef5xN1JZuaVxm6EMT3Pa8SA+BzDNW6DMu42nHclmuyApM/2Tlc4x+Xk2vVi2h3bLQdw==" saltValue="MCjAcToSEK5KD2D/kYMOB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531</v>
      </c>
      <c r="J40" s="103" t="s">
        <v>532</v>
      </c>
      <c r="K40" s="103" t="s">
        <v>533</v>
      </c>
      <c r="L40" s="103" t="s">
        <v>534</v>
      </c>
      <c r="M40" s="104" t="s">
        <v>535</v>
      </c>
    </row>
    <row r="41" spans="2:13" ht="27.75" customHeight="1" x14ac:dyDescent="0.15">
      <c r="B41" s="1196" t="s">
        <v>30</v>
      </c>
      <c r="C41" s="1197"/>
      <c r="D41" s="105"/>
      <c r="E41" s="1198" t="s">
        <v>31</v>
      </c>
      <c r="F41" s="1198"/>
      <c r="G41" s="1198"/>
      <c r="H41" s="1199"/>
      <c r="I41" s="355">
        <v>73669</v>
      </c>
      <c r="J41" s="356">
        <v>71249</v>
      </c>
      <c r="K41" s="356">
        <v>68271</v>
      </c>
      <c r="L41" s="356">
        <v>64489</v>
      </c>
      <c r="M41" s="357">
        <v>59760</v>
      </c>
    </row>
    <row r="42" spans="2:13" ht="27.75" customHeight="1" x14ac:dyDescent="0.15">
      <c r="B42" s="1186"/>
      <c r="C42" s="1187"/>
      <c r="D42" s="106"/>
      <c r="E42" s="1190" t="s">
        <v>32</v>
      </c>
      <c r="F42" s="1190"/>
      <c r="G42" s="1190"/>
      <c r="H42" s="1191"/>
      <c r="I42" s="358">
        <v>1296</v>
      </c>
      <c r="J42" s="359">
        <v>1166</v>
      </c>
      <c r="K42" s="359">
        <v>1289</v>
      </c>
      <c r="L42" s="359">
        <v>938</v>
      </c>
      <c r="M42" s="360">
        <v>810</v>
      </c>
    </row>
    <row r="43" spans="2:13" ht="27.75" customHeight="1" x14ac:dyDescent="0.15">
      <c r="B43" s="1186"/>
      <c r="C43" s="1187"/>
      <c r="D43" s="106"/>
      <c r="E43" s="1190" t="s">
        <v>33</v>
      </c>
      <c r="F43" s="1190"/>
      <c r="G43" s="1190"/>
      <c r="H43" s="1191"/>
      <c r="I43" s="358">
        <v>25266</v>
      </c>
      <c r="J43" s="359">
        <v>23561</v>
      </c>
      <c r="K43" s="359">
        <v>22679</v>
      </c>
      <c r="L43" s="359">
        <v>21715</v>
      </c>
      <c r="M43" s="360">
        <v>21104</v>
      </c>
    </row>
    <row r="44" spans="2:13" ht="27.75" customHeight="1" x14ac:dyDescent="0.15">
      <c r="B44" s="1186"/>
      <c r="C44" s="1187"/>
      <c r="D44" s="106"/>
      <c r="E44" s="1190" t="s">
        <v>34</v>
      </c>
      <c r="F44" s="1190"/>
      <c r="G44" s="1190"/>
      <c r="H44" s="1191"/>
      <c r="I44" s="358">
        <v>8958</v>
      </c>
      <c r="J44" s="359">
        <v>8234</v>
      </c>
      <c r="K44" s="359">
        <v>7743</v>
      </c>
      <c r="L44" s="359">
        <v>6917</v>
      </c>
      <c r="M44" s="360">
        <v>6040</v>
      </c>
    </row>
    <row r="45" spans="2:13" ht="27.75" customHeight="1" x14ac:dyDescent="0.15">
      <c r="B45" s="1186"/>
      <c r="C45" s="1187"/>
      <c r="D45" s="106"/>
      <c r="E45" s="1190" t="s">
        <v>35</v>
      </c>
      <c r="F45" s="1190"/>
      <c r="G45" s="1190"/>
      <c r="H45" s="1191"/>
      <c r="I45" s="358">
        <v>5840</v>
      </c>
      <c r="J45" s="359">
        <v>5764</v>
      </c>
      <c r="K45" s="359">
        <v>6040</v>
      </c>
      <c r="L45" s="359">
        <v>5968</v>
      </c>
      <c r="M45" s="360">
        <v>5568</v>
      </c>
    </row>
    <row r="46" spans="2:13" ht="27.75" customHeight="1" x14ac:dyDescent="0.15">
      <c r="B46" s="1186"/>
      <c r="C46" s="1187"/>
      <c r="D46" s="107"/>
      <c r="E46" s="1190" t="s">
        <v>36</v>
      </c>
      <c r="F46" s="1190"/>
      <c r="G46" s="1190"/>
      <c r="H46" s="1191"/>
      <c r="I46" s="358">
        <v>13</v>
      </c>
      <c r="J46" s="359">
        <v>17</v>
      </c>
      <c r="K46" s="359">
        <v>10</v>
      </c>
      <c r="L46" s="359">
        <v>26</v>
      </c>
      <c r="M46" s="360">
        <v>18</v>
      </c>
    </row>
    <row r="47" spans="2:13" ht="27.75" customHeight="1" x14ac:dyDescent="0.15">
      <c r="B47" s="1186"/>
      <c r="C47" s="1187"/>
      <c r="D47" s="108"/>
      <c r="E47" s="1200" t="s">
        <v>37</v>
      </c>
      <c r="F47" s="1201"/>
      <c r="G47" s="1201"/>
      <c r="H47" s="1202"/>
      <c r="I47" s="358" t="s">
        <v>493</v>
      </c>
      <c r="J47" s="359" t="s">
        <v>493</v>
      </c>
      <c r="K47" s="359" t="s">
        <v>493</v>
      </c>
      <c r="L47" s="359" t="s">
        <v>493</v>
      </c>
      <c r="M47" s="360" t="s">
        <v>493</v>
      </c>
    </row>
    <row r="48" spans="2:13" ht="27.75" customHeight="1" x14ac:dyDescent="0.15">
      <c r="B48" s="1186"/>
      <c r="C48" s="1187"/>
      <c r="D48" s="106"/>
      <c r="E48" s="1190" t="s">
        <v>38</v>
      </c>
      <c r="F48" s="1190"/>
      <c r="G48" s="1190"/>
      <c r="H48" s="1191"/>
      <c r="I48" s="358" t="s">
        <v>493</v>
      </c>
      <c r="J48" s="359" t="s">
        <v>493</v>
      </c>
      <c r="K48" s="359" t="s">
        <v>493</v>
      </c>
      <c r="L48" s="359" t="s">
        <v>493</v>
      </c>
      <c r="M48" s="360" t="s">
        <v>493</v>
      </c>
    </row>
    <row r="49" spans="2:13" ht="27.75" customHeight="1" x14ac:dyDescent="0.15">
      <c r="B49" s="1188"/>
      <c r="C49" s="1189"/>
      <c r="D49" s="106"/>
      <c r="E49" s="1190" t="s">
        <v>39</v>
      </c>
      <c r="F49" s="1190"/>
      <c r="G49" s="1190"/>
      <c r="H49" s="1191"/>
      <c r="I49" s="358" t="s">
        <v>493</v>
      </c>
      <c r="J49" s="359" t="s">
        <v>493</v>
      </c>
      <c r="K49" s="359" t="s">
        <v>493</v>
      </c>
      <c r="L49" s="359" t="s">
        <v>493</v>
      </c>
      <c r="M49" s="360" t="s">
        <v>493</v>
      </c>
    </row>
    <row r="50" spans="2:13" ht="27.75" customHeight="1" x14ac:dyDescent="0.15">
      <c r="B50" s="1184" t="s">
        <v>40</v>
      </c>
      <c r="C50" s="1185"/>
      <c r="D50" s="109"/>
      <c r="E50" s="1190" t="s">
        <v>41</v>
      </c>
      <c r="F50" s="1190"/>
      <c r="G50" s="1190"/>
      <c r="H50" s="1191"/>
      <c r="I50" s="358">
        <v>8385</v>
      </c>
      <c r="J50" s="359">
        <v>7745</v>
      </c>
      <c r="K50" s="359">
        <v>9953</v>
      </c>
      <c r="L50" s="359">
        <v>9959</v>
      </c>
      <c r="M50" s="360">
        <v>7825</v>
      </c>
    </row>
    <row r="51" spans="2:13" ht="27.75" customHeight="1" x14ac:dyDescent="0.15">
      <c r="B51" s="1186"/>
      <c r="C51" s="1187"/>
      <c r="D51" s="106"/>
      <c r="E51" s="1190" t="s">
        <v>42</v>
      </c>
      <c r="F51" s="1190"/>
      <c r="G51" s="1190"/>
      <c r="H51" s="1191"/>
      <c r="I51" s="358">
        <v>10193</v>
      </c>
      <c r="J51" s="359">
        <v>9025</v>
      </c>
      <c r="K51" s="359">
        <v>8509</v>
      </c>
      <c r="L51" s="359">
        <v>8139</v>
      </c>
      <c r="M51" s="360">
        <v>7868</v>
      </c>
    </row>
    <row r="52" spans="2:13" ht="27.75" customHeight="1" x14ac:dyDescent="0.15">
      <c r="B52" s="1188"/>
      <c r="C52" s="1189"/>
      <c r="D52" s="106"/>
      <c r="E52" s="1190" t="s">
        <v>43</v>
      </c>
      <c r="F52" s="1190"/>
      <c r="G52" s="1190"/>
      <c r="H52" s="1191"/>
      <c r="I52" s="358">
        <v>68200</v>
      </c>
      <c r="J52" s="359">
        <v>66267</v>
      </c>
      <c r="K52" s="359">
        <v>63985</v>
      </c>
      <c r="L52" s="359">
        <v>60392</v>
      </c>
      <c r="M52" s="360">
        <v>57785</v>
      </c>
    </row>
    <row r="53" spans="2:13" ht="27.75" customHeight="1" thickBot="1" x14ac:dyDescent="0.2">
      <c r="B53" s="1192" t="s">
        <v>19</v>
      </c>
      <c r="C53" s="1193"/>
      <c r="D53" s="110"/>
      <c r="E53" s="1194" t="s">
        <v>44</v>
      </c>
      <c r="F53" s="1194"/>
      <c r="G53" s="1194"/>
      <c r="H53" s="1195"/>
      <c r="I53" s="361">
        <v>28264</v>
      </c>
      <c r="J53" s="362">
        <v>26953</v>
      </c>
      <c r="K53" s="362">
        <v>23585</v>
      </c>
      <c r="L53" s="362">
        <v>21562</v>
      </c>
      <c r="M53" s="363">
        <v>19823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8lcsJg4Yzd/E402GncMXgJGjSfrX/6G5RBscvVRBKqBwcnnQh93Jq/kBp3K0FApitMj/IAd7HtS/w9rXdUaJow==" saltValue="wZOsOzzzo+R/lQMZqpHHC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533</v>
      </c>
      <c r="G54" s="119" t="s">
        <v>534</v>
      </c>
      <c r="H54" s="120" t="s">
        <v>535</v>
      </c>
    </row>
    <row r="55" spans="2:8" ht="52.5" customHeight="1" x14ac:dyDescent="0.15">
      <c r="B55" s="121"/>
      <c r="C55" s="1211" t="s">
        <v>46</v>
      </c>
      <c r="D55" s="1211"/>
      <c r="E55" s="1212"/>
      <c r="F55" s="122">
        <v>4628</v>
      </c>
      <c r="G55" s="122">
        <v>4131</v>
      </c>
      <c r="H55" s="123">
        <v>2933</v>
      </c>
    </row>
    <row r="56" spans="2:8" ht="52.5" customHeight="1" x14ac:dyDescent="0.15">
      <c r="B56" s="124"/>
      <c r="C56" s="1213" t="s">
        <v>47</v>
      </c>
      <c r="D56" s="1213"/>
      <c r="E56" s="1214"/>
      <c r="F56" s="125">
        <v>1027</v>
      </c>
      <c r="G56" s="125">
        <v>1027</v>
      </c>
      <c r="H56" s="126">
        <v>1159</v>
      </c>
    </row>
    <row r="57" spans="2:8" ht="53.25" customHeight="1" x14ac:dyDescent="0.15">
      <c r="B57" s="124"/>
      <c r="C57" s="1215" t="s">
        <v>48</v>
      </c>
      <c r="D57" s="1215"/>
      <c r="E57" s="1216"/>
      <c r="F57" s="127">
        <v>2680</v>
      </c>
      <c r="G57" s="127">
        <v>2834</v>
      </c>
      <c r="H57" s="128">
        <v>1792</v>
      </c>
    </row>
    <row r="58" spans="2:8" ht="45.75" customHeight="1" x14ac:dyDescent="0.15">
      <c r="B58" s="129"/>
      <c r="C58" s="1203" t="s">
        <v>581</v>
      </c>
      <c r="D58" s="1204"/>
      <c r="E58" s="1205"/>
      <c r="F58" s="130">
        <v>195</v>
      </c>
      <c r="G58" s="130">
        <v>365</v>
      </c>
      <c r="H58" s="131">
        <v>799</v>
      </c>
    </row>
    <row r="59" spans="2:8" ht="45.75" customHeight="1" x14ac:dyDescent="0.15">
      <c r="B59" s="129"/>
      <c r="C59" s="1203" t="s">
        <v>582</v>
      </c>
      <c r="D59" s="1204"/>
      <c r="E59" s="1205"/>
      <c r="F59" s="130">
        <v>272</v>
      </c>
      <c r="G59" s="130">
        <v>250</v>
      </c>
      <c r="H59" s="131">
        <v>236</v>
      </c>
    </row>
    <row r="60" spans="2:8" ht="45.75" customHeight="1" x14ac:dyDescent="0.15">
      <c r="B60" s="129"/>
      <c r="C60" s="1203" t="s">
        <v>583</v>
      </c>
      <c r="D60" s="1204"/>
      <c r="E60" s="1205"/>
      <c r="F60" s="130">
        <v>1542</v>
      </c>
      <c r="G60" s="130">
        <v>1595</v>
      </c>
      <c r="H60" s="131">
        <v>194</v>
      </c>
    </row>
    <row r="61" spans="2:8" ht="45.75" customHeight="1" x14ac:dyDescent="0.15">
      <c r="B61" s="129"/>
      <c r="C61" s="1203" t="s">
        <v>584</v>
      </c>
      <c r="D61" s="1204"/>
      <c r="E61" s="1205"/>
      <c r="F61" s="130">
        <v>182</v>
      </c>
      <c r="G61" s="130">
        <v>180</v>
      </c>
      <c r="H61" s="131">
        <v>178</v>
      </c>
    </row>
    <row r="62" spans="2:8" ht="45.75" customHeight="1" thickBot="1" x14ac:dyDescent="0.2">
      <c r="B62" s="132"/>
      <c r="C62" s="1206" t="s">
        <v>585</v>
      </c>
      <c r="D62" s="1207"/>
      <c r="E62" s="1208"/>
      <c r="F62" s="133">
        <v>129</v>
      </c>
      <c r="G62" s="133">
        <v>142</v>
      </c>
      <c r="H62" s="134">
        <v>131</v>
      </c>
    </row>
    <row r="63" spans="2:8" ht="52.5" customHeight="1" thickBot="1" x14ac:dyDescent="0.2">
      <c r="B63" s="135"/>
      <c r="C63" s="1209" t="s">
        <v>49</v>
      </c>
      <c r="D63" s="1209"/>
      <c r="E63" s="1210"/>
      <c r="F63" s="136">
        <v>8335</v>
      </c>
      <c r="G63" s="136">
        <v>7991</v>
      </c>
      <c r="H63" s="137">
        <v>5884</v>
      </c>
    </row>
    <row r="64" spans="2:8" x14ac:dyDescent="0.15"/>
  </sheetData>
  <sheetProtection algorithmName="SHA-512" hashValue="rRkN9BHO3Eo/JdYveJa0R5ZbYDppohsP8Twd5u75djBXD8kvTsRihtWVVGvln5zNuEbenJCdBGZk47otfJitrQ==" saltValue="iYR8MVaLiViZ9T+/50V+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530</v>
      </c>
      <c r="G2" s="151"/>
      <c r="H2" s="152"/>
    </row>
    <row r="3" spans="1:8" x14ac:dyDescent="0.15">
      <c r="A3" s="148" t="s">
        <v>523</v>
      </c>
      <c r="B3" s="153"/>
      <c r="C3" s="154"/>
      <c r="D3" s="155">
        <v>64445</v>
      </c>
      <c r="E3" s="156"/>
      <c r="F3" s="157">
        <v>72051</v>
      </c>
      <c r="G3" s="158"/>
      <c r="H3" s="159"/>
    </row>
    <row r="4" spans="1:8" x14ac:dyDescent="0.15">
      <c r="A4" s="160"/>
      <c r="B4" s="161"/>
      <c r="C4" s="162"/>
      <c r="D4" s="163">
        <v>35344</v>
      </c>
      <c r="E4" s="164"/>
      <c r="F4" s="165">
        <v>34140</v>
      </c>
      <c r="G4" s="166"/>
      <c r="H4" s="167"/>
    </row>
    <row r="5" spans="1:8" x14ac:dyDescent="0.15">
      <c r="A5" s="148" t="s">
        <v>525</v>
      </c>
      <c r="B5" s="153"/>
      <c r="C5" s="154"/>
      <c r="D5" s="155">
        <v>40514</v>
      </c>
      <c r="E5" s="156"/>
      <c r="F5" s="157">
        <v>70329</v>
      </c>
      <c r="G5" s="158"/>
      <c r="H5" s="159"/>
    </row>
    <row r="6" spans="1:8" x14ac:dyDescent="0.15">
      <c r="A6" s="160"/>
      <c r="B6" s="161"/>
      <c r="C6" s="162"/>
      <c r="D6" s="163">
        <v>19306</v>
      </c>
      <c r="E6" s="164"/>
      <c r="F6" s="165">
        <v>39403</v>
      </c>
      <c r="G6" s="166"/>
      <c r="H6" s="167"/>
    </row>
    <row r="7" spans="1:8" x14ac:dyDescent="0.15">
      <c r="A7" s="148" t="s">
        <v>526</v>
      </c>
      <c r="B7" s="153"/>
      <c r="C7" s="154"/>
      <c r="D7" s="155">
        <v>36824</v>
      </c>
      <c r="E7" s="156"/>
      <c r="F7" s="157">
        <v>54225</v>
      </c>
      <c r="G7" s="158"/>
      <c r="H7" s="159"/>
    </row>
    <row r="8" spans="1:8" x14ac:dyDescent="0.15">
      <c r="A8" s="160"/>
      <c r="B8" s="161"/>
      <c r="C8" s="162"/>
      <c r="D8" s="163">
        <v>17499</v>
      </c>
      <c r="E8" s="164"/>
      <c r="F8" s="165">
        <v>27337</v>
      </c>
      <c r="G8" s="166"/>
      <c r="H8" s="167"/>
    </row>
    <row r="9" spans="1:8" x14ac:dyDescent="0.15">
      <c r="A9" s="148" t="s">
        <v>527</v>
      </c>
      <c r="B9" s="153"/>
      <c r="C9" s="154"/>
      <c r="D9" s="155">
        <v>42842</v>
      </c>
      <c r="E9" s="156"/>
      <c r="F9" s="157">
        <v>54016</v>
      </c>
      <c r="G9" s="158"/>
      <c r="H9" s="159"/>
    </row>
    <row r="10" spans="1:8" x14ac:dyDescent="0.15">
      <c r="A10" s="160"/>
      <c r="B10" s="161"/>
      <c r="C10" s="162"/>
      <c r="D10" s="163">
        <v>22417</v>
      </c>
      <c r="E10" s="164"/>
      <c r="F10" s="165">
        <v>28078</v>
      </c>
      <c r="G10" s="166"/>
      <c r="H10" s="167"/>
    </row>
    <row r="11" spans="1:8" x14ac:dyDescent="0.15">
      <c r="A11" s="148" t="s">
        <v>528</v>
      </c>
      <c r="B11" s="153"/>
      <c r="C11" s="154"/>
      <c r="D11" s="155">
        <v>53852</v>
      </c>
      <c r="E11" s="156"/>
      <c r="F11" s="157">
        <v>52786</v>
      </c>
      <c r="G11" s="158"/>
      <c r="H11" s="159"/>
    </row>
    <row r="12" spans="1:8" x14ac:dyDescent="0.15">
      <c r="A12" s="160"/>
      <c r="B12" s="161"/>
      <c r="C12" s="168"/>
      <c r="D12" s="163">
        <v>28649</v>
      </c>
      <c r="E12" s="164"/>
      <c r="F12" s="165">
        <v>28742</v>
      </c>
      <c r="G12" s="166"/>
      <c r="H12" s="167"/>
    </row>
    <row r="13" spans="1:8" x14ac:dyDescent="0.15">
      <c r="A13" s="148"/>
      <c r="B13" s="153"/>
      <c r="C13" s="169"/>
      <c r="D13" s="170">
        <v>47695</v>
      </c>
      <c r="E13" s="171"/>
      <c r="F13" s="172">
        <v>60681</v>
      </c>
      <c r="G13" s="173"/>
      <c r="H13" s="159"/>
    </row>
    <row r="14" spans="1:8" x14ac:dyDescent="0.15">
      <c r="A14" s="160"/>
      <c r="B14" s="161"/>
      <c r="C14" s="162"/>
      <c r="D14" s="163">
        <v>24643</v>
      </c>
      <c r="E14" s="164"/>
      <c r="F14" s="165">
        <v>31540</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3.49</v>
      </c>
      <c r="C19" s="174">
        <f>ROUND(VALUE(SUBSTITUTE(実質収支比率等に係る経年分析!G$48,"▲","-")),2)</f>
        <v>3.99</v>
      </c>
      <c r="D19" s="174">
        <f>ROUND(VALUE(SUBSTITUTE(実質収支比率等に係る経年分析!H$48,"▲","-")),2)</f>
        <v>6.93</v>
      </c>
      <c r="E19" s="174">
        <f>ROUND(VALUE(SUBSTITUTE(実質収支比率等に係る経年分析!I$48,"▲","-")),2)</f>
        <v>6.54</v>
      </c>
      <c r="F19" s="174">
        <f>ROUND(VALUE(SUBSTITUTE(実質収支比率等に係る経年分析!J$48,"▲","-")),2)</f>
        <v>4.47</v>
      </c>
    </row>
    <row r="20" spans="1:11" x14ac:dyDescent="0.15">
      <c r="A20" s="174" t="s">
        <v>53</v>
      </c>
      <c r="B20" s="174">
        <f>ROUND(VALUE(SUBSTITUTE(実質収支比率等に係る経年分析!F$47,"▲","-")),2)</f>
        <v>17.53</v>
      </c>
      <c r="C20" s="174">
        <f>ROUND(VALUE(SUBSTITUTE(実質収支比率等に係る経年分析!G$47,"▲","-")),2)</f>
        <v>14.46</v>
      </c>
      <c r="D20" s="174">
        <f>ROUND(VALUE(SUBSTITUTE(実質収支比率等に係る経年分析!H$47,"▲","-")),2)</f>
        <v>16.010000000000002</v>
      </c>
      <c r="E20" s="174">
        <f>ROUND(VALUE(SUBSTITUTE(実質収支比率等に係る経年分析!I$47,"▲","-")),2)</f>
        <v>14.54</v>
      </c>
      <c r="F20" s="174">
        <f>ROUND(VALUE(SUBSTITUTE(実質収支比率等に係る経年分析!J$47,"▲","-")),2)</f>
        <v>10.33</v>
      </c>
    </row>
    <row r="21" spans="1:11" x14ac:dyDescent="0.15">
      <c r="A21" s="174" t="s">
        <v>54</v>
      </c>
      <c r="B21" s="174">
        <f>IF(ISNUMBER(VALUE(SUBSTITUTE(実質収支比率等に係る経年分析!F$49,"▲","-"))),ROUND(VALUE(SUBSTITUTE(実質収支比率等に係る経年分析!F$49,"▲","-")),2),NA())</f>
        <v>-4.28</v>
      </c>
      <c r="C21" s="174">
        <f>IF(ISNUMBER(VALUE(SUBSTITUTE(実質収支比率等に係る経年分析!G$49,"▲","-"))),ROUND(VALUE(SUBSTITUTE(実質収支比率等に係る経年分析!G$49,"▲","-")),2),NA())</f>
        <v>-3.69</v>
      </c>
      <c r="D21" s="174">
        <f>IF(ISNUMBER(VALUE(SUBSTITUTE(実質収支比率等に係る経年分析!H$49,"▲","-"))),ROUND(VALUE(SUBSTITUTE(実質収支比率等に係る経年分析!H$49,"▲","-")),2),NA())</f>
        <v>2.76</v>
      </c>
      <c r="E21" s="174">
        <f>IF(ISNUMBER(VALUE(SUBSTITUTE(実質収支比率等に係る経年分析!I$49,"▲","-"))),ROUND(VALUE(SUBSTITUTE(実質収支比率等に係る経年分析!I$49,"▲","-")),2),NA())</f>
        <v>-5.78</v>
      </c>
      <c r="F21" s="174">
        <f>IF(ISNUMBER(VALUE(SUBSTITUTE(実質収支比率等に係る経年分析!J$49,"▲","-"))),ROUND(VALUE(SUBSTITUTE(実質収支比率等に係る経年分析!J$49,"▲","-")),2),NA())</f>
        <v>-9.81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磯野計記念奨学金特別会計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津山市工業用水道事業会計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0.19</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1.04</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1.84</v>
      </c>
    </row>
    <row r="34" spans="1:16" x14ac:dyDescent="0.15">
      <c r="A34" s="175" t="str">
        <f>IF(連結実質赤字比率に係る赤字・黒字の構成分析!C$36="",NA(),連結実質赤字比率に係る赤字・黒字の構成分析!C$36)</f>
        <v>津山市下水道事業会計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2.38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2.41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2.2999999999999998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2.06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3.49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3.99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6.93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6.54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4.47</v>
      </c>
    </row>
    <row r="36" spans="1:16" x14ac:dyDescent="0.15">
      <c r="A36" s="175" t="str">
        <f>IF(連結実質赤字比率に係る赤字・黒字の構成分析!C$34="",NA(),連結実質赤字比率に係る赤字・黒字の構成分析!C$34)</f>
        <v>津山市水道事業会計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16.489999999999998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16.97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16.52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15.83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5996</v>
      </c>
      <c r="E42" s="176"/>
      <c r="F42" s="176"/>
      <c r="G42" s="176">
        <f>'実質公債費比率（分子）の構造'!L$52</f>
        <v>6069</v>
      </c>
      <c r="H42" s="176"/>
      <c r="I42" s="176"/>
      <c r="J42" s="176">
        <f>'実質公債費比率（分子）の構造'!M$52</f>
        <v>6178</v>
      </c>
      <c r="K42" s="176"/>
      <c r="L42" s="176"/>
      <c r="M42" s="176">
        <f>'実質公債費比率（分子）の構造'!N$52</f>
        <v>6314</v>
      </c>
      <c r="N42" s="176"/>
      <c r="O42" s="176"/>
      <c r="P42" s="176">
        <f>'実質公債費比率（分子）の構造'!O$52</f>
        <v>6110</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193</v>
      </c>
      <c r="C44" s="176"/>
      <c r="D44" s="176"/>
      <c r="E44" s="176">
        <f>'実質公債費比率（分子）の構造'!L$50</f>
        <v>151</v>
      </c>
      <c r="F44" s="176"/>
      <c r="G44" s="176"/>
      <c r="H44" s="176">
        <f>'実質公債費比率（分子）の構造'!M$50</f>
        <v>148</v>
      </c>
      <c r="I44" s="176"/>
      <c r="J44" s="176"/>
      <c r="K44" s="176">
        <f>'実質公債費比率（分子）の構造'!N$50</f>
        <v>143</v>
      </c>
      <c r="L44" s="176"/>
      <c r="M44" s="176"/>
      <c r="N44" s="176">
        <f>'実質公債費比率（分子）の構造'!O$50</f>
        <v>140</v>
      </c>
      <c r="O44" s="176"/>
      <c r="P44" s="176"/>
    </row>
    <row r="45" spans="1:16" x14ac:dyDescent="0.15">
      <c r="A45" s="176" t="s">
        <v>63</v>
      </c>
      <c r="B45" s="176">
        <f>'実質公債費比率（分子）の構造'!K$49</f>
        <v>787</v>
      </c>
      <c r="C45" s="176"/>
      <c r="D45" s="176"/>
      <c r="E45" s="176">
        <f>'実質公債費比率（分子）の構造'!L$49</f>
        <v>871</v>
      </c>
      <c r="F45" s="176"/>
      <c r="G45" s="176"/>
      <c r="H45" s="176">
        <f>'実質公債費比率（分子）の構造'!M$49</f>
        <v>941</v>
      </c>
      <c r="I45" s="176"/>
      <c r="J45" s="176"/>
      <c r="K45" s="176">
        <f>'実質公債費比率（分子）の構造'!N$49</f>
        <v>1060</v>
      </c>
      <c r="L45" s="176"/>
      <c r="M45" s="176"/>
      <c r="N45" s="176">
        <f>'実質公債費比率（分子）の構造'!O$49</f>
        <v>984</v>
      </c>
      <c r="O45" s="176"/>
      <c r="P45" s="176"/>
    </row>
    <row r="46" spans="1:16" x14ac:dyDescent="0.15">
      <c r="A46" s="176" t="s">
        <v>64</v>
      </c>
      <c r="B46" s="176">
        <f>'実質公債費比率（分子）の構造'!K$48</f>
        <v>1694</v>
      </c>
      <c r="C46" s="176"/>
      <c r="D46" s="176"/>
      <c r="E46" s="176">
        <f>'実質公債費比率（分子）の構造'!L$48</f>
        <v>1746</v>
      </c>
      <c r="F46" s="176"/>
      <c r="G46" s="176"/>
      <c r="H46" s="176">
        <f>'実質公債費比率（分子）の構造'!M$48</f>
        <v>1724</v>
      </c>
      <c r="I46" s="176"/>
      <c r="J46" s="176"/>
      <c r="K46" s="176">
        <f>'実質公債費比率（分子）の構造'!N$48</f>
        <v>1634</v>
      </c>
      <c r="L46" s="176"/>
      <c r="M46" s="176"/>
      <c r="N46" s="176">
        <f>'実質公債費比率（分子）の構造'!O$48</f>
        <v>1732</v>
      </c>
      <c r="O46" s="176"/>
      <c r="P46" s="176"/>
    </row>
    <row r="47" spans="1:16" x14ac:dyDescent="0.15">
      <c r="A47" s="176" t="s">
        <v>12</v>
      </c>
      <c r="B47" s="176">
        <f>'実質公債費比率（分子）の構造'!K$47</f>
        <v>7</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6009</v>
      </c>
      <c r="C49" s="176"/>
      <c r="D49" s="176"/>
      <c r="E49" s="176">
        <f>'実質公債費比率（分子）の構造'!L$45</f>
        <v>6161</v>
      </c>
      <c r="F49" s="176"/>
      <c r="G49" s="176"/>
      <c r="H49" s="176">
        <f>'実質公債費比率（分子）の構造'!M$45</f>
        <v>6241</v>
      </c>
      <c r="I49" s="176"/>
      <c r="J49" s="176"/>
      <c r="K49" s="176">
        <f>'実質公債費比率（分子）の構造'!N$45</f>
        <v>6316</v>
      </c>
      <c r="L49" s="176"/>
      <c r="M49" s="176"/>
      <c r="N49" s="176">
        <f>'実質公債費比率（分子）の構造'!O$45</f>
        <v>6369</v>
      </c>
      <c r="O49" s="176"/>
      <c r="P49" s="176"/>
    </row>
    <row r="50" spans="1:16" x14ac:dyDescent="0.15">
      <c r="A50" s="176" t="s">
        <v>67</v>
      </c>
      <c r="B50" s="176" t="e">
        <f>NA()</f>
        <v>#N/A</v>
      </c>
      <c r="C50" s="176">
        <f>IF(ISNUMBER('実質公債費比率（分子）の構造'!K$53),'実質公債費比率（分子）の構造'!K$53,NA())</f>
        <v>2694</v>
      </c>
      <c r="D50" s="176" t="e">
        <f>NA()</f>
        <v>#N/A</v>
      </c>
      <c r="E50" s="176" t="e">
        <f>NA()</f>
        <v>#N/A</v>
      </c>
      <c r="F50" s="176">
        <f>IF(ISNUMBER('実質公債費比率（分子）の構造'!L$53),'実質公債費比率（分子）の構造'!L$53,NA())</f>
        <v>2860</v>
      </c>
      <c r="G50" s="176" t="e">
        <f>NA()</f>
        <v>#N/A</v>
      </c>
      <c r="H50" s="176" t="e">
        <f>NA()</f>
        <v>#N/A</v>
      </c>
      <c r="I50" s="176">
        <f>IF(ISNUMBER('実質公債費比率（分子）の構造'!M$53),'実質公債費比率（分子）の構造'!M$53,NA())</f>
        <v>2876</v>
      </c>
      <c r="J50" s="176" t="e">
        <f>NA()</f>
        <v>#N/A</v>
      </c>
      <c r="K50" s="176" t="e">
        <f>NA()</f>
        <v>#N/A</v>
      </c>
      <c r="L50" s="176">
        <f>IF(ISNUMBER('実質公債費比率（分子）の構造'!N$53),'実質公債費比率（分子）の構造'!N$53,NA())</f>
        <v>2839</v>
      </c>
      <c r="M50" s="176" t="e">
        <f>NA()</f>
        <v>#N/A</v>
      </c>
      <c r="N50" s="176" t="e">
        <f>NA()</f>
        <v>#N/A</v>
      </c>
      <c r="O50" s="176">
        <f>IF(ISNUMBER('実質公債費比率（分子）の構造'!O$53),'実質公債費比率（分子）の構造'!O$53,NA())</f>
        <v>3115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68200</v>
      </c>
      <c r="E56" s="175"/>
      <c r="F56" s="175"/>
      <c r="G56" s="175">
        <f>'将来負担比率（分子）の構造'!J$52</f>
        <v>66267</v>
      </c>
      <c r="H56" s="175"/>
      <c r="I56" s="175"/>
      <c r="J56" s="175">
        <f>'将来負担比率（分子）の構造'!K$52</f>
        <v>63985</v>
      </c>
      <c r="K56" s="175"/>
      <c r="L56" s="175"/>
      <c r="M56" s="175">
        <f>'将来負担比率（分子）の構造'!L$52</f>
        <v>60392</v>
      </c>
      <c r="N56" s="175"/>
      <c r="O56" s="175"/>
      <c r="P56" s="175">
        <f>'将来負担比率（分子）の構造'!M$52</f>
        <v>57785</v>
      </c>
    </row>
    <row r="57" spans="1:16" x14ac:dyDescent="0.15">
      <c r="A57" s="175" t="s">
        <v>42</v>
      </c>
      <c r="B57" s="175"/>
      <c r="C57" s="175"/>
      <c r="D57" s="175">
        <f>'将来負担比率（分子）の構造'!I$51</f>
        <v>10193</v>
      </c>
      <c r="E57" s="175"/>
      <c r="F57" s="175"/>
      <c r="G57" s="175">
        <f>'将来負担比率（分子）の構造'!J$51</f>
        <v>9025</v>
      </c>
      <c r="H57" s="175"/>
      <c r="I57" s="175"/>
      <c r="J57" s="175">
        <f>'将来負担比率（分子）の構造'!K$51</f>
        <v>8509</v>
      </c>
      <c r="K57" s="175"/>
      <c r="L57" s="175"/>
      <c r="M57" s="175">
        <f>'将来負担比率（分子）の構造'!L$51</f>
        <v>8139</v>
      </c>
      <c r="N57" s="175"/>
      <c r="O57" s="175"/>
      <c r="P57" s="175">
        <f>'将来負担比率（分子）の構造'!M$51</f>
        <v>7868</v>
      </c>
    </row>
    <row r="58" spans="1:16" x14ac:dyDescent="0.15">
      <c r="A58" s="175" t="s">
        <v>41</v>
      </c>
      <c r="B58" s="175"/>
      <c r="C58" s="175"/>
      <c r="D58" s="175">
        <f>'将来負担比率（分子）の構造'!I$50</f>
        <v>8385</v>
      </c>
      <c r="E58" s="175"/>
      <c r="F58" s="175"/>
      <c r="G58" s="175">
        <f>'将来負担比率（分子）の構造'!J$50</f>
        <v>7745</v>
      </c>
      <c r="H58" s="175"/>
      <c r="I58" s="175"/>
      <c r="J58" s="175">
        <f>'将来負担比率（分子）の構造'!K$50</f>
        <v>9953</v>
      </c>
      <c r="K58" s="175"/>
      <c r="L58" s="175"/>
      <c r="M58" s="175">
        <f>'将来負担比率（分子）の構造'!L$50</f>
        <v>9959</v>
      </c>
      <c r="N58" s="175"/>
      <c r="O58" s="175"/>
      <c r="P58" s="175">
        <f>'将来負担比率（分子）の構造'!M$50</f>
        <v>7825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13</v>
      </c>
      <c r="C61" s="175"/>
      <c r="D61" s="175"/>
      <c r="E61" s="175">
        <f>'将来負担比率（分子）の構造'!J$46</f>
        <v>17</v>
      </c>
      <c r="F61" s="175"/>
      <c r="G61" s="175"/>
      <c r="H61" s="175">
        <f>'将来負担比率（分子）の構造'!K$46</f>
        <v>10</v>
      </c>
      <c r="I61" s="175"/>
      <c r="J61" s="175"/>
      <c r="K61" s="175">
        <f>'将来負担比率（分子）の構造'!L$46</f>
        <v>26</v>
      </c>
      <c r="L61" s="175"/>
      <c r="M61" s="175"/>
      <c r="N61" s="175">
        <f>'将来負担比率（分子）の構造'!M$46</f>
        <v>18</v>
      </c>
      <c r="O61" s="175"/>
      <c r="P61" s="175"/>
    </row>
    <row r="62" spans="1:16" x14ac:dyDescent="0.15">
      <c r="A62" s="175" t="s">
        <v>35</v>
      </c>
      <c r="B62" s="175">
        <f>'将来負担比率（分子）の構造'!I$45</f>
        <v>5840</v>
      </c>
      <c r="C62" s="175"/>
      <c r="D62" s="175"/>
      <c r="E62" s="175">
        <f>'将来負担比率（分子）の構造'!J$45</f>
        <v>5764</v>
      </c>
      <c r="F62" s="175"/>
      <c r="G62" s="175"/>
      <c r="H62" s="175">
        <f>'将来負担比率（分子）の構造'!K$45</f>
        <v>6040</v>
      </c>
      <c r="I62" s="175"/>
      <c r="J62" s="175"/>
      <c r="K62" s="175">
        <f>'将来負担比率（分子）の構造'!L$45</f>
        <v>5968</v>
      </c>
      <c r="L62" s="175"/>
      <c r="M62" s="175"/>
      <c r="N62" s="175">
        <f>'将来負担比率（分子）の構造'!M$45</f>
        <v>5568</v>
      </c>
      <c r="O62" s="175"/>
      <c r="P62" s="175"/>
    </row>
    <row r="63" spans="1:16" x14ac:dyDescent="0.15">
      <c r="A63" s="175" t="s">
        <v>34</v>
      </c>
      <c r="B63" s="175">
        <f>'将来負担比率（分子）の構造'!I$44</f>
        <v>8958</v>
      </c>
      <c r="C63" s="175"/>
      <c r="D63" s="175"/>
      <c r="E63" s="175">
        <f>'将来負担比率（分子）の構造'!J$44</f>
        <v>8234</v>
      </c>
      <c r="F63" s="175"/>
      <c r="G63" s="175"/>
      <c r="H63" s="175">
        <f>'将来負担比率（分子）の構造'!K$44</f>
        <v>7743</v>
      </c>
      <c r="I63" s="175"/>
      <c r="J63" s="175"/>
      <c r="K63" s="175">
        <f>'将来負担比率（分子）の構造'!L$44</f>
        <v>6917</v>
      </c>
      <c r="L63" s="175"/>
      <c r="M63" s="175"/>
      <c r="N63" s="175">
        <f>'将来負担比率（分子）の構造'!M$44</f>
        <v>6040</v>
      </c>
      <c r="O63" s="175"/>
      <c r="P63" s="175"/>
    </row>
    <row r="64" spans="1:16" x14ac:dyDescent="0.15">
      <c r="A64" s="175" t="s">
        <v>33</v>
      </c>
      <c r="B64" s="175">
        <f>'将来負担比率（分子）の構造'!I$43</f>
        <v>25266</v>
      </c>
      <c r="C64" s="175"/>
      <c r="D64" s="175"/>
      <c r="E64" s="175">
        <f>'将来負担比率（分子）の構造'!J$43</f>
        <v>23561</v>
      </c>
      <c r="F64" s="175"/>
      <c r="G64" s="175"/>
      <c r="H64" s="175">
        <f>'将来負担比率（分子）の構造'!K$43</f>
        <v>22679</v>
      </c>
      <c r="I64" s="175"/>
      <c r="J64" s="175"/>
      <c r="K64" s="175">
        <f>'将来負担比率（分子）の構造'!L$43</f>
        <v>21715</v>
      </c>
      <c r="L64" s="175"/>
      <c r="M64" s="175"/>
      <c r="N64" s="175">
        <f>'将来負担比率（分子）の構造'!M$43</f>
        <v>21104</v>
      </c>
      <c r="O64" s="175"/>
      <c r="P64" s="175"/>
    </row>
    <row r="65" spans="1:16" x14ac:dyDescent="0.15">
      <c r="A65" s="175" t="s">
        <v>32</v>
      </c>
      <c r="B65" s="175">
        <f>'将来負担比率（分子）の構造'!I$42</f>
        <v>1296</v>
      </c>
      <c r="C65" s="175"/>
      <c r="D65" s="175"/>
      <c r="E65" s="175">
        <f>'将来負担比率（分子）の構造'!J$42</f>
        <v>1166</v>
      </c>
      <c r="F65" s="175"/>
      <c r="G65" s="175"/>
      <c r="H65" s="175">
        <f>'将来負担比率（分子）の構造'!K$42</f>
        <v>1289</v>
      </c>
      <c r="I65" s="175"/>
      <c r="J65" s="175"/>
      <c r="K65" s="175">
        <f>'将来負担比率（分子）の構造'!L$42</f>
        <v>938</v>
      </c>
      <c r="L65" s="175"/>
      <c r="M65" s="175"/>
      <c r="N65" s="175">
        <f>'将来負担比率（分子）の構造'!M$42</f>
        <v>810</v>
      </c>
      <c r="O65" s="175"/>
      <c r="P65" s="175"/>
    </row>
    <row r="66" spans="1:16" x14ac:dyDescent="0.15">
      <c r="A66" s="175" t="s">
        <v>31</v>
      </c>
      <c r="B66" s="175">
        <f>'将来負担比率（分子）の構造'!I$41</f>
        <v>73669</v>
      </c>
      <c r="C66" s="175"/>
      <c r="D66" s="175"/>
      <c r="E66" s="175">
        <f>'将来負担比率（分子）の構造'!J$41</f>
        <v>71249</v>
      </c>
      <c r="F66" s="175"/>
      <c r="G66" s="175"/>
      <c r="H66" s="175">
        <f>'将来負担比率（分子）の構造'!K$41</f>
        <v>68271</v>
      </c>
      <c r="I66" s="175"/>
      <c r="J66" s="175"/>
      <c r="K66" s="175">
        <f>'将来負担比率（分子）の構造'!L$41</f>
        <v>64489</v>
      </c>
      <c r="L66" s="175"/>
      <c r="M66" s="175"/>
      <c r="N66" s="175">
        <f>'将来負担比率（分子）の構造'!M$41</f>
        <v>59760</v>
      </c>
      <c r="O66" s="175"/>
      <c r="P66" s="175"/>
    </row>
    <row r="67" spans="1:16" x14ac:dyDescent="0.15">
      <c r="A67" s="175" t="s">
        <v>71</v>
      </c>
      <c r="B67" s="175" t="e">
        <f>NA()</f>
        <v>#N/A</v>
      </c>
      <c r="C67" s="175">
        <f>IF(ISNUMBER('将来負担比率（分子）の構造'!I$53), IF('将来負担比率（分子）の構造'!I$53 &lt; 0, 0, '将来負担比率（分子）の構造'!I$53), NA())</f>
        <v>28264</v>
      </c>
      <c r="D67" s="175" t="e">
        <f>NA()</f>
        <v>#N/A</v>
      </c>
      <c r="E67" s="175" t="e">
        <f>NA()</f>
        <v>#N/A</v>
      </c>
      <c r="F67" s="175">
        <f>IF(ISNUMBER('将来負担比率（分子）の構造'!J$53), IF('将来負担比率（分子）の構造'!J$53 &lt; 0, 0, '将来負担比率（分子）の構造'!J$53), NA())</f>
        <v>26953</v>
      </c>
      <c r="G67" s="175" t="e">
        <f>NA()</f>
        <v>#N/A</v>
      </c>
      <c r="H67" s="175" t="e">
        <f>NA()</f>
        <v>#N/A</v>
      </c>
      <c r="I67" s="175">
        <f>IF(ISNUMBER('将来負担比率（分子）の構造'!K$53), IF('将来負担比率（分子）の構造'!K$53 &lt; 0, 0, '将来負担比率（分子）の構造'!K$53), NA())</f>
        <v>23585</v>
      </c>
      <c r="J67" s="175" t="e">
        <f>NA()</f>
        <v>#N/A</v>
      </c>
      <c r="K67" s="175" t="e">
        <f>NA()</f>
        <v>#N/A</v>
      </c>
      <c r="L67" s="175">
        <f>IF(ISNUMBER('将来負担比率（分子）の構造'!L$53), IF('将来負担比率（分子）の構造'!L$53 &lt; 0, 0, '将来負担比率（分子）の構造'!L$53), NA())</f>
        <v>21562</v>
      </c>
      <c r="M67" s="175" t="e">
        <f>NA()</f>
        <v>#N/A</v>
      </c>
      <c r="N67" s="175" t="e">
        <f>NA()</f>
        <v>#N/A</v>
      </c>
      <c r="O67" s="175">
        <f>IF(ISNUMBER('将来負担比率（分子）の構造'!M$53), IF('将来負担比率（分子）の構造'!M$53 &lt; 0, 0, '将来負担比率（分子）の構造'!M$53), NA())</f>
        <v>19823</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4628</v>
      </c>
      <c r="C72" s="179">
        <f>基金残高に係る経年分析!G55</f>
        <v>4131</v>
      </c>
      <c r="D72" s="179">
        <f>基金残高に係る経年分析!H55</f>
        <v>2933</v>
      </c>
    </row>
    <row r="73" spans="1:16" x14ac:dyDescent="0.15">
      <c r="A73" s="178" t="s">
        <v>74</v>
      </c>
      <c r="B73" s="179">
        <f>基金残高に係る経年分析!F56</f>
        <v>1027</v>
      </c>
      <c r="C73" s="179">
        <f>基金残高に係る経年分析!G56</f>
        <v>1027</v>
      </c>
      <c r="D73" s="179">
        <f>基金残高に係る経年分析!H56</f>
        <v>1159</v>
      </c>
    </row>
    <row r="74" spans="1:16" x14ac:dyDescent="0.15">
      <c r="A74" s="178" t="s">
        <v>75</v>
      </c>
      <c r="B74" s="179">
        <f>基金残高に係る経年分析!F57</f>
        <v>2680</v>
      </c>
      <c r="C74" s="179">
        <f>基金残高に係る経年分析!G57</f>
        <v>2834</v>
      </c>
      <c r="D74" s="179">
        <f>基金残高に係る経年分析!H57</f>
        <v>1792</v>
      </c>
    </row>
  </sheetData>
  <sheetProtection algorithmName="SHA-512" hashValue="woKHqp//wJvlmQKXCz2011c6PGIwHufvBZ5MS1fM2KCJan2aGoJ18GW3K1DxEuh330vUceL6USUmho19DwSVQQ==" saltValue="FxKs/4eoSYljcCrdM5rb7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2025-03-14T07:58:42Z</cp:lastPrinted>
  <dcterms:created xsi:type="dcterms:W3CDTF">2025-02-19T04:07:59Z</dcterms:created>
  <dcterms:modified xsi:type="dcterms:W3CDTF">2025-03-17T01:22:45Z</dcterms:modified>
  <cp:category/>
</cp:coreProperties>
</file>