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1772" tabRatio="867" activeTab="3"/>
  </bookViews>
  <sheets>
    <sheet name="基本情報入力シート" sheetId="73" r:id="rId1"/>
    <sheet name="別紙様式2-1（交付金）" sheetId="78" r:id="rId2"/>
    <sheet name="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'別紙様式2-1（交付金）'!$A$1:$AJ$91</definedName>
    <definedName name="_xlnm.Print_Area" localSheetId="2">'別紙様式2-2（交付金）'!$A$1:$Y$26</definedName>
    <definedName name="_xlnm.Print_Titles" localSheetId="2">'別紙様式2-2（交付金）'!$9:$11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69" i="78" l="1"/>
  <c r="S69" i="78"/>
  <c r="Q68" i="78"/>
  <c r="I12" i="79" l="1"/>
  <c r="G12" i="78" l="1"/>
  <c r="X33" i="78"/>
  <c r="AJ17" i="78"/>
  <c r="G7" i="78" l="1"/>
  <c r="U20" i="78" l="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D62" i="78"/>
  <c r="AB40" i="73" l="1"/>
  <c r="AJ77" i="78" s="1"/>
  <c r="AI37" i="78" l="1"/>
  <c r="K13" i="78" l="1"/>
  <c r="G9" i="78"/>
  <c r="G6" i="78"/>
  <c r="G11" i="78"/>
  <c r="V23" i="78" l="1"/>
  <c r="U21" i="78"/>
  <c r="AJ87" i="78"/>
  <c r="AJ90" i="78"/>
  <c r="U18" i="79" l="1"/>
  <c r="X18" i="79" s="1"/>
  <c r="U19" i="79"/>
  <c r="X19" i="79" s="1"/>
  <c r="U20" i="79"/>
  <c r="X20" i="79" s="1"/>
  <c r="U21" i="79"/>
  <c r="X21" i="79" s="1"/>
  <c r="U22" i="79"/>
  <c r="X22" i="79" s="1"/>
  <c r="U23" i="79"/>
  <c r="X23" i="79" s="1"/>
  <c r="U24" i="79"/>
  <c r="X24" i="79" s="1"/>
  <c r="U25" i="79"/>
  <c r="X25" i="79" s="1"/>
  <c r="U26" i="79"/>
  <c r="X26" i="79" s="1"/>
  <c r="U27" i="79"/>
  <c r="X27" i="79" s="1"/>
  <c r="U28" i="79"/>
  <c r="X28" i="79" s="1"/>
  <c r="U29" i="79"/>
  <c r="X29" i="79" s="1"/>
  <c r="U30" i="79"/>
  <c r="X30" i="79" s="1"/>
  <c r="U31" i="79"/>
  <c r="X31" i="79" s="1"/>
  <c r="U32" i="79"/>
  <c r="X32" i="79" s="1"/>
  <c r="U33" i="79"/>
  <c r="X33" i="79" s="1"/>
  <c r="U34" i="79"/>
  <c r="X34" i="79" s="1"/>
  <c r="U35" i="79"/>
  <c r="X35" i="79" s="1"/>
  <c r="U36" i="79"/>
  <c r="X36" i="79" s="1"/>
  <c r="U37" i="79"/>
  <c r="X37" i="79" s="1"/>
  <c r="U38" i="79"/>
  <c r="X38" i="79" s="1"/>
  <c r="U39" i="79"/>
  <c r="X39" i="79" s="1"/>
  <c r="U40" i="79"/>
  <c r="X40" i="79" s="1"/>
  <c r="U41" i="79"/>
  <c r="X41" i="79" s="1"/>
  <c r="U42" i="79"/>
  <c r="X42" i="79" s="1"/>
  <c r="U43" i="79"/>
  <c r="X43" i="79" s="1"/>
  <c r="U44" i="79"/>
  <c r="X44" i="79" s="1"/>
  <c r="U45" i="79"/>
  <c r="X45" i="79" s="1"/>
  <c r="U46" i="79"/>
  <c r="X46" i="79" s="1"/>
  <c r="U47" i="79"/>
  <c r="X47" i="79" s="1"/>
  <c r="U48" i="79"/>
  <c r="X48" i="79" s="1"/>
  <c r="U49" i="79"/>
  <c r="X49" i="79" s="1"/>
  <c r="U50" i="79"/>
  <c r="X50" i="79" s="1"/>
  <c r="U51" i="79"/>
  <c r="X51" i="79" s="1"/>
  <c r="U52" i="79"/>
  <c r="X52" i="79" s="1"/>
  <c r="U53" i="79"/>
  <c r="X53" i="79" s="1"/>
  <c r="U54" i="79"/>
  <c r="X54" i="79" s="1"/>
  <c r="U55" i="79"/>
  <c r="X55" i="79" s="1"/>
  <c r="U56" i="79"/>
  <c r="X56" i="79" s="1"/>
  <c r="U57" i="79"/>
  <c r="X57" i="79" s="1"/>
  <c r="U58" i="79"/>
  <c r="X58" i="79" s="1"/>
  <c r="U59" i="79"/>
  <c r="X59" i="79" s="1"/>
  <c r="U60" i="79"/>
  <c r="X60" i="79" s="1"/>
  <c r="U61" i="79"/>
  <c r="X61" i="79" s="1"/>
  <c r="U62" i="79"/>
  <c r="X62" i="79" s="1"/>
  <c r="U63" i="79"/>
  <c r="X63" i="79" s="1"/>
  <c r="U64" i="79"/>
  <c r="X64" i="79" s="1"/>
  <c r="U65" i="79"/>
  <c r="X65" i="79" s="1"/>
  <c r="U66" i="79"/>
  <c r="X66" i="79" s="1"/>
  <c r="U67" i="79"/>
  <c r="X67" i="79" s="1"/>
  <c r="U68" i="79"/>
  <c r="X68" i="79" s="1"/>
  <c r="U69" i="79"/>
  <c r="X69" i="79" s="1"/>
  <c r="U70" i="79"/>
  <c r="X70" i="79" s="1"/>
  <c r="U71" i="79"/>
  <c r="X71" i="79" s="1"/>
  <c r="U72" i="79"/>
  <c r="X72" i="79" s="1"/>
  <c r="U73" i="79"/>
  <c r="X73" i="79" s="1"/>
  <c r="U74" i="79"/>
  <c r="X74" i="79" s="1"/>
  <c r="U75" i="79"/>
  <c r="X75" i="79" s="1"/>
  <c r="U76" i="79"/>
  <c r="X76" i="79" s="1"/>
  <c r="U77" i="79"/>
  <c r="X77" i="79" s="1"/>
  <c r="U78" i="79"/>
  <c r="X78" i="79" s="1"/>
  <c r="U79" i="79"/>
  <c r="X79" i="79" s="1"/>
  <c r="U80" i="79"/>
  <c r="X80" i="79" s="1"/>
  <c r="U81" i="79"/>
  <c r="X81" i="79" s="1"/>
  <c r="U82" i="79"/>
  <c r="X82" i="79" s="1"/>
  <c r="U83" i="79"/>
  <c r="X83" i="79" s="1"/>
  <c r="U84" i="79"/>
  <c r="X84" i="79" s="1"/>
  <c r="U85" i="79"/>
  <c r="X85" i="79" s="1"/>
  <c r="U86" i="79"/>
  <c r="X86" i="79" s="1"/>
  <c r="U87" i="79"/>
  <c r="X87" i="79" s="1"/>
  <c r="U88" i="79"/>
  <c r="X88" i="79" s="1"/>
  <c r="U89" i="79"/>
  <c r="X89" i="79" s="1"/>
  <c r="U90" i="79"/>
  <c r="X90" i="79" s="1"/>
  <c r="U91" i="79"/>
  <c r="X91" i="79" s="1"/>
  <c r="U92" i="79"/>
  <c r="X92" i="79" s="1"/>
  <c r="U93" i="79"/>
  <c r="X93" i="79" s="1"/>
  <c r="U94" i="79"/>
  <c r="X94" i="79" s="1"/>
  <c r="U95" i="79"/>
  <c r="X95" i="79" s="1"/>
  <c r="U96" i="79"/>
  <c r="X96" i="79" s="1"/>
  <c r="U97" i="79"/>
  <c r="X97" i="79" s="1"/>
  <c r="U98" i="79"/>
  <c r="X98" i="79" s="1"/>
  <c r="U99" i="79"/>
  <c r="X99" i="79" s="1"/>
  <c r="U100" i="79"/>
  <c r="X100" i="79" s="1"/>
  <c r="U101" i="79"/>
  <c r="X101" i="79" s="1"/>
  <c r="U102" i="79"/>
  <c r="X102" i="79" s="1"/>
  <c r="U103" i="79"/>
  <c r="X103" i="79" s="1"/>
  <c r="U104" i="79"/>
  <c r="X104" i="79" s="1"/>
  <c r="U105" i="79"/>
  <c r="X105" i="79" s="1"/>
  <c r="U106" i="79"/>
  <c r="X106" i="79" s="1"/>
  <c r="U107" i="79"/>
  <c r="X107" i="79" s="1"/>
  <c r="U108" i="79"/>
  <c r="X108" i="79" s="1"/>
  <c r="U109" i="79"/>
  <c r="X109" i="79" s="1"/>
  <c r="U110" i="79"/>
  <c r="X110" i="79" s="1"/>
  <c r="U111" i="79"/>
  <c r="X111" i="79" s="1"/>
  <c r="G13" i="79" l="1"/>
  <c r="J13" i="79" s="1"/>
  <c r="AE1" i="78"/>
  <c r="X1" i="79" s="1"/>
  <c r="D14" i="79" l="1"/>
  <c r="D15" i="79"/>
  <c r="I15" i="79"/>
  <c r="C3" i="79" l="1"/>
  <c r="Q27" i="78"/>
  <c r="Q24" i="78"/>
  <c r="B13" i="79"/>
  <c r="C13" i="79"/>
  <c r="D13" i="79"/>
  <c r="E13" i="79"/>
  <c r="F13" i="79"/>
  <c r="I13" i="79"/>
  <c r="W13" i="79" s="1"/>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0" i="78"/>
  <c r="AI60" i="78" a="1"/>
  <c r="AI60" i="78" s="1"/>
  <c r="AJ84" i="78"/>
  <c r="Z16" i="78" l="1"/>
  <c r="F5" i="79"/>
  <c r="AJ91" i="78"/>
  <c r="U17" i="79"/>
  <c r="X17" i="79" s="1"/>
  <c r="U16" i="79"/>
  <c r="X16" i="79" s="1"/>
  <c r="U15" i="79"/>
  <c r="X15" i="79" s="1"/>
  <c r="U14" i="79"/>
  <c r="X14" i="79" s="1"/>
  <c r="U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X12" i="79" s="1"/>
  <c r="V26" i="78" l="1"/>
  <c r="F6" i="79" l="1"/>
  <c r="U19" i="78" s="1"/>
  <c r="AC19" i="78" s="1"/>
  <c r="AJ80" i="78"/>
  <c r="B41" i="73" l="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H19" i="78" l="1"/>
  <c r="AJ81" i="78" s="1"/>
  <c r="AC24" i="73"/>
  <c r="H8" i="78" l="1"/>
</calcChain>
</file>

<file path=xl/comments1.xml><?xml version="1.0" encoding="utf-8"?>
<comments xmlns="http://schemas.openxmlformats.org/spreadsheetml/2006/main">
  <authors>
    <author>作成者</author>
  </authors>
  <commentList>
    <comment ref="C18" authorId="0" shapeId="0">
      <text>
        <r>
          <rPr>
            <b/>
            <sz val="11"/>
            <color indexed="81"/>
            <rFont val="MS P ゴシック"/>
            <family val="3"/>
            <charset val="128"/>
          </rPr>
          <t>変更しないでください。</t>
        </r>
      </text>
    </comment>
    <comment ref="M29" authorId="0" shapeId="0">
      <text>
        <r>
          <rPr>
            <sz val="11"/>
            <color indexed="81"/>
            <rFont val="MS P ゴシック"/>
            <family val="3"/>
            <charset val="128"/>
          </rPr>
          <t>13桁の法人番号を入力してください
（13桁の入力以外は受け付けません。）</t>
        </r>
      </text>
    </comment>
    <comment ref="M31" authorId="0" shapeId="0">
      <text>
        <r>
          <rPr>
            <sz val="11"/>
            <color indexed="81"/>
            <rFont val="MS P ゴシック"/>
            <family val="3"/>
            <charset val="128"/>
          </rPr>
          <t>社会保険労務士事務所等の担当者の
氏名・連絡先を記入しても構いません。</t>
        </r>
      </text>
    </comment>
    <comment ref="C38" authorId="0" shapeId="0">
      <text>
        <r>
          <rPr>
            <sz val="11"/>
            <color indexed="81"/>
            <rFont val="MS P ゴシック"/>
            <family val="3"/>
            <charset val="128"/>
          </rPr>
          <t>10桁の事業所番号を入力してください
（10桁の入力以外は受け付けません。）</t>
        </r>
      </text>
    </comment>
    <comment ref="M38" authorId="0" shapeId="0">
      <text>
        <r>
          <rPr>
            <sz val="11"/>
            <color indexed="81"/>
            <rFont val="MS P ゴシック"/>
            <family val="3"/>
            <charset val="128"/>
          </rPr>
          <t>指定申請等の届出先を
選択してください。</t>
        </r>
      </text>
    </comment>
    <comment ref="Y38" authorId="0" shapeId="0">
      <text>
        <r>
          <rPr>
            <sz val="11"/>
            <color indexed="81"/>
            <rFont val="MS P ゴシック"/>
            <family val="3"/>
            <charset val="128"/>
          </rPr>
          <t>必ずプルダウンで入力してください。</t>
        </r>
      </text>
    </comment>
    <comment ref="Z38" authorId="0" shapeId="0">
      <text>
        <r>
          <rPr>
            <b/>
            <sz val="18"/>
            <color indexed="81"/>
            <rFont val="MS P ゴシック"/>
            <family val="3"/>
            <charset val="128"/>
          </rPr>
          <t xml:space="preserve">☆必読☆
</t>
        </r>
        <r>
          <rPr>
            <sz val="11"/>
            <color indexed="81"/>
            <rFont val="MS P ゴシック"/>
            <family val="3"/>
            <charset val="128"/>
          </rPr>
          <t>一月あたりの障害福祉サービス等報酬総額を記載してください。
なお、交付申請は余裕をもった金額でお願いしたいので、
報酬総額は、端数を切り上げるなどして、記入をお願いします。
（見込みギリギリでの申請だと、後に変更交付申請の必要が生じるため）</t>
        </r>
      </text>
    </comment>
  </commentList>
</comments>
</file>

<file path=xl/comments2.xml><?xml version="1.0" encoding="utf-8"?>
<comments xmlns="http://schemas.openxmlformats.org/spreadsheetml/2006/main">
  <authors>
    <author>作成者</author>
  </authors>
  <commentList>
    <comment ref="G6" authorId="0" shapeId="0">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text>
        <r>
          <rPr>
            <sz val="9"/>
            <color rgb="FF000000"/>
            <rFont val="MS P ゴシック"/>
            <family val="3"/>
            <charset val="128"/>
          </rPr>
          <t xml:space="preserve">基本情報入力シートの「一月あたり障害福祉サービス等報酬総額」及び別紙様式２-２の「交付対象月」に基づき算出されます。
空欄の場合、基本情報入力シート又は別紙様式２-２に記入漏れがあります。
</t>
        </r>
        <r>
          <rPr>
            <b/>
            <sz val="11"/>
            <color rgb="FF000000"/>
            <rFont val="MS P ゴシック"/>
            <family val="3"/>
            <charset val="128"/>
          </rPr>
          <t>こちらに表示の額が、交付申請額となります。（第１号様式の申請額欄に記入すべき額）</t>
        </r>
      </text>
    </comment>
    <comment ref="AC19" authorId="0" shapeId="0">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t>
        </r>
        <r>
          <rPr>
            <u/>
            <sz val="9"/>
            <color rgb="FF000000"/>
            <rFont val="MS P ゴシック"/>
            <family val="3"/>
            <charset val="128"/>
          </rPr>
          <t>全体として職員の賃金水準を引き下げていた場合、
補助金の要件を満たしたことにはなりません。</t>
        </r>
      </text>
    </comment>
    <comment ref="AI39" authorId="0" shapeId="0">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 ref="L44" authorId="0" shapeId="0">
      <text>
        <r>
          <rPr>
            <sz val="9"/>
            <color indexed="81"/>
            <rFont val="MS P ゴシック"/>
            <family val="3"/>
            <charset val="128"/>
          </rPr>
          <t>４「③ベースアップの実施予定」で「実施しない」を選択した場合も、２③で確認する要件（令和６年４・５月分の交付金額の３分の２以上は、基本給又は決まって毎月支払われる手当の引上げに充てる）は満たす必要があります。</t>
        </r>
      </text>
    </comment>
    <comment ref="B57" authorId="0" shapeId="0">
      <text>
        <r>
          <rPr>
            <sz val="10"/>
            <color rgb="FF000000"/>
            <rFont val="MS P ゴシック"/>
            <family val="3"/>
            <charset val="128"/>
          </rPr>
          <t>例えば、従来の加算を２か月遅れで職員に配分している場合（例：４月のサービス提供に対する加算を６月に職員に支払）、交付金の支払も同じタイミング（例：４月分の交付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authors>
    <author>作成者</author>
  </authors>
  <commentList>
    <comment ref="G9" authorId="0" shapeId="0">
      <text>
        <r>
          <rPr>
            <b/>
            <u/>
            <sz val="11"/>
            <color indexed="81"/>
            <rFont val="MS P ゴシック"/>
            <family val="3"/>
            <charset val="128"/>
          </rPr>
          <t>空欄の場合、先に「基本情報入力シート」を記入してください。</t>
        </r>
        <r>
          <rPr>
            <sz val="11"/>
            <color indexed="81"/>
            <rFont val="MS P ゴシック"/>
            <family val="3"/>
            <charset val="128"/>
          </rPr>
          <t xml:space="preserve">
</t>
        </r>
      </text>
    </comment>
    <comment ref="H9" authorId="0" shapeId="0">
      <text>
        <r>
          <rPr>
            <sz val="11"/>
            <color rgb="FF000000"/>
            <rFont val="MS P ゴシック"/>
            <family val="3"/>
            <charset val="128"/>
          </rPr>
          <t>ベースアップ等加算を算定していない事業所は交付金を受けられません。</t>
        </r>
      </text>
    </comment>
    <comment ref="W9" authorId="0" shapeId="0">
      <text>
        <r>
          <rPr>
            <sz val="11"/>
            <color rgb="FF000000"/>
            <rFont val="MS P ゴシック"/>
            <family val="3"/>
            <charset val="128"/>
          </rPr>
          <t>計算結果が表示されない場合、
他の欄を先に記入して下さい。</t>
        </r>
      </text>
    </comment>
    <comment ref="N12" authorId="0" shapeId="0">
      <text>
        <r>
          <rPr>
            <sz val="11"/>
            <color indexed="81"/>
            <rFont val="MS P ゴシック"/>
            <family val="3"/>
            <charset val="128"/>
          </rPr>
          <t>新規開設事業所の場合のみ、交付対象期間の開始月を３月以降とすることが可能です。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<sst xmlns="http://schemas.openxmlformats.org/spreadsheetml/2006/main" count="4570" uniqueCount="1954">
  <si>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</si>
  <si>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</si>
  <si>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</si>
  <si>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</si>
  <si>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</si>
  <si>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</si>
  <si>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</si>
  <si>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</si>
  <si>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</si>
  <si>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</si>
  <si>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</si>
  <si>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</si>
  <si>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</si>
  <si>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</si>
  <si>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</si>
  <si>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</si>
  <si>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</si>
  <si>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</si>
  <si>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</si>
  <si>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</si>
  <si>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</si>
  <si>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</si>
  <si>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</si>
  <si>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</si>
  <si>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</si>
  <si>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</si>
  <si>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</si>
  <si>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</si>
  <si>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</si>
  <si>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</si>
  <si>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</si>
  <si>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</si>
  <si>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</si>
  <si>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</si>
  <si>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</si>
  <si>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</si>
  <si>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</si>
  <si>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</si>
  <si>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</si>
  <si>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</si>
  <si>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</si>
  <si>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</si>
  <si>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</si>
  <si>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</si>
  <si>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</si>
  <si>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</si>
  <si>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</si>
  <si>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</si>
  <si>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</si>
  <si>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</si>
  <si>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</si>
  <si>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</si>
  <si>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</si>
  <si>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</si>
  <si>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</si>
  <si>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</si>
  <si>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</si>
  <si>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</si>
  <si>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</si>
  <si>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</si>
  <si>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</si>
  <si>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</si>
  <si>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</si>
  <si>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</si>
  <si>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</si>
  <si>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</si>
  <si>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</si>
  <si>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</si>
  <si>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</si>
  <si>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</si>
  <si>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</si>
  <si>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</si>
  <si>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</si>
  <si>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</si>
  <si>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</si>
  <si>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</si>
  <si>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</si>
  <si>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</si>
  <si>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</si>
  <si>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</si>
  <si>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</si>
  <si>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</si>
  <si>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</si>
  <si>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</si>
  <si>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</si>
  <si>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</si>
  <si>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</si>
  <si>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</si>
  <si>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</si>
  <si>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</si>
  <si>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</si>
  <si>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</si>
  <si>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</si>
  <si>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</si>
  <si>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</si>
  <si>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</si>
  <si>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</si>
  <si>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</si>
  <si>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</si>
  <si>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</si>
  <si>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</si>
  <si>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</si>
  <si>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</si>
  <si>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</si>
  <si>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</si>
  <si>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</si>
  <si>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</si>
  <si>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</si>
  <si>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</si>
  <si>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</si>
  <si>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</si>
  <si>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</si>
  <si>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</si>
  <si>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</si>
  <si>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</si>
  <si>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</si>
  <si>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</si>
  <si>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</si>
  <si>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</si>
  <si>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</si>
  <si>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</si>
  <si>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</si>
  <si>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</si>
  <si>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</si>
  <si>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</si>
  <si>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</si>
  <si>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</si>
  <si>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</si>
  <si>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</si>
  <si>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</si>
  <si>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</si>
  <si>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</si>
  <si>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</si>
  <si>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</si>
  <si>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</si>
  <si>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</si>
  <si>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</si>
  <si>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</si>
  <si>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</si>
  <si>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</si>
  <si>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</si>
  <si>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</si>
  <si>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</si>
  <si>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</si>
  <si>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</si>
  <si>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</si>
  <si>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</si>
  <si>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</si>
  <si>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</si>
  <si>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</si>
  <si>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</si>
  <si>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</si>
  <si>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</si>
  <si>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</si>
  <si>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</si>
  <si>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</si>
  <si>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</si>
  <si>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</si>
  <si>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</si>
  <si>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</si>
  <si>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</si>
  <si>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</si>
  <si>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</si>
  <si>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</si>
  <si>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</si>
  <si>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</si>
  <si>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</si>
  <si>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</si>
  <si>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</si>
  <si>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</si>
  <si>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</si>
  <si>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</si>
  <si>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</si>
  <si>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</si>
  <si>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</si>
  <si>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</si>
  <si>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</si>
  <si>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</si>
  <si>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</si>
  <si>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</si>
  <si>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</si>
  <si>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</si>
  <si>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</si>
  <si>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</si>
  <si>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</si>
  <si>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</si>
  <si>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</si>
  <si>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</si>
  <si>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</si>
  <si>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</si>
  <si>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</si>
  <si>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</si>
  <si>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</si>
  <si>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</si>
  <si>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</si>
  <si>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</si>
  <si>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</si>
  <si>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</si>
  <si>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</si>
  <si>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</si>
  <si>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</si>
  <si>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</si>
  <si>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</si>
  <si>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</si>
  <si>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</si>
  <si>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</si>
  <si>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</si>
  <si>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</si>
  <si>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</si>
  <si>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</si>
  <si>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</si>
  <si>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</si>
  <si>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</si>
  <si>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</si>
  <si>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</si>
  <si>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</si>
  <si>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</si>
  <si>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</si>
  <si>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</si>
  <si>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</si>
  <si>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</si>
  <si>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</si>
  <si>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</si>
  <si>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</si>
  <si>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</si>
  <si>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</si>
  <si>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</si>
  <si>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</si>
  <si>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</si>
  <si>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</si>
  <si>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</si>
  <si>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</si>
  <si>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</si>
  <si>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</si>
  <si>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</si>
  <si>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</si>
  <si>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</si>
  <si>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</si>
  <si>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</si>
  <si>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</si>
  <si>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</si>
  <si>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</si>
  <si>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</si>
  <si>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</si>
  <si>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</si>
  <si>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</si>
  <si>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</si>
  <si>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</si>
  <si>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</si>
  <si>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</si>
  <si>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</si>
  <si>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</si>
  <si>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</si>
  <si>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</si>
  <si>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</si>
  <si>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</si>
  <si>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</si>
  <si>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</si>
  <si>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</si>
  <si>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</si>
  <si>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</si>
  <si>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</si>
  <si>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</si>
  <si>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</si>
  <si>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</si>
  <si>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</si>
  <si>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</si>
  <si>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</si>
  <si>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</si>
  <si>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</si>
  <si>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</si>
  <si>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</si>
  <si>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</si>
  <si>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</si>
  <si>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</si>
  <si>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</si>
  <si>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</si>
  <si>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</si>
  <si>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</si>
  <si>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</si>
  <si>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</si>
  <si>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</si>
  <si>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</si>
  <si>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</si>
  <si>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</si>
  <si>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</si>
  <si>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</si>
  <si>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</si>
  <si>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</si>
  <si>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</si>
  <si>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</si>
  <si>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</si>
  <si>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</si>
  <si>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</si>
  <si>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</si>
  <si>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</si>
  <si>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</si>
  <si>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</si>
  <si>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</si>
  <si>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</si>
  <si>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</si>
  <si>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</si>
  <si>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</si>
  <si>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</si>
  <si>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</si>
  <si>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</si>
  <si>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</si>
  <si>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</si>
  <si>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</si>
  <si>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</si>
  <si>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</si>
  <si>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</si>
  <si>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</si>
  <si>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</si>
  <si>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</si>
  <si>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</si>
  <si>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</si>
  <si>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</si>
  <si>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</si>
  <si>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</si>
  <si>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</si>
  <si>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</si>
  <si>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</si>
  <si>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</si>
  <si>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</si>
  <si>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</si>
  <si>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</si>
  <si>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</si>
  <si>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</si>
  <si>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</si>
  <si>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</si>
  <si>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</si>
  <si>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</si>
  <si>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</si>
  <si>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</si>
  <si>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</si>
  <si>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</si>
  <si>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</si>
  <si>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</si>
  <si>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</si>
  <si>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</si>
  <si>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</si>
  <si>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</si>
  <si>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</si>
  <si>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</si>
  <si>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</si>
  <si>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</si>
  <si>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</si>
  <si>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</si>
  <si>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</si>
  <si>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</si>
  <si>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</si>
  <si>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</si>
  <si>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</si>
  <si>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</si>
  <si>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</si>
  <si>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</si>
  <si>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</si>
  <si>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</si>
  <si>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</si>
  <si>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</si>
  <si>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</si>
  <si>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</si>
  <si>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</si>
  <si>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</si>
  <si>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</si>
  <si>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</si>
  <si>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</si>
  <si>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</si>
  <si>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</si>
  <si>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</si>
  <si>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</si>
  <si>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</si>
  <si>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</si>
  <si>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</si>
  <si>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</si>
  <si>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</si>
  <si>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</si>
  <si>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</si>
  <si>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</si>
  <si>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</si>
  <si>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</si>
  <si>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</si>
  <si>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</si>
  <si>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</si>
  <si>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</si>
  <si>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</si>
  <si>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</si>
  <si>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</si>
  <si>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</si>
  <si>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</si>
  <si>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</si>
  <si>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</si>
  <si>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</si>
  <si>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</si>
  <si>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</si>
  <si>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</si>
  <si>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</si>
  <si>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</si>
  <si>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</si>
  <si>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</si>
  <si>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</si>
  <si>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</si>
  <si>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</si>
  <si>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</si>
  <si>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</si>
  <si>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</si>
  <si>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</si>
  <si>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</si>
  <si>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</si>
  <si>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</si>
  <si>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</si>
  <si>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</si>
  <si>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</si>
  <si>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</si>
  <si>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</si>
  <si>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</si>
  <si>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</si>
  <si>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</si>
  <si>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</si>
  <si>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</si>
  <si>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</si>
  <si>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</si>
  <si>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</si>
  <si>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</si>
  <si>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</si>
  <si>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</si>
  <si>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</si>
  <si>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</si>
  <si>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</si>
  <si>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</si>
  <si>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</si>
  <si>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</si>
  <si>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</si>
  <si>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</si>
  <si>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</si>
  <si>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</si>
  <si>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</si>
  <si>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</si>
  <si>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</si>
  <si>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</si>
  <si>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</si>
  <si>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</si>
  <si>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</si>
  <si>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</si>
  <si>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</si>
  <si>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</si>
  <si>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</si>
  <si>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</si>
  <si>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</si>
  <si>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</si>
  <si>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</si>
  <si>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</si>
  <si>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</si>
  <si>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</si>
  <si>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</si>
  <si>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</si>
  <si>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</si>
  <si>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</si>
  <si>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</si>
  <si>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</si>
  <si>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</si>
  <si>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</si>
  <si>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</si>
  <si>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</si>
  <si>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</si>
  <si>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</si>
  <si>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</si>
  <si>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</si>
  <si>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</si>
  <si>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</si>
  <si>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</si>
  <si>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</si>
  <si>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</si>
  <si>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</si>
  <si>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</si>
  <si>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</si>
  <si>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</si>
  <si>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</si>
  <si>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</si>
  <si>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</si>
  <si>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</si>
  <si>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</si>
  <si>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</si>
  <si>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</si>
  <si>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</si>
  <si>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</si>
  <si>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</si>
  <si>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</si>
  <si>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</si>
  <si>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</si>
  <si>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</si>
  <si>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</si>
  <si>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</si>
  <si>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</si>
  <si>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</si>
  <si>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</si>
  <si>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</si>
  <si>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</si>
  <si>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</si>
  <si>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</si>
  <si>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</si>
  <si>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</si>
  <si>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</si>
  <si>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</si>
  <si>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</si>
  <si>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</si>
  <si>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</si>
  <si>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</si>
  <si>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</si>
  <si>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</si>
  <si>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</si>
  <si>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</si>
  <si>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</si>
  <si>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</si>
  <si>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</si>
  <si>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</si>
  <si>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</si>
  <si>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</si>
  <si>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</si>
  <si>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</si>
  <si>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</si>
  <si>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</si>
  <si>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</si>
  <si>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</si>
  <si>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</si>
  <si>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</si>
  <si>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</si>
  <si>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</si>
  <si>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</si>
  <si>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</si>
  <si>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</si>
  <si>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</si>
  <si>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</si>
  <si>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</si>
  <si>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</si>
  <si>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</si>
  <si>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</si>
  <si>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</si>
  <si>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</si>
  <si>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</si>
  <si>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</si>
  <si>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</si>
  <si>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</si>
  <si>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</si>
  <si>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</si>
  <si>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</si>
  <si>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</si>
  <si>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</si>
  <si>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</si>
  <si>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</si>
  <si>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</si>
  <si>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</si>
  <si>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</si>
  <si>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</si>
  <si>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</si>
  <si>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</si>
  <si>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</si>
  <si>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</si>
  <si>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</si>
  <si>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</si>
  <si>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</si>
  <si>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</si>
  <si>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</si>
  <si>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</si>
  <si>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</si>
  <si>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</si>
  <si>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</si>
  <si>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</si>
  <si>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</si>
  <si>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</si>
  <si>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</si>
  <si>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</si>
  <si>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</si>
  <si>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</si>
  <si>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</si>
  <si>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</si>
  <si>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</si>
  <si>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</si>
  <si>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</si>
  <si>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</si>
  <si>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</si>
  <si>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</si>
  <si>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</si>
  <si>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</si>
  <si>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</si>
  <si>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</si>
  <si>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</si>
  <si>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</si>
  <si>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</si>
  <si>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</si>
  <si>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</si>
  <si>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</si>
  <si>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</si>
  <si>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</si>
  <si>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</si>
  <si>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</si>
  <si>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</si>
  <si>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</si>
  <si>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</si>
  <si>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</si>
  <si>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</si>
  <si>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</si>
  <si>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</si>
  <si>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</si>
  <si>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</si>
  <si>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</si>
  <si>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</si>
  <si>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</si>
  <si>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</si>
  <si>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</si>
  <si>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</si>
  <si>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</si>
  <si>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</si>
  <si>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</si>
  <si>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</si>
  <si>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</si>
  <si>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</si>
  <si>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</si>
  <si>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</si>
  <si>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</si>
  <si>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</si>
  <si>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</si>
  <si>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</si>
  <si>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</si>
  <si>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</si>
  <si>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</si>
  <si>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</si>
  <si>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</si>
  <si>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</si>
  <si>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</si>
  <si>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</si>
  <si>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</si>
  <si>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</si>
  <si>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</si>
  <si>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</si>
  <si>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</si>
  <si>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</si>
  <si>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</si>
  <si>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</si>
  <si>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</si>
  <si>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</si>
  <si>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</si>
  <si>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</si>
  <si>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</si>
  <si>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</si>
  <si>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</si>
  <si>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</si>
  <si>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</si>
  <si>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</si>
  <si>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</si>
  <si>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</si>
  <si>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</si>
  <si>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</si>
  <si>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</si>
  <si>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</si>
  <si>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</si>
  <si>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</si>
  <si>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</si>
  <si>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</si>
  <si>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</si>
  <si>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</si>
  <si>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</si>
  <si>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</si>
  <si>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</si>
  <si>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</si>
  <si>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</si>
  <si>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</si>
  <si>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</si>
  <si>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</si>
  <si>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</si>
  <si>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</si>
  <si>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</si>
  <si>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</si>
  <si>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</si>
  <si>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</si>
  <si>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</si>
  <si>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</si>
  <si>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</si>
  <si>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</si>
  <si>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</si>
  <si>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</si>
  <si>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</si>
  <si>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</si>
  <si>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</si>
  <si>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</si>
  <si>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</si>
  <si>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</si>
  <si>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</si>
  <si>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</si>
  <si>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</si>
  <si>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</si>
  <si>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</si>
  <si>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</si>
  <si>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</si>
  <si>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</si>
  <si>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</si>
  <si>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</si>
  <si>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</si>
  <si>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</si>
  <si>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</si>
  <si>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</si>
  <si>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</si>
  <si>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</si>
  <si>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</si>
  <si>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</si>
  <si>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</si>
  <si>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</si>
  <si>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</si>
  <si>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</si>
  <si>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</si>
  <si>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</si>
  <si>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</si>
  <si>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</si>
  <si>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</si>
  <si>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</si>
  <si>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</si>
  <si>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</si>
  <si>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</si>
  <si>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</si>
  <si>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</si>
  <si>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</si>
  <si>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</si>
  <si>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</si>
  <si>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</si>
  <si>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</si>
  <si>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</si>
  <si>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</si>
  <si>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</si>
  <si>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</si>
  <si>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</si>
  <si>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</si>
  <si>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</si>
  <si>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</si>
  <si>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</si>
  <si>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</si>
  <si>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</si>
  <si>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</si>
  <si>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</si>
  <si>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</si>
  <si>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</si>
  <si>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</si>
  <si>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</si>
  <si>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</si>
  <si>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</si>
  <si>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</si>
  <si>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</si>
  <si>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</si>
  <si>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</si>
  <si>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</si>
  <si>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</si>
  <si>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</si>
  <si>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</si>
  <si>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</si>
  <si>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</si>
  <si>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</si>
  <si>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</si>
  <si>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</si>
  <si>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</si>
  <si>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</si>
  <si>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</si>
  <si>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</si>
  <si>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</si>
  <si>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</si>
  <si>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</si>
  <si>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</si>
  <si>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</si>
  <si>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</si>
  <si>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</si>
  <si>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</si>
  <si>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</si>
  <si>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</si>
  <si>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</si>
  <si>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</si>
  <si>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</si>
  <si>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</si>
  <si>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</si>
  <si>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</si>
  <si>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</si>
  <si>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</si>
  <si>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</si>
  <si>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</si>
  <si>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</si>
  <si>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</si>
  <si>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</si>
  <si>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</si>
  <si>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</si>
  <si>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</si>
  <si>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</si>
  <si>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</si>
  <si>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</si>
  <si>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</si>
  <si>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</si>
  <si>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</si>
  <si>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</si>
  <si>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</si>
  <si>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</si>
  <si>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</si>
  <si>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</si>
  <si>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</si>
  <si>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</si>
  <si>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</si>
  <si>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</si>
  <si>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</si>
  <si>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</si>
  <si>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</si>
  <si>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</si>
  <si>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</si>
  <si>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</si>
  <si>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</si>
  <si>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</si>
  <si>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</si>
  <si>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</si>
  <si>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</si>
  <si>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</si>
  <si>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</si>
  <si>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</si>
  <si>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</si>
  <si>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</si>
  <si>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</si>
  <si>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</si>
  <si>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</si>
  <si>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</si>
  <si>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</si>
  <si>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</si>
  <si>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</si>
  <si>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</si>
  <si>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</si>
  <si>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</si>
  <si>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</si>
  <si>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</si>
  <si>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</si>
  <si>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</si>
  <si>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</si>
  <si>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</si>
  <si>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</si>
  <si>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</si>
  <si>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</si>
  <si>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</si>
  <si>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</si>
  <si>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</si>
  <si>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</si>
  <si>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</si>
  <si>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</si>
  <si>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</si>
  <si>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</si>
  <si>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</si>
  <si>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</si>
  <si>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</si>
  <si>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</si>
  <si>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</si>
  <si>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</si>
  <si>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</si>
  <si>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</si>
  <si>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</si>
  <si>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</si>
  <si>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</si>
  <si>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</si>
  <si>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</si>
  <si>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</si>
  <si>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</si>
  <si>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</si>
  <si>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</si>
  <si>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</si>
  <si>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</si>
  <si>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</si>
  <si>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</si>
  <si>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</si>
  <si>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</si>
  <si>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</si>
  <si>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</si>
  <si>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</si>
  <si>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</si>
  <si>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</si>
  <si>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</si>
  <si>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</si>
  <si>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</si>
  <si>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</si>
  <si>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</si>
  <si>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</si>
  <si>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</si>
  <si>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</si>
  <si>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</si>
  <si>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</si>
  <si>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</si>
  <si>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</si>
  <si>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</si>
  <si>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</si>
  <si>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</si>
  <si>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</si>
  <si>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</si>
  <si>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</si>
  <si>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</si>
  <si>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</si>
  <si>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</si>
  <si>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</si>
  <si>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</si>
  <si>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</si>
  <si>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</si>
  <si>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</si>
  <si>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</si>
  <si>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</si>
  <si>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</si>
  <si>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</si>
  <si>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</si>
  <si>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</si>
  <si>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</si>
  <si>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</si>
  <si>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</si>
  <si>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</si>
  <si>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</si>
  <si>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</si>
  <si>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</si>
  <si>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</si>
  <si>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</si>
  <si>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</si>
  <si>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</si>
  <si>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</si>
  <si>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</si>
  <si>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</si>
  <si>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</si>
  <si>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</si>
  <si>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</si>
  <si>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</si>
  <si>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</si>
  <si>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</si>
  <si>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</si>
  <si>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</si>
  <si>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</si>
  <si>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</si>
  <si>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</si>
  <si>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</si>
  <si>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</si>
  <si>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</si>
  <si>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</si>
  <si>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</si>
  <si>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</si>
  <si>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</si>
  <si>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</si>
  <si>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</si>
  <si>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</si>
  <si>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</si>
  <si>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</si>
  <si>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</si>
  <si>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</si>
  <si>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</si>
  <si>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</si>
  <si>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</si>
  <si>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</si>
  <si>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</si>
  <si>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</si>
  <si>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</si>
  <si>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</si>
  <si>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</si>
  <si>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</si>
  <si>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</si>
  <si>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</si>
  <si>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</si>
  <si>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</si>
  <si>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</si>
  <si>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</si>
  <si>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</si>
  <si>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</si>
  <si>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</si>
  <si>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</si>
  <si>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</si>
  <si>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</si>
  <si>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</si>
  <si>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</si>
  <si>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</si>
  <si>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</si>
  <si>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</si>
  <si>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</si>
  <si>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</si>
  <si>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</si>
  <si>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</si>
  <si>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</si>
  <si>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</si>
  <si>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</si>
  <si>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</si>
  <si>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</si>
  <si>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</si>
  <si>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</si>
  <si>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</si>
  <si>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</si>
  <si>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</si>
  <si>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</si>
  <si>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</si>
  <si>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</si>
  <si>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</si>
  <si>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</si>
  <si>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</si>
  <si>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</si>
  <si>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</si>
  <si>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</si>
  <si>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</si>
  <si>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</si>
  <si>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</si>
  <si>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</si>
  <si>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</si>
  <si>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</si>
  <si>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</si>
  <si>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</si>
  <si>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</si>
  <si>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</si>
  <si>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</si>
  <si>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</si>
  <si>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</si>
  <si>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</si>
  <si>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</si>
  <si>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</si>
  <si>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</si>
  <si>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</si>
  <si>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</si>
  <si>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</si>
  <si>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</si>
  <si>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</si>
  <si>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</si>
  <si>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</si>
  <si>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</si>
  <si>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</si>
  <si>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</si>
  <si>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</si>
  <si>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</si>
  <si>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</si>
  <si>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</si>
  <si>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</si>
  <si>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</si>
  <si>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</si>
  <si>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</si>
  <si>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</si>
  <si>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</si>
  <si>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</si>
  <si>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</si>
  <si>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</si>
  <si>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</si>
  <si>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</si>
  <si>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</si>
  <si>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</si>
  <si>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</si>
  <si>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</si>
  <si>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</si>
  <si>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</si>
  <si>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</si>
  <si>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</si>
  <si>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</si>
  <si>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</si>
  <si>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</si>
  <si>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</si>
  <si>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</si>
  <si>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</si>
  <si>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</si>
  <si>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</si>
  <si>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</si>
  <si>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</si>
  <si>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</si>
  <si>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</si>
  <si>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</si>
  <si>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</si>
  <si>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</si>
  <si>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</si>
  <si>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</si>
  <si>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</si>
  <si>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</si>
  <si>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</si>
  <si>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</si>
  <si>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</si>
  <si>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</si>
  <si>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</si>
  <si>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</si>
  <si>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</si>
  <si>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</si>
  <si>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</si>
  <si>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</si>
  <si>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</si>
  <si>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</si>
  <si>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</si>
  <si>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</si>
  <si>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</si>
  <si>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</si>
  <si>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</si>
  <si>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</si>
  <si>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</si>
  <si>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</si>
  <si>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</si>
  <si>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</si>
  <si>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</si>
  <si>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</si>
  <si>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</si>
  <si>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</si>
  <si>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</si>
  <si>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</si>
  <si>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</si>
  <si>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</si>
  <si>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</si>
  <si>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</si>
  <si>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</si>
  <si>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</si>
  <si>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</si>
  <si>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</si>
  <si>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</si>
  <si>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</si>
  <si>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</si>
  <si>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</si>
  <si>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</si>
  <si>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</si>
  <si>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</si>
  <si>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</si>
  <si>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</si>
  <si>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</si>
  <si>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</si>
  <si>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</si>
  <si>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</si>
  <si>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</si>
  <si>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</si>
  <si>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</si>
  <si>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</si>
  <si>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</si>
  <si>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</si>
  <si>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</si>
  <si>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</si>
  <si>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</si>
  <si>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</si>
  <si>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</si>
  <si>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</si>
  <si>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</si>
  <si>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</si>
  <si>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</si>
  <si>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</si>
  <si>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</si>
  <si>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</si>
  <si>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</si>
  <si>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</si>
  <si>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</si>
  <si>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</si>
  <si>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</si>
  <si>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</si>
  <si>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</si>
  <si>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</si>
  <si>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</si>
  <si>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</si>
  <si>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</si>
  <si>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</si>
  <si>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</si>
  <si>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</si>
  <si>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</si>
  <si>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</si>
  <si>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</si>
  <si>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</si>
  <si>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</si>
  <si>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</si>
  <si>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</si>
  <si>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</si>
  <si>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</si>
  <si>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</si>
  <si>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</si>
  <si>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</si>
  <si>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</si>
  <si>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</si>
  <si>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</si>
  <si>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</si>
  <si>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</si>
  <si>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</si>
  <si>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</si>
  <si>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</si>
  <si>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</si>
  <si>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</si>
  <si>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</si>
  <si>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</si>
  <si>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</si>
  <si>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</si>
  <si>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</si>
  <si>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</si>
  <si>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</si>
  <si>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</si>
  <si>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</si>
  <si>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</si>
  <si>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</si>
  <si>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</si>
  <si>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</si>
  <si>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</si>
  <si>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</si>
  <si>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</si>
  <si>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</si>
  <si>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</si>
  <si>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</si>
  <si>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</si>
  <si>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</si>
  <si>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</si>
  <si>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</si>
  <si>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</si>
  <si>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</si>
  <si>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</si>
  <si>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</si>
  <si>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</si>
  <si>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</si>
  <si>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</si>
  <si>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</si>
  <si>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</si>
  <si>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</si>
  <si>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</si>
  <si>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</si>
  <si>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</si>
  <si>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</si>
  <si>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</si>
  <si>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</si>
  <si>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</si>
  <si>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</si>
  <si>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</si>
  <si>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</si>
  <si>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</si>
  <si>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</si>
  <si>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</si>
  <si>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</si>
  <si>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</si>
  <si>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</si>
  <si>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</si>
  <si>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</si>
  <si>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</si>
  <si>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</si>
  <si>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</si>
  <si>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</si>
  <si>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</si>
  <si>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</si>
  <si>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</si>
  <si>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</si>
  <si>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</si>
  <si>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</si>
  <si>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</si>
  <si>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</si>
  <si>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</si>
  <si>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</si>
  <si>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</si>
  <si>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</si>
  <si>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</si>
  <si>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</si>
  <si>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</si>
  <si>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</si>
  <si>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</si>
  <si>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</si>
  <si>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</si>
  <si>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</si>
  <si>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</si>
  <si>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</si>
  <si>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</si>
  <si>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</si>
  <si>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</si>
  <si>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</si>
  <si>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</si>
  <si>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</si>
  <si>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</si>
  <si>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</si>
  <si>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</si>
  <si>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</si>
  <si>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</si>
  <si>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</si>
  <si>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</si>
  <si>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</si>
  <si>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</si>
  <si>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</si>
  <si>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</si>
  <si>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</si>
  <si>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</si>
  <si>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</si>
  <si>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</si>
  <si>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</si>
  <si>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</si>
  <si>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</si>
  <si>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</si>
  <si>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</si>
  <si>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</si>
  <si>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</si>
  <si>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</si>
  <si>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</si>
  <si>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</si>
  <si>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</si>
  <si>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</si>
  <si>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</si>
  <si>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</si>
  <si>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</si>
  <si>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</si>
  <si>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</si>
  <si>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</si>
  <si>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</si>
  <si>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</si>
  <si>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</si>
  <si>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</si>
  <si>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</si>
  <si>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</si>
  <si>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</si>
  <si>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</si>
  <si>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</si>
  <si>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</si>
  <si>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</si>
  <si>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</si>
  <si>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</si>
  <si>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</si>
  <si>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</si>
  <si>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</si>
  <si>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</si>
  <si>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</si>
  <si>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</si>
  <si>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</si>
  <si>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</si>
  <si>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</si>
  <si>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</si>
  <si>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</si>
  <si>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</si>
  <si>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</si>
  <si>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</si>
  <si>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</si>
  <si>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</si>
  <si>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</si>
  <si>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</si>
  <si>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</si>
  <si>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</si>
  <si>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</si>
  <si>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</si>
  <si>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</si>
  <si>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</si>
  <si>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</si>
  <si>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</si>
  <si>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</si>
  <si>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</si>
  <si>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</si>
  <si>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</si>
  <si>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</si>
  <si>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</si>
  <si>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</si>
  <si>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</si>
  <si>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</si>
  <si>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</si>
  <si>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</si>
  <si>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</si>
  <si>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</si>
  <si>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</si>
  <si>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</si>
  <si>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</si>
  <si>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</si>
  <si>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</si>
  <si>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</si>
  <si>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</si>
  <si>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</si>
  <si>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</si>
  <si>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</si>
  <si>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</si>
  <si>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</si>
  <si>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</si>
  <si>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</si>
  <si>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</si>
  <si>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</si>
  <si>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</si>
  <si>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</si>
  <si>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</si>
  <si>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</si>
  <si>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</si>
  <si>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</si>
  <si>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</si>
  <si>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</si>
  <si>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</si>
  <si>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</si>
  <si>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</si>
  <si>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</si>
  <si>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</si>
  <si>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</si>
  <si>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</si>
  <si>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</si>
  <si>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</si>
  <si>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</si>
  <si>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</si>
  <si>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</si>
  <si>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</si>
  <si>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</si>
  <si>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</si>
  <si>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</si>
  <si>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</si>
  <si>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</si>
  <si>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</si>
  <si>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</si>
  <si>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</si>
  <si>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</si>
  <si>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</si>
  <si>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</si>
  <si>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</si>
  <si>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</si>
  <si>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</si>
  <si>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</si>
  <si>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</si>
  <si>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</si>
  <si>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</si>
  <si>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</si>
  <si>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</si>
  <si>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</si>
  <si>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</si>
  <si>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</si>
  <si>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</si>
  <si>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</si>
  <si>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</si>
  <si>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</si>
  <si>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</si>
  <si>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</si>
  <si>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</si>
  <si>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</si>
  <si>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</si>
  <si>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</si>
  <si>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</si>
  <si>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</si>
  <si>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</si>
  <si>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</si>
  <si>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</si>
  <si>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</si>
  <si>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</si>
  <si>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</si>
  <si>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</si>
  <si>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</si>
  <si>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</si>
  <si>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</si>
  <si>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</si>
  <si>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</si>
  <si>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</si>
  <si>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</si>
  <si>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</si>
  <si>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</si>
  <si>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</si>
  <si>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</si>
  <si>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</si>
  <si>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</si>
  <si>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</si>
  <si>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</si>
  <si>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</si>
  <si>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</si>
  <si>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</si>
  <si>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</si>
  <si>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</si>
  <si>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</si>
  <si>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</si>
  <si>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</si>
  <si>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</si>
  <si>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</si>
  <si>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</si>
  <si>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</si>
  <si>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</si>
  <si>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</si>
  <si>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</si>
  <si>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</si>
  <si>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</si>
  <si>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</si>
  <si>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</si>
  <si>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</si>
  <si>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</si>
  <si>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</si>
  <si>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</si>
  <si>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</si>
  <si>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</si>
  <si>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</si>
  <si>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</si>
  <si>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</si>
  <si>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</si>
  <si>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</si>
  <si>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</si>
  <si>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</si>
  <si>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</si>
  <si>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</si>
  <si>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</si>
  <si>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</si>
  <si>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</si>
  <si>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</si>
  <si>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</si>
  <si>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</si>
  <si>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</si>
  <si>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</si>
  <si>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</si>
  <si>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</si>
  <si>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</si>
  <si>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</si>
  <si>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</si>
  <si>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</si>
  <si>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</si>
  <si>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</si>
  <si>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</si>
  <si>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</si>
  <si>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</si>
  <si>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</si>
  <si>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</si>
  <si>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</si>
  <si>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</si>
  <si>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</si>
  <si>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</si>
  <si>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</si>
  <si>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</si>
  <si>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</si>
  <si>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</si>
  <si>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</si>
  <si>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</si>
  <si>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</si>
  <si>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</si>
  <si>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</si>
  <si>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</si>
  <si>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</si>
  <si>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</si>
  <si>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</si>
  <si>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</si>
  <si>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</si>
  <si>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</si>
  <si>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</si>
  <si>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</si>
  <si>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</si>
  <si>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</si>
  <si>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</si>
  <si>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</si>
  <si>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</si>
  <si>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</si>
  <si>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</si>
  <si>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</si>
  <si>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</si>
  <si>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</si>
  <si>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</si>
  <si>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</si>
  <si>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</si>
  <si>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</si>
  <si>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</si>
  <si>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</si>
  <si>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</si>
  <si>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</si>
  <si>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</si>
  <si>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</si>
  <si>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</si>
  <si>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</si>
  <si>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</si>
  <si>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</si>
  <si>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</si>
  <si>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</si>
  <si>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</si>
  <si>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</si>
  <si>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</si>
  <si>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</si>
  <si>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</si>
  <si>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</si>
  <si>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</si>
  <si>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</si>
  <si>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</si>
  <si>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</si>
  <si>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</si>
  <si>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</si>
  <si>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</si>
  <si>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</si>
  <si>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</si>
  <si>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</si>
  <si>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</si>
  <si>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</si>
  <si>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</si>
  <si>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</si>
  <si>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</si>
  <si>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</si>
  <si>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</si>
  <si>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</si>
  <si>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</si>
  <si>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</si>
  <si>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</si>
  <si>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</si>
  <si>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</si>
  <si>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</si>
  <si>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</si>
  <si>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</si>
  <si>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</si>
  <si>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</si>
  <si>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</si>
  <si>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</si>
  <si>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</si>
  <si>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</si>
  <si>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</si>
  <si>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</si>
  <si>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</si>
  <si>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</si>
  <si>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</si>
  <si>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</si>
  <si>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</si>
  <si>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</si>
  <si>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</si>
  <si>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</si>
  <si>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</si>
  <si>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</si>
  <si>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</si>
  <si>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</si>
  <si>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</si>
  <si>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</si>
  <si>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</si>
  <si>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</si>
  <si>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</si>
  <si>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</si>
  <si>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</si>
  <si>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</si>
  <si>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</si>
  <si>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</si>
  <si>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</si>
  <si>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</si>
  <si>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</si>
  <si>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</si>
  <si>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</si>
  <si>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</si>
  <si>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</si>
  <si>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</si>
  <si>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</si>
  <si>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</si>
  <si>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</si>
  <si>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</si>
  <si>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</si>
  <si>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</si>
  <si>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</si>
  <si>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</si>
  <si>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</si>
  <si>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</si>
  <si>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</si>
  <si>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</si>
  <si>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</si>
  <si>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</si>
  <si>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</si>
  <si>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</si>
  <si>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</si>
  <si>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</si>
  <si>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</si>
  <si>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</si>
  <si>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</si>
  <si>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</si>
  <si>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</si>
  <si>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</si>
  <si>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</si>
  <si>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</si>
  <si>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</si>
  <si>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</si>
  <si>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</si>
  <si>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</si>
  <si>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</si>
  <si>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</si>
  <si>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</si>
  <si>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</si>
  <si>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</si>
  <si>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</si>
  <si>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</si>
  <si>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</si>
  <si>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</si>
  <si>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</si>
  <si>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</si>
  <si>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</si>
  <si>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</si>
  <si>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</si>
  <si>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</si>
  <si>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</si>
  <si>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</si>
  <si>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</si>
  <si>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</si>
  <si>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</si>
  <si>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</si>
  <si>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</si>
  <si>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</si>
  <si>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</si>
  <si>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</si>
  <si>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</si>
  <si>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</si>
  <si>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</si>
  <si>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</si>
  <si>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</si>
  <si>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</si>
  <si>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</si>
  <si>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</si>
  <si>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</si>
  <si>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</si>
  <si>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</si>
  <si>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</si>
  <si>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</si>
  <si>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</si>
  <si>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</si>
  <si>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</si>
  <si>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</si>
  <si>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</si>
  <si>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</si>
  <si>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</si>
  <si>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</si>
  <si>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</si>
  <si>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</si>
  <si>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</si>
  <si>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</si>
  <si>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</si>
  <si>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</si>
  <si>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</si>
  <si>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</si>
  <si>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</si>
  <si>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</si>
  <si>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</si>
  <si>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</si>
  <si>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</si>
  <si>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</si>
  <si>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</si>
  <si>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</si>
  <si>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</si>
  <si>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</si>
  <si>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</si>
  <si>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</si>
  <si>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</si>
  <si>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</si>
  <si>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</si>
  <si>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</si>
  <si>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</si>
  <si>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</si>
  <si>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</si>
  <si>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</si>
  <si>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</si>
  <si>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</si>
  <si>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</si>
  <si>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</si>
  <si>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</si>
  <si>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</si>
  <si>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</si>
  <si>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</si>
  <si>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</si>
  <si>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</si>
  <si>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</si>
  <si>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</si>
  <si>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</si>
  <si>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</si>
  <si>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</si>
  <si>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</si>
  <si>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</si>
  <si>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</si>
  <si>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</si>
  <si>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</si>
  <si>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</si>
  <si>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</si>
  <si>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</si>
  <si>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</si>
  <si>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</si>
  <si>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</si>
  <si>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</si>
  <si>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</si>
  <si>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</si>
  <si>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</si>
  <si>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</si>
  <si>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</si>
  <si>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</si>
  <si>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</si>
  <si>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</si>
  <si>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</si>
  <si>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</si>
  <si>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</si>
  <si>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</si>
  <si>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</si>
  <si>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</si>
  <si>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</si>
  <si>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</si>
  <si>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</si>
  <si>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</si>
  <si>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</si>
  <si>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</si>
  <si>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</si>
  <si>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</si>
  <si>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</si>
  <si>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</si>
  <si>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</si>
  <si>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</si>
  <si>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</si>
  <si>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</si>
  <si>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</si>
  <si>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</si>
  <si>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</si>
  <si>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</si>
  <si>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</si>
  <si>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</si>
  <si>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</si>
  <si>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</si>
  <si>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</si>
  <si>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</si>
  <si>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</si>
  <si>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</si>
  <si>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</si>
  <si>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</si>
  <si>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</si>
  <si>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</si>
  <si>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</si>
  <si>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</si>
  <si>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</si>
  <si>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</si>
  <si>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</si>
  <si>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</si>
  <si>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</si>
  <si>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</si>
  <si>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</si>
  <si>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</si>
  <si>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</si>
  <si>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</si>
  <si>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</si>
  <si>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</si>
  <si>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</si>
  <si>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</si>
  <si>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</si>
  <si>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</si>
  <si>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</si>
  <si>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</si>
  <si>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</si>
  <si>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</si>
  <si>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</si>
  <si>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</si>
  <si>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</si>
  <si>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</si>
  <si>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</si>
  <si>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</si>
  <si>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</si>
  <si>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</si>
  <si>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</si>
  <si>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</si>
  <si>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</si>
  <si>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</si>
  <si>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</si>
  <si>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</si>
  <si>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</si>
  <si>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</si>
  <si>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</si>
  <si>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</si>
  <si>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</si>
  <si>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</si>
  <si>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</si>
  <si>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</si>
  <si>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</si>
  <si>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</si>
  <si>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</si>
  <si>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</si>
  <si>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</si>
  <si>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</si>
  <si>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</si>
  <si>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</si>
  <si>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</si>
  <si>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</si>
  <si>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</si>
  <si>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</si>
  <si>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</si>
  <si>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</si>
  <si>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</si>
  <si>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</si>
  <si>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</si>
  <si>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</si>
  <si>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</si>
  <si>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</si>
  <si>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</si>
  <si>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</si>
  <si>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</si>
  <si>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</si>
  <si>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</si>
  <si>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</si>
  <si>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</si>
  <si>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</si>
  <si>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</si>
  <si>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</si>
  <si>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</si>
  <si>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</si>
  <si>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</si>
  <si>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</si>
  <si>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</si>
  <si>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</si>
  <si>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</si>
  <si>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</si>
  <si>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</si>
  <si>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</si>
  <si>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</si>
  <si>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</si>
  <si>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</si>
  <si>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</si>
  <si>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</si>
  <si>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</si>
  <si>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</si>
  <si>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</si>
  <si>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</si>
  <si>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</si>
  <si>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</si>
  <si>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</si>
  <si>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</si>
  <si>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</si>
  <si>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</si>
  <si>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</si>
  <si>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</si>
  <si>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</si>
  <si>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</si>
  <si>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</si>
  <si>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</si>
  <si>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</si>
  <si>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</si>
  <si>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</si>
  <si>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</si>
  <si>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</si>
  <si>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</si>
  <si>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</si>
  <si>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</si>
  <si>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</si>
  <si>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</si>
  <si>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</si>
  <si>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</si>
  <si>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</si>
  <si>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</si>
  <si>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障害福祉サービス等
事業所番号</t>
    <rPh sb="0" eb="2">
      <t>ショウガイ</t>
    </rPh>
    <rPh sb="2" eb="4">
      <t>フクシ</t>
    </rPh>
    <rPh sb="8" eb="9">
      <t>ナド</t>
    </rPh>
    <rPh sb="10" eb="13">
      <t>ジギョウショ</t>
    </rPh>
    <rPh sb="13" eb="15">
      <t>バンゴウ</t>
    </rPh>
    <phoneticPr fontId="6"/>
  </si>
  <si>
    <t>表１　交付金対象サービス</t>
    <rPh sb="0" eb="1">
      <t>ヒョウ</t>
    </rPh>
    <rPh sb="3" eb="6">
      <t>コウフキン</t>
    </rPh>
    <rPh sb="6" eb="8">
      <t>タイショウ</t>
    </rPh>
    <phoneticPr fontId="6"/>
  </si>
  <si>
    <t>居宅介護</t>
  </si>
  <si>
    <t>重度訪問介護</t>
  </si>
  <si>
    <t>同行援護</t>
  </si>
  <si>
    <t>行動援護</t>
  </si>
  <si>
    <t>重度障害者等包括支援</t>
  </si>
  <si>
    <t>生活介護</t>
  </si>
  <si>
    <t>施設入所支援</t>
  </si>
  <si>
    <t>短期入所</t>
  </si>
  <si>
    <t>療養介護</t>
  </si>
  <si>
    <t>自立訓練（機能訓練）</t>
  </si>
  <si>
    <t>自立訓練（生活訓練）</t>
  </si>
  <si>
    <t>就労移行支援</t>
  </si>
  <si>
    <t>就労継続支援Ａ型</t>
  </si>
  <si>
    <t>就労継続支援Ｂ型</t>
  </si>
  <si>
    <t>就労定着支援</t>
  </si>
  <si>
    <t>自立生活援助</t>
  </si>
  <si>
    <t>共同生活援助（介護サービス包括型）</t>
  </si>
  <si>
    <t>共同生活援助（日中サービス支援型）</t>
  </si>
  <si>
    <t>共同生活援助（外部サービス利用型）</t>
  </si>
  <si>
    <t>一月あたり障害福祉サービス等報酬総額[円]</t>
    <rPh sb="0" eb="2">
      <t>イチガツ</t>
    </rPh>
    <rPh sb="5" eb="7">
      <t>ショウガイ</t>
    </rPh>
    <rPh sb="7" eb="9">
      <t>フクシ</t>
    </rPh>
    <rPh sb="13" eb="14">
      <t>ナド</t>
    </rPh>
    <rPh sb="14" eb="16">
      <t>ホウシュウ</t>
    </rPh>
    <rPh sb="16" eb="18">
      <t>ソウガク</t>
    </rPh>
    <rPh sb="19" eb="20">
      <t>エン</t>
    </rPh>
    <phoneticPr fontId="6"/>
  </si>
  <si>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</si>
  <si>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</si>
  <si>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r>
      <t>別紙様式２－１（交付</t>
    </r>
    <r>
      <rPr>
        <b/>
        <u/>
        <sz val="12"/>
        <color theme="1"/>
        <rFont val="ＭＳ Ｐゴシック"/>
        <family val="3"/>
        <charset val="128"/>
      </rPr>
      <t>金</t>
    </r>
    <r>
      <rPr>
        <b/>
        <sz val="12"/>
        <color theme="1"/>
        <rFont val="ＭＳ Ｐゴシック"/>
        <family val="3"/>
        <charset val="128"/>
      </rPr>
      <t>）</t>
    </r>
    <rPh sb="0" eb="2">
      <t>ベッシ</t>
    </rPh>
    <rPh sb="2" eb="4">
      <t>ヨウシキ</t>
    </rPh>
    <rPh sb="8" eb="11">
      <t>コウフキン</t>
    </rPh>
    <phoneticPr fontId="6"/>
  </si>
  <si>
    <t>一月あたり障害福祉サービス等報酬総額[円](a)</t>
    <rPh sb="0" eb="2">
      <t>イチガツ</t>
    </rPh>
    <rPh sb="5" eb="7">
      <t>ショウガイ</t>
    </rPh>
    <rPh sb="7" eb="9">
      <t>フクシ</t>
    </rPh>
    <rPh sb="13" eb="14">
      <t>ナド</t>
    </rPh>
    <rPh sb="14" eb="16">
      <t>ホウシュウ</t>
    </rPh>
    <rPh sb="16" eb="18">
      <t>ソウガク</t>
    </rPh>
    <rPh sb="19" eb="20">
      <t>エン</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</si>
  <si>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</si>
  <si>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</si>
  <si>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</si>
  <si>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r>
      <t>別紙様式２－２（交付</t>
    </r>
    <r>
      <rPr>
        <b/>
        <u/>
        <sz val="14"/>
        <rFont val="ＭＳ Ｐゴシック"/>
        <family val="3"/>
        <charset val="128"/>
      </rPr>
      <t>金</t>
    </r>
    <r>
      <rPr>
        <b/>
        <sz val="14"/>
        <rFont val="ＭＳ Ｐゴシック"/>
        <family val="3"/>
        <charset val="128"/>
      </rPr>
      <t>）</t>
    </r>
    <rPh sb="0" eb="2">
      <t>ベッシ</t>
    </rPh>
    <rPh sb="2" eb="4">
      <t>ヨウシキ</t>
    </rPh>
    <rPh sb="8" eb="11">
      <t>コウフキン</t>
    </rPh>
    <phoneticPr fontId="6"/>
  </si>
  <si>
    <t>障害福祉サービス等事業所番号</t>
    <rPh sb="0" eb="2">
      <t>ショウガイ</t>
    </rPh>
    <rPh sb="2" eb="4">
      <t>フクシ</t>
    </rPh>
    <rPh sb="8" eb="9">
      <t>ナド</t>
    </rPh>
    <rPh sb="9" eb="12">
      <t>ジギョウショ</t>
    </rPh>
    <rPh sb="12" eb="14">
      <t>バンゴウ</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</si>
  <si>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</si>
  <si>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</si>
  <si>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</si>
  <si>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</si>
  <si>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</si>
  <si>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</si>
  <si>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</si>
  <si>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</si>
  <si>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</si>
  <si>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</si>
  <si>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</si>
  <si>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</si>
  <si>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</si>
  <si>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</si>
  <si>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</si>
  <si>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</si>
  <si>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</si>
  <si>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</si>
  <si>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</si>
  <si>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r>
      <t>※　「一月あたりの障害福祉サービス等報酬総額（円）」には、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</si>
  <si>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</si>
  <si>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福祉・介護職員処遇改善臨時特例交付金額（見込額）の合計［円］(d)</t>
    <rPh sb="18" eb="19">
      <t>ガク</t>
    </rPh>
    <rPh sb="20" eb="22">
      <t>ミコ</t>
    </rPh>
    <rPh sb="22" eb="23">
      <t>ガク</t>
    </rPh>
    <rPh sb="25" eb="27">
      <t>ゴウケイ</t>
    </rPh>
    <rPh sb="28" eb="29">
      <t>エン</t>
    </rPh>
    <phoneticPr fontId="6"/>
  </si>
  <si>
    <t>うち、令和６年４・５月分の交付金額（見込額）の合計［円］（e）</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</si>
  <si>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</si>
  <si>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岡山県</t>
    <rPh sb="0" eb="3">
      <t>オカヤマケン</t>
    </rPh>
    <phoneticPr fontId="6"/>
  </si>
  <si>
    <t>【記入上の注意】※岡山県版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・交付金は、原則として、国保連合会に登録している介護給付費等の振込先口座に振り込まれる。
 ※債権譲渡法人・事業所については、１回目の交付金支払の際（６月）に、口座情報を県へ報告いただく予定。</t>
    <rPh sb="9" eb="12">
      <t>オカヤマケン</t>
    </rPh>
    <rPh sb="12" eb="13">
      <t>バン</t>
    </rPh>
    <rPh sb="19" eb="21">
      <t>リンジ</t>
    </rPh>
    <rPh sb="21" eb="23">
      <t>トクレイ</t>
    </rPh>
    <rPh sb="23" eb="26">
      <t>コウフキン</t>
    </rPh>
    <rPh sb="76" eb="77">
      <t>ガク</t>
    </rPh>
    <rPh sb="77" eb="79">
      <t>イジョウ</t>
    </rPh>
    <rPh sb="82" eb="84">
      <t>チンギン</t>
    </rPh>
    <rPh sb="84" eb="86">
      <t>カイゼン</t>
    </rPh>
    <rPh sb="86" eb="87">
      <t>トウ</t>
    </rPh>
    <rPh sb="88" eb="90">
      <t>ヨウケン</t>
    </rPh>
    <rPh sb="143" eb="146">
      <t>コウフキン</t>
    </rPh>
    <rPh sb="148" eb="150">
      <t>ゲンソク</t>
    </rPh>
    <rPh sb="154" eb="156">
      <t>コクホ</t>
    </rPh>
    <rPh sb="156" eb="159">
      <t>レンゴウカイ</t>
    </rPh>
    <rPh sb="160" eb="162">
      <t>トウロク</t>
    </rPh>
    <rPh sb="166" eb="168">
      <t>カイゴ</t>
    </rPh>
    <rPh sb="168" eb="170">
      <t>キュウフ</t>
    </rPh>
    <rPh sb="170" eb="171">
      <t>ヒ</t>
    </rPh>
    <rPh sb="171" eb="172">
      <t>トウ</t>
    </rPh>
    <rPh sb="173" eb="176">
      <t>フリコミサキ</t>
    </rPh>
    <rPh sb="176" eb="178">
      <t>コウザ</t>
    </rPh>
    <rPh sb="179" eb="180">
      <t>フ</t>
    </rPh>
    <rPh sb="181" eb="182">
      <t>コ</t>
    </rPh>
    <rPh sb="189" eb="191">
      <t>サイケン</t>
    </rPh>
    <rPh sb="191" eb="193">
      <t>ジョウト</t>
    </rPh>
    <rPh sb="193" eb="195">
      <t>ホウジン</t>
    </rPh>
    <rPh sb="196" eb="199">
      <t>ジギョウショ</t>
    </rPh>
    <rPh sb="206" eb="208">
      <t>カイメ</t>
    </rPh>
    <rPh sb="209" eb="212">
      <t>コウフキン</t>
    </rPh>
    <rPh sb="212" eb="214">
      <t>シハラ</t>
    </rPh>
    <rPh sb="215" eb="216">
      <t>サイ</t>
    </rPh>
    <rPh sb="218" eb="219">
      <t>ガツ</t>
    </rPh>
    <rPh sb="222" eb="224">
      <t>コウザ</t>
    </rPh>
    <rPh sb="224" eb="226">
      <t>ジョウホウ</t>
    </rPh>
    <rPh sb="227" eb="228">
      <t>ケン</t>
    </rPh>
    <rPh sb="229" eb="231">
      <t>ホウコク</t>
    </rPh>
    <rPh sb="235" eb="237">
      <t>ヨテイ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</si>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</sst>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Red]\(#,##0\)"/>
    <numFmt numFmtId="178"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11"/>
      <color indexed="81"/>
      <name val="MS P ゴシック"/>
      <family val="3"/>
      <charset val="128"/>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sz val="10"/>
      <color rgb="FF000000"/>
      <name val="MS P ゴシック"/>
      <family val="3"/>
      <charset val="128"/>
    </font>
    <font>
      <sz val="9"/>
      <color indexed="81"/>
      <name val="MS P ゴシック"/>
      <family val="3"/>
      <charset val="128"/>
    </font>
    <font>
      <b/>
      <u/>
      <sz val="10"/>
      <color rgb="FF000000"/>
      <name val="MS P ゴシック"/>
      <family val="3"/>
      <charset val="128"/>
    </font>
    <font>
      <b/>
      <u/>
      <sz val="11"/>
      <color indexed="81"/>
      <name val="MS P ゴシック"/>
      <family val="3"/>
      <charset val="128"/>
    </font>
    <font>
      <b/>
      <sz val="18"/>
      <color indexed="81"/>
      <name val="MS P ゴシック"/>
      <family val="3"/>
      <charset val="128"/>
    </font>
    <font>
      <b/>
      <sz val="11"/>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style="medium">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7" fillId="0" borderId="0"/>
    <xf numFmtId="0" fontId="68" fillId="0" borderId="0">
      <alignment vertical="center"/>
    </xf>
  </cellStyleXfs>
  <cellXfs count="639">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0" fontId="28" fillId="26" borderId="10" xfId="0" applyFont="1" applyFill="1" applyBorder="1" applyAlignment="1" applyProtection="1">
      <alignment vertical="center" wrapText="1"/>
      <protection locked="0"/>
    </xf>
    <xf numFmtId="0" fontId="28" fillId="26"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3"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8" fillId="0" borderId="53" xfId="0" applyFont="1" applyBorder="1" applyAlignment="1">
      <alignment horizontal="center" vertical="center"/>
    </xf>
    <xf numFmtId="0" fontId="29" fillId="0" borderId="0" xfId="0" applyFont="1">
      <alignment vertical="center"/>
    </xf>
    <xf numFmtId="0" fontId="45" fillId="0" borderId="0" xfId="0" applyFont="1">
      <alignment vertical="center"/>
    </xf>
    <xf numFmtId="0" fontId="45" fillId="24" borderId="0" xfId="0" applyFont="1" applyFill="1">
      <alignment vertical="center"/>
    </xf>
    <xf numFmtId="0" fontId="46" fillId="24"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7" borderId="63" xfId="0" applyFont="1" applyFill="1" applyBorder="1" applyAlignment="1">
      <alignment horizontal="center" vertical="center"/>
    </xf>
    <xf numFmtId="0" fontId="54" fillId="0" borderId="0" xfId="0" applyFont="1" applyAlignment="1">
      <alignment vertical="center" shrinkToFit="1"/>
    </xf>
    <xf numFmtId="0" fontId="58" fillId="0" borderId="0" xfId="0" applyFont="1">
      <alignment vertical="center"/>
    </xf>
    <xf numFmtId="0" fontId="60" fillId="0" borderId="0" xfId="0" applyFont="1">
      <alignment vertical="center"/>
    </xf>
    <xf numFmtId="0" fontId="40" fillId="24"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3" xfId="0" applyNumberFormat="1" applyFont="1" applyBorder="1">
      <alignment vertical="center"/>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4" borderId="0" xfId="0" applyFont="1" applyFill="1">
      <alignment vertical="center"/>
    </xf>
    <xf numFmtId="0" fontId="54" fillId="0" borderId="0" xfId="0" applyFont="1" applyAlignment="1">
      <alignment vertical="center" wrapText="1" shrinkToFit="1"/>
    </xf>
    <xf numFmtId="0" fontId="54" fillId="24" borderId="11" xfId="0" applyFont="1" applyFill="1" applyBorder="1" applyAlignment="1">
      <alignment vertical="center" shrinkToFit="1"/>
    </xf>
    <xf numFmtId="0" fontId="54" fillId="24" borderId="44" xfId="0" applyFont="1" applyFill="1" applyBorder="1" applyAlignment="1">
      <alignment vertical="center" shrinkToFit="1"/>
    </xf>
    <xf numFmtId="0" fontId="56" fillId="24"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1"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1"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4" borderId="27" xfId="0" applyFont="1" applyFill="1" applyBorder="1" applyAlignment="1">
      <alignment horizontal="center" vertical="center" wrapText="1" shrinkToFit="1"/>
    </xf>
    <xf numFmtId="0" fontId="32" fillId="0" borderId="49" xfId="0" applyFont="1" applyBorder="1" applyAlignment="1">
      <alignment vertical="center" wrapText="1"/>
    </xf>
    <xf numFmtId="0" fontId="32" fillId="0" borderId="12" xfId="0" applyNumberFormat="1" applyFont="1" applyBorder="1" applyAlignment="1">
      <alignment horizontal="center" vertical="center"/>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4" borderId="32" xfId="0" applyFont="1" applyFill="1" applyBorder="1" applyAlignment="1" applyProtection="1">
      <alignment horizontal="center" vertical="center"/>
      <protection locked="0"/>
    </xf>
    <xf numFmtId="0" fontId="45" fillId="24" borderId="32" xfId="0" applyFont="1" applyFill="1" applyBorder="1">
      <alignment vertical="center"/>
    </xf>
    <xf numFmtId="0" fontId="45" fillId="0" borderId="32" xfId="0" applyFont="1" applyBorder="1" applyProtection="1">
      <alignment vertical="center"/>
      <protection locked="0"/>
    </xf>
    <xf numFmtId="0" fontId="32" fillId="24"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0" fontId="40" fillId="27" borderId="67" xfId="0" applyFont="1" applyFill="1" applyBorder="1" applyAlignment="1">
      <alignment horizontal="center" vertical="center"/>
    </xf>
    <xf numFmtId="177" fontId="32" fillId="0" borderId="10" xfId="0" applyNumberFormat="1" applyFont="1" applyBorder="1">
      <alignment vertical="center"/>
    </xf>
    <xf numFmtId="0" fontId="42" fillId="25" borderId="10"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3"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0" fillId="0" borderId="0" xfId="0" applyFont="1" applyFill="1">
      <alignment vertical="center"/>
    </xf>
    <xf numFmtId="0" fontId="0" fillId="0" borderId="0" xfId="0" applyFont="1" applyFill="1" applyAlignment="1">
      <alignment horizontal="center" vertical="center"/>
    </xf>
    <xf numFmtId="0" fontId="57" fillId="0" borderId="0" xfId="0" applyFont="1" applyFill="1" applyAlignment="1">
      <alignment vertical="center" wrapText="1"/>
    </xf>
    <xf numFmtId="0" fontId="54" fillId="24" borderId="14" xfId="0" applyFont="1" applyFill="1" applyBorder="1" applyAlignment="1">
      <alignment vertical="center" shrinkToFit="1"/>
    </xf>
    <xf numFmtId="2" fontId="54" fillId="24" borderId="20" xfId="0" applyNumberFormat="1" applyFont="1" applyFill="1" applyBorder="1" applyAlignment="1">
      <alignment vertical="center" shrinkToFit="1"/>
    </xf>
    <xf numFmtId="0" fontId="54" fillId="24" borderId="20" xfId="0" applyFont="1" applyFill="1" applyBorder="1" applyAlignment="1">
      <alignment vertical="center" shrinkToFit="1"/>
    </xf>
    <xf numFmtId="0" fontId="54" fillId="24" borderId="15" xfId="0" applyFont="1" applyFill="1" applyBorder="1" applyAlignment="1">
      <alignment vertical="center" shrinkToFit="1"/>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54" fillId="24" borderId="16" xfId="0" applyFont="1" applyFill="1" applyBorder="1" applyAlignment="1">
      <alignment vertical="center" shrinkToFit="1"/>
    </xf>
    <xf numFmtId="0" fontId="41" fillId="0" borderId="0" xfId="0" applyFont="1" applyFill="1" applyAlignment="1">
      <alignment vertical="top" wrapText="1"/>
    </xf>
    <xf numFmtId="0" fontId="0" fillId="24"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39" fillId="0" borderId="0" xfId="0" applyFont="1" applyFill="1">
      <alignment vertical="center"/>
    </xf>
    <xf numFmtId="0" fontId="57" fillId="0" borderId="0" xfId="0" applyFont="1" applyFill="1" applyBorder="1" applyAlignment="1">
      <alignment vertical="center" wrapText="1"/>
    </xf>
    <xf numFmtId="0" fontId="39" fillId="24" borderId="0" xfId="0" applyFont="1" applyFill="1" applyBorder="1">
      <alignment vertical="center"/>
    </xf>
    <xf numFmtId="0" fontId="57" fillId="24" borderId="0" xfId="0" applyFont="1" applyFill="1" applyBorder="1" applyAlignment="1">
      <alignment vertical="center" wrapText="1"/>
    </xf>
    <xf numFmtId="0" fontId="57" fillId="24" borderId="0" xfId="0" applyFont="1" applyFill="1" applyBorder="1">
      <alignment vertical="center"/>
    </xf>
    <xf numFmtId="0" fontId="59" fillId="24" borderId="0" xfId="0" applyFont="1" applyFill="1" applyBorder="1">
      <alignment vertical="center"/>
    </xf>
    <xf numFmtId="0" fontId="57" fillId="0" borderId="0" xfId="0" applyFont="1" applyFill="1" applyBorder="1" applyAlignment="1">
      <alignment vertical="top" wrapText="1"/>
    </xf>
    <xf numFmtId="0" fontId="54" fillId="24" borderId="30" xfId="0" applyFont="1" applyFill="1" applyBorder="1" applyAlignment="1">
      <alignment vertical="center" shrinkToFit="1"/>
    </xf>
    <xf numFmtId="2" fontId="54" fillId="24" borderId="0" xfId="0" applyNumberFormat="1" applyFont="1" applyFill="1" applyBorder="1" applyAlignment="1">
      <alignment vertical="center" shrinkToFit="1"/>
    </xf>
    <xf numFmtId="0" fontId="54" fillId="24" borderId="0" xfId="0" applyFont="1" applyFill="1" applyBorder="1" applyAlignment="1">
      <alignment vertical="center" shrinkToFit="1"/>
    </xf>
    <xf numFmtId="0" fontId="54" fillId="24" borderId="19" xfId="0" applyFont="1" applyFill="1" applyBorder="1" applyAlignment="1">
      <alignment vertical="center" shrinkToFit="1"/>
    </xf>
    <xf numFmtId="0" fontId="0" fillId="0" borderId="0" xfId="0" applyFont="1" applyBorder="1" applyAlignment="1">
      <alignment vertical="center"/>
    </xf>
    <xf numFmtId="0" fontId="54" fillId="24" borderId="30" xfId="0" applyFont="1" applyFill="1" applyBorder="1" applyAlignment="1">
      <alignment vertical="center" wrapText="1"/>
    </xf>
    <xf numFmtId="0" fontId="54" fillId="24" borderId="17" xfId="0" applyFont="1" applyFill="1" applyBorder="1" applyAlignment="1">
      <alignment horizontal="right" vertical="center" shrinkToFit="1"/>
    </xf>
    <xf numFmtId="0" fontId="54" fillId="24" borderId="18" xfId="0" applyFont="1" applyFill="1" applyBorder="1" applyAlignment="1">
      <alignment vertical="center" shrinkToFit="1"/>
    </xf>
    <xf numFmtId="0" fontId="49" fillId="0" borderId="85" xfId="0" quotePrefix="1" applyFont="1" applyBorder="1" applyAlignment="1">
      <alignment horizontal="left" vertical="center"/>
    </xf>
    <xf numFmtId="0" fontId="0" fillId="0" borderId="0" xfId="0" applyAlignment="1">
      <alignment horizontal="left" vertical="center"/>
    </xf>
    <xf numFmtId="0" fontId="49" fillId="0" borderId="87"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2" fillId="0" borderId="37" xfId="0" applyFont="1" applyBorder="1" applyAlignment="1">
      <alignment vertical="center" wrapText="1"/>
    </xf>
    <xf numFmtId="0" fontId="32" fillId="0" borderId="64" xfId="0" applyNumberFormat="1" applyFont="1" applyBorder="1" applyAlignment="1">
      <alignment horizontal="center" vertical="center"/>
    </xf>
    <xf numFmtId="0" fontId="32" fillId="0" borderId="64" xfId="0" applyNumberFormat="1" applyFont="1" applyBorder="1" applyAlignment="1">
      <alignment horizontal="left" vertical="center" wrapText="1"/>
    </xf>
    <xf numFmtId="0" fontId="32" fillId="0" borderId="64" xfId="0" applyNumberFormat="1" applyFont="1" applyBorder="1" applyAlignment="1">
      <alignment horizontal="left" vertical="center"/>
    </xf>
    <xf numFmtId="0" fontId="42" fillId="25" borderId="51" xfId="0" applyNumberFormat="1" applyFont="1" applyFill="1" applyBorder="1" applyAlignment="1" applyProtection="1">
      <alignment horizontal="center" vertical="center"/>
      <protection locked="0"/>
    </xf>
    <xf numFmtId="178" fontId="32" fillId="0" borderId="51" xfId="28" applyNumberFormat="1" applyFont="1" applyFill="1" applyBorder="1" applyAlignment="1">
      <alignment vertical="center" shrinkToFit="1"/>
    </xf>
    <xf numFmtId="0" fontId="45" fillId="0" borderId="64" xfId="0" applyFont="1" applyBorder="1">
      <alignment vertical="center"/>
    </xf>
    <xf numFmtId="0" fontId="32" fillId="24" borderId="23" xfId="0" applyFont="1" applyFill="1" applyBorder="1" applyAlignment="1" applyProtection="1">
      <alignment horizontal="center" vertical="center"/>
      <protection locked="0"/>
    </xf>
    <xf numFmtId="0" fontId="45" fillId="24" borderId="23" xfId="0" applyFont="1" applyFill="1" applyBorder="1">
      <alignment vertical="center"/>
    </xf>
    <xf numFmtId="0" fontId="45" fillId="0" borderId="23" xfId="0" applyFont="1" applyBorder="1" applyProtection="1">
      <alignment vertical="center"/>
      <protection locked="0"/>
    </xf>
    <xf numFmtId="0" fontId="32" fillId="24"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5"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4" borderId="38" xfId="0" applyFont="1" applyFill="1" applyBorder="1" applyAlignment="1" applyProtection="1">
      <alignment horizontal="center" vertical="center"/>
      <protection locked="0"/>
    </xf>
    <xf numFmtId="0" fontId="45" fillId="24" borderId="38" xfId="0" applyFont="1" applyFill="1" applyBorder="1">
      <alignment vertical="center"/>
    </xf>
    <xf numFmtId="0" fontId="45" fillId="0" borderId="38" xfId="0" applyFont="1" applyBorder="1" applyProtection="1">
      <alignment vertical="center"/>
      <protection locked="0"/>
    </xf>
    <xf numFmtId="0" fontId="32" fillId="24"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177" fontId="32" fillId="0" borderId="71" xfId="0" applyNumberFormat="1" applyFont="1" applyBorder="1">
      <alignment vertical="center"/>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8" fillId="0" borderId="0" xfId="0" applyFont="1" applyBorder="1">
      <alignment vertical="center"/>
    </xf>
    <xf numFmtId="0" fontId="41" fillId="24" borderId="0" xfId="0" applyFont="1" applyFill="1" applyBorder="1" applyAlignment="1">
      <alignment vertical="top" wrapText="1"/>
    </xf>
    <xf numFmtId="0" fontId="57" fillId="24" borderId="14" xfId="0" applyFont="1" applyFill="1" applyBorder="1" applyAlignment="1">
      <alignment vertical="center" wrapText="1"/>
    </xf>
    <xf numFmtId="0" fontId="57" fillId="24" borderId="20" xfId="0" applyFont="1" applyFill="1" applyBorder="1" applyAlignment="1">
      <alignment vertical="center" wrapText="1"/>
    </xf>
    <xf numFmtId="0" fontId="41" fillId="24" borderId="20" xfId="0" applyFont="1" applyFill="1" applyBorder="1" applyAlignment="1">
      <alignment vertical="top" wrapText="1"/>
    </xf>
    <xf numFmtId="0" fontId="0" fillId="24" borderId="30" xfId="0" applyFont="1" applyFill="1" applyBorder="1">
      <alignment vertical="center"/>
    </xf>
    <xf numFmtId="0" fontId="57" fillId="24" borderId="16" xfId="0" applyFont="1" applyFill="1" applyBorder="1" applyAlignment="1">
      <alignment vertical="top" wrapText="1"/>
    </xf>
    <xf numFmtId="0" fontId="57" fillId="24" borderId="16" xfId="0" applyFont="1" applyFill="1" applyBorder="1" applyAlignment="1">
      <alignment vertical="center" wrapText="1"/>
    </xf>
    <xf numFmtId="0" fontId="57" fillId="24" borderId="30" xfId="0" applyFont="1" applyFill="1" applyBorder="1" applyAlignment="1">
      <alignment vertical="center" wrapText="1"/>
    </xf>
    <xf numFmtId="0" fontId="59" fillId="24" borderId="16" xfId="0" applyFont="1" applyFill="1" applyBorder="1" applyAlignment="1">
      <alignment vertical="center"/>
    </xf>
    <xf numFmtId="0" fontId="57" fillId="24" borderId="30" xfId="0" applyFont="1" applyFill="1" applyBorder="1">
      <alignment vertical="center"/>
    </xf>
    <xf numFmtId="0" fontId="57" fillId="24" borderId="17" xfId="0" applyFont="1" applyFill="1" applyBorder="1">
      <alignment vertical="center"/>
    </xf>
    <xf numFmtId="0" fontId="59" fillId="24" borderId="18" xfId="0" applyFont="1" applyFill="1" applyBorder="1">
      <alignment vertical="center"/>
    </xf>
    <xf numFmtId="0" fontId="57" fillId="24" borderId="18" xfId="0" applyFont="1" applyFill="1" applyBorder="1">
      <alignment vertical="center"/>
    </xf>
    <xf numFmtId="0" fontId="57" fillId="24" borderId="18" xfId="0" applyFont="1" applyFill="1" applyBorder="1" applyAlignment="1">
      <alignment horizontal="center" vertical="center"/>
    </xf>
    <xf numFmtId="0" fontId="57" fillId="24" borderId="18" xfId="0" applyFont="1" applyFill="1" applyBorder="1" applyAlignment="1" applyProtection="1">
      <alignment vertical="center" shrinkToFit="1"/>
      <protection locked="0"/>
    </xf>
    <xf numFmtId="0" fontId="59" fillId="24" borderId="19" xfId="0" applyFont="1" applyFill="1" applyBorder="1" applyAlignment="1">
      <alignment horizontal="center" vertical="center"/>
    </xf>
    <xf numFmtId="0" fontId="41" fillId="24"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0" fontId="32" fillId="25" borderId="23" xfId="0" applyFont="1" applyFill="1" applyBorder="1" applyAlignment="1" applyProtection="1">
      <alignment horizontal="center" vertical="center"/>
      <protection locked="0"/>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39" fillId="24" borderId="84" xfId="0" applyFont="1" applyFill="1" applyBorder="1">
      <alignment vertical="center"/>
    </xf>
    <xf numFmtId="0" fontId="39" fillId="0" borderId="96" xfId="0" applyFont="1" applyBorder="1">
      <alignment vertical="center"/>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98"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49" fillId="25" borderId="99" xfId="0" applyFont="1" applyFill="1" applyBorder="1" applyAlignment="1" applyProtection="1">
      <alignment horizontal="center" vertical="center" wrapText="1"/>
      <protection locked="0"/>
    </xf>
    <xf numFmtId="0" fontId="50" fillId="27" borderId="10" xfId="0" applyFont="1" applyFill="1" applyBorder="1" applyAlignment="1">
      <alignment horizontal="center" vertical="center"/>
    </xf>
    <xf numFmtId="0" fontId="0" fillId="0" borderId="0" xfId="0" applyFont="1" applyAlignment="1">
      <alignment horizontal="center" vertical="center"/>
    </xf>
    <xf numFmtId="0" fontId="54" fillId="24" borderId="17" xfId="0" applyFont="1" applyFill="1" applyBorder="1" applyAlignment="1">
      <alignment vertical="center" wrapText="1"/>
    </xf>
    <xf numFmtId="0" fontId="44" fillId="24" borderId="53" xfId="0" applyFont="1" applyFill="1" applyBorder="1" applyAlignment="1">
      <alignment horizontal="left" vertical="center" wrapText="1" shrinkToFit="1"/>
    </xf>
    <xf numFmtId="0" fontId="28" fillId="24" borderId="53" xfId="0" applyFont="1" applyFill="1" applyBorder="1" applyAlignment="1">
      <alignment horizontal="center" vertical="center"/>
    </xf>
    <xf numFmtId="0" fontId="28" fillId="24" borderId="47" xfId="0" applyFont="1" applyFill="1" applyBorder="1" applyAlignment="1">
      <alignment horizontal="center" vertical="center"/>
    </xf>
    <xf numFmtId="0" fontId="36" fillId="0" borderId="24" xfId="0" applyFont="1" applyBorder="1" applyAlignment="1">
      <alignment horizontal="center" vertical="center"/>
    </xf>
    <xf numFmtId="0" fontId="57" fillId="24" borderId="0" xfId="0" applyFont="1" applyFill="1" applyBorder="1" applyAlignment="1">
      <alignment horizontal="left" vertical="top" wrapText="1"/>
    </xf>
    <xf numFmtId="0" fontId="54" fillId="24" borderId="14" xfId="0" applyFont="1" applyFill="1" applyBorder="1" applyAlignment="1">
      <alignment horizontal="right" vertical="center" shrinkToFit="1"/>
    </xf>
    <xf numFmtId="0" fontId="34" fillId="27" borderId="63" xfId="0" applyFont="1" applyFill="1" applyBorder="1" applyAlignment="1">
      <alignment horizontal="center" vertical="center"/>
    </xf>
    <xf numFmtId="0" fontId="65" fillId="0" borderId="0" xfId="0" applyFont="1">
      <alignment vertical="center"/>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4" borderId="47" xfId="0" applyFont="1" applyFill="1" applyBorder="1">
      <alignment vertical="center"/>
    </xf>
    <xf numFmtId="0" fontId="28" fillId="26" borderId="10" xfId="0" applyFont="1" applyFill="1" applyBorder="1" applyProtection="1">
      <alignment vertical="center"/>
      <protection locked="0"/>
    </xf>
    <xf numFmtId="178" fontId="25" fillId="24" borderId="70" xfId="28" applyNumberFormat="1" applyFont="1" applyFill="1" applyBorder="1" applyAlignment="1">
      <alignment vertical="center" wrapText="1"/>
    </xf>
    <xf numFmtId="0" fontId="49" fillId="25" borderId="105" xfId="0" applyFont="1" applyFill="1" applyBorder="1" applyAlignment="1" applyProtection="1">
      <alignment horizontal="center" vertical="center" wrapText="1"/>
      <protection locked="0"/>
    </xf>
    <xf numFmtId="0" fontId="57" fillId="0" borderId="0" xfId="0" applyFont="1" applyAlignment="1">
      <alignment vertical="center" wrapText="1"/>
    </xf>
    <xf numFmtId="0" fontId="39" fillId="25" borderId="10" xfId="0" applyFont="1" applyFill="1" applyBorder="1" applyProtection="1">
      <alignment vertical="center"/>
      <protection locked="0"/>
    </xf>
    <xf numFmtId="0" fontId="37" fillId="24" borderId="93" xfId="0" applyFont="1" applyFill="1" applyBorder="1" applyAlignment="1">
      <alignment horizontal="center" vertical="center" wrapText="1"/>
    </xf>
    <xf numFmtId="0" fontId="0" fillId="0" borderId="0" xfId="0" applyFont="1" applyAlignment="1">
      <alignment vertical="top" wrapText="1"/>
    </xf>
    <xf numFmtId="0" fontId="36" fillId="0" borderId="106" xfId="0" applyFont="1" applyFill="1" applyBorder="1" applyAlignment="1">
      <alignment vertical="center"/>
    </xf>
    <xf numFmtId="0" fontId="36" fillId="0" borderId="63" xfId="0" applyFont="1" applyFill="1" applyBorder="1" applyAlignment="1">
      <alignment horizontal="center" vertical="center"/>
    </xf>
    <xf numFmtId="177" fontId="32" fillId="0" borderId="107" xfId="0" applyNumberFormat="1" applyFont="1" applyBorder="1">
      <alignment vertical="center"/>
    </xf>
    <xf numFmtId="177" fontId="32" fillId="0" borderId="22" xfId="0" applyNumberFormat="1" applyFont="1" applyBorder="1">
      <alignment vertical="center"/>
    </xf>
    <xf numFmtId="177" fontId="32" fillId="0" borderId="25" xfId="0" applyNumberFormat="1" applyFont="1" applyBorder="1">
      <alignment vertical="center"/>
    </xf>
    <xf numFmtId="38" fontId="32" fillId="0" borderId="66" xfId="34" applyFont="1" applyFill="1" applyBorder="1" applyAlignment="1" applyProtection="1">
      <alignment vertical="center" shrinkToFit="1"/>
    </xf>
    <xf numFmtId="38" fontId="32" fillId="0" borderId="10" xfId="34" applyFont="1" applyFill="1" applyBorder="1" applyAlignment="1" applyProtection="1">
      <alignment vertical="center" shrinkToFit="1"/>
    </xf>
    <xf numFmtId="38" fontId="32" fillId="0" borderId="27" xfId="34" applyFont="1" applyFill="1" applyBorder="1" applyAlignment="1" applyProtection="1">
      <alignment vertical="center" shrinkToFit="1"/>
    </xf>
    <xf numFmtId="0" fontId="28" fillId="0" borderId="26" xfId="0" applyFont="1" applyBorder="1" applyAlignment="1">
      <alignment horizontal="center" vertical="center"/>
    </xf>
    <xf numFmtId="0" fontId="40" fillId="24" borderId="24" xfId="0" applyFont="1" applyFill="1" applyBorder="1" applyAlignment="1">
      <alignment horizontal="left" vertical="center" wrapText="1"/>
    </xf>
    <xf numFmtId="0" fontId="40" fillId="24" borderId="28"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3"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Border="1" applyAlignment="1">
      <alignment horizontal="center" vertical="center"/>
    </xf>
    <xf numFmtId="0" fontId="28" fillId="0" borderId="16" xfId="0" applyFont="1" applyBorder="1" applyAlignment="1">
      <alignment horizontal="center" vertical="center"/>
    </xf>
    <xf numFmtId="0" fontId="28" fillId="0" borderId="53"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28" fillId="26" borderId="10" xfId="0" applyFont="1" applyFill="1" applyBorder="1" applyProtection="1">
      <alignment vertical="center"/>
      <protection locked="0"/>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39" fillId="0" borderId="10" xfId="0" applyFont="1" applyBorder="1" applyAlignment="1">
      <alignment horizontal="left" vertical="center"/>
    </xf>
    <xf numFmtId="0" fontId="39" fillId="0" borderId="12" xfId="0" applyFont="1" applyBorder="1" applyAlignment="1">
      <alignment horizontal="left" vertical="center"/>
    </xf>
    <xf numFmtId="0" fontId="28" fillId="0" borderId="10" xfId="0" applyFont="1" applyBorder="1">
      <alignmen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28" fillId="26" borderId="27" xfId="0" applyFont="1" applyFill="1" applyBorder="1" applyProtection="1">
      <alignment vertical="center"/>
      <protection locked="0"/>
    </xf>
    <xf numFmtId="0" fontId="28" fillId="26" borderId="57" xfId="0" applyFont="1" applyFill="1" applyBorder="1" applyAlignment="1" applyProtection="1">
      <alignment horizontal="left" vertical="center"/>
      <protection locked="0"/>
    </xf>
    <xf numFmtId="0" fontId="28" fillId="26" borderId="58" xfId="0" applyFont="1" applyFill="1" applyBorder="1" applyAlignment="1" applyProtection="1">
      <alignment horizontal="left" vertical="center"/>
      <protection locked="0"/>
    </xf>
    <xf numFmtId="0" fontId="28"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176" fontId="42" fillId="26" borderId="47" xfId="0" applyNumberFormat="1" applyFont="1" applyFill="1" applyBorder="1" applyAlignment="1" applyProtection="1">
      <alignment horizontal="center" vertical="center"/>
      <protection locked="0"/>
    </xf>
    <xf numFmtId="176" fontId="42" fillId="26" borderId="56" xfId="0" applyNumberFormat="1" applyFont="1" applyFill="1" applyBorder="1" applyAlignment="1" applyProtection="1">
      <alignment horizontal="center" vertical="center"/>
      <protection locked="0"/>
    </xf>
    <xf numFmtId="176" fontId="42" fillId="26" borderId="10" xfId="0" applyNumberFormat="1" applyFont="1" applyFill="1" applyBorder="1" applyAlignment="1" applyProtection="1">
      <alignment horizontal="center" vertical="center"/>
      <protection locked="0"/>
    </xf>
    <xf numFmtId="176" fontId="42" fillId="26" borderId="22" xfId="0" applyNumberFormat="1" applyFont="1" applyFill="1" applyBorder="1" applyAlignment="1" applyProtection="1">
      <alignment horizontal="center" vertical="center"/>
      <protection locked="0"/>
    </xf>
    <xf numFmtId="176" fontId="42" fillId="26" borderId="27" xfId="0" applyNumberFormat="1" applyFont="1" applyFill="1" applyBorder="1" applyAlignment="1" applyProtection="1">
      <alignment horizontal="center" vertical="center"/>
      <protection locked="0"/>
    </xf>
    <xf numFmtId="176" fontId="42" fillId="26"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0" fontId="43" fillId="0" borderId="0" xfId="0" applyFont="1" applyFill="1" applyAlignment="1">
      <alignment horizontal="left" vertical="center"/>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3" xfId="0" applyFont="1" applyBorder="1" applyAlignment="1">
      <alignment horizontal="left" vertical="center" wrapText="1"/>
    </xf>
    <xf numFmtId="0" fontId="39" fillId="24" borderId="83" xfId="0" applyFont="1" applyFill="1" applyBorder="1" applyAlignment="1">
      <alignment horizontal="left" vertical="center"/>
    </xf>
    <xf numFmtId="0" fontId="39" fillId="24" borderId="84" xfId="0" applyFont="1" applyFill="1" applyBorder="1" applyAlignment="1">
      <alignment horizontal="left" vertical="center"/>
    </xf>
    <xf numFmtId="0" fontId="64" fillId="24" borderId="17" xfId="0" applyFont="1" applyFill="1" applyBorder="1" applyAlignment="1">
      <alignment horizontal="center" vertical="center" wrapText="1"/>
    </xf>
    <xf numFmtId="0" fontId="64" fillId="24" borderId="18" xfId="0" applyFont="1" applyFill="1" applyBorder="1" applyAlignment="1">
      <alignment horizontal="center" vertical="center" wrapText="1"/>
    </xf>
    <xf numFmtId="0" fontId="64" fillId="24" borderId="76" xfId="0" applyFont="1" applyFill="1" applyBorder="1" applyAlignment="1">
      <alignment horizontal="center" vertical="center" wrapText="1"/>
    </xf>
    <xf numFmtId="2" fontId="54" fillId="24" borderId="18" xfId="0" applyNumberFormat="1" applyFont="1" applyFill="1" applyBorder="1" applyAlignment="1">
      <alignment horizontal="center" vertical="center" shrinkToFit="1"/>
    </xf>
    <xf numFmtId="0" fontId="40" fillId="28" borderId="97" xfId="0" applyFont="1" applyFill="1" applyBorder="1" applyAlignment="1">
      <alignment horizontal="left" vertical="top" wrapText="1"/>
    </xf>
    <xf numFmtId="0" fontId="40" fillId="28" borderId="35" xfId="0" applyFont="1" applyFill="1" applyBorder="1" applyAlignment="1">
      <alignment horizontal="left" vertical="top" wrapText="1"/>
    </xf>
    <xf numFmtId="0" fontId="40" fillId="28" borderId="100" xfId="0" applyFont="1" applyFill="1" applyBorder="1" applyAlignment="1">
      <alignment horizontal="left" vertical="top" wrapText="1"/>
    </xf>
    <xf numFmtId="0" fontId="40" fillId="28" borderId="101" xfId="0" applyFont="1" applyFill="1" applyBorder="1" applyAlignment="1">
      <alignment horizontal="left" vertical="top" wrapText="1"/>
    </xf>
    <xf numFmtId="0" fontId="40" fillId="28" borderId="102" xfId="0" applyFont="1" applyFill="1" applyBorder="1" applyAlignment="1">
      <alignment horizontal="left" vertical="top" wrapText="1"/>
    </xf>
    <xf numFmtId="0" fontId="40" fillId="28" borderId="103" xfId="0" applyFont="1" applyFill="1" applyBorder="1" applyAlignment="1">
      <alignment horizontal="left" vertical="top" wrapText="1"/>
    </xf>
    <xf numFmtId="2" fontId="54" fillId="24" borderId="12" xfId="0" applyNumberFormat="1" applyFont="1" applyFill="1" applyBorder="1" applyAlignment="1">
      <alignment horizontal="center" vertical="center" shrinkToFit="1"/>
    </xf>
    <xf numFmtId="2" fontId="54" fillId="24" borderId="11" xfId="0" applyNumberFormat="1" applyFont="1" applyFill="1" applyBorder="1" applyAlignment="1">
      <alignment horizontal="center" vertical="center" shrinkToFit="1"/>
    </xf>
    <xf numFmtId="0" fontId="64" fillId="24" borderId="14" xfId="0" applyFont="1" applyFill="1" applyBorder="1" applyAlignment="1">
      <alignment horizontal="left" vertical="center" wrapText="1"/>
    </xf>
    <xf numFmtId="0" fontId="64" fillId="24" borderId="20" xfId="0" applyFont="1" applyFill="1" applyBorder="1" applyAlignment="1">
      <alignment horizontal="left" vertical="center" wrapText="1"/>
    </xf>
    <xf numFmtId="0" fontId="64" fillId="24" borderId="34" xfId="0" applyFont="1" applyFill="1" applyBorder="1" applyAlignment="1">
      <alignment horizontal="left" vertical="center" wrapText="1"/>
    </xf>
    <xf numFmtId="2" fontId="39" fillId="24" borderId="24" xfId="0" applyNumberFormat="1" applyFont="1" applyFill="1" applyBorder="1" applyAlignment="1">
      <alignment horizontal="center" vertical="center" shrinkToFit="1"/>
    </xf>
    <xf numFmtId="2" fontId="39" fillId="24" borderId="29" xfId="0" applyNumberFormat="1" applyFont="1" applyFill="1" applyBorder="1" applyAlignment="1">
      <alignment horizontal="center" vertical="center" shrinkToFit="1"/>
    </xf>
    <xf numFmtId="2" fontId="54" fillId="24" borderId="46" xfId="0" applyNumberFormat="1" applyFont="1" applyFill="1" applyBorder="1" applyAlignment="1">
      <alignment horizontal="center" vertical="center" shrinkToFit="1"/>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64" fillId="0" borderId="14"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34" xfId="0" applyFont="1" applyBorder="1" applyAlignment="1">
      <alignment horizontal="center" vertical="center" wrapText="1"/>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45" fillId="24" borderId="30" xfId="0" applyFont="1" applyFill="1" applyBorder="1" applyAlignment="1">
      <alignment horizontal="center" vertical="center"/>
    </xf>
    <xf numFmtId="0" fontId="45" fillId="24" borderId="16" xfId="0" applyFont="1" applyFill="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52" fillId="24" borderId="72" xfId="0" applyFont="1" applyFill="1" applyBorder="1" applyAlignment="1">
      <alignment horizontal="center" vertical="center" shrinkToFit="1"/>
    </xf>
    <xf numFmtId="0" fontId="52" fillId="24" borderId="35" xfId="0" applyFont="1" applyFill="1" applyBorder="1" applyAlignment="1">
      <alignment horizontal="center" vertical="center" shrinkToFit="1"/>
    </xf>
    <xf numFmtId="0" fontId="52" fillId="24" borderId="82" xfId="0" applyFont="1" applyFill="1" applyBorder="1" applyAlignment="1">
      <alignment horizontal="center" vertical="center" shrinkToFit="1"/>
    </xf>
    <xf numFmtId="0" fontId="39" fillId="0" borderId="10" xfId="0" applyFont="1" applyBorder="1" applyAlignment="1">
      <alignment horizontal="center" vertical="center" shrinkToFit="1"/>
    </xf>
    <xf numFmtId="0" fontId="39" fillId="0" borderId="10" xfId="0" applyFont="1" applyBorder="1" applyAlignment="1">
      <alignment horizontal="center" vertical="center" wrapText="1" shrinkToFit="1"/>
    </xf>
    <xf numFmtId="0" fontId="40" fillId="24" borderId="28" xfId="0" applyFont="1" applyFill="1" applyBorder="1" applyAlignment="1">
      <alignment horizontal="left" vertical="center"/>
    </xf>
    <xf numFmtId="0" fontId="40" fillId="24"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0" fontId="52" fillId="24" borderId="74" xfId="0" applyFont="1" applyFill="1" applyBorder="1" applyAlignment="1">
      <alignment horizontal="center" vertical="center" shrinkToFit="1"/>
    </xf>
    <xf numFmtId="0" fontId="52" fillId="24" borderId="23" xfId="0" applyFont="1" applyFill="1" applyBorder="1" applyAlignment="1">
      <alignment horizontal="center" vertical="center" shrinkToFit="1"/>
    </xf>
    <xf numFmtId="0" fontId="52" fillId="24" borderId="75" xfId="0" applyFont="1" applyFill="1" applyBorder="1" applyAlignment="1">
      <alignment horizontal="center" vertical="center" shrinkToFit="1"/>
    </xf>
    <xf numFmtId="0" fontId="41" fillId="0" borderId="0" xfId="0" applyFont="1" applyFill="1" applyAlignment="1">
      <alignment horizontal="left" vertical="top" wrapText="1"/>
    </xf>
    <xf numFmtId="0" fontId="57" fillId="24" borderId="0" xfId="0" applyFont="1" applyFill="1" applyBorder="1" applyAlignment="1">
      <alignment horizontal="center" vertical="center" wrapText="1"/>
    </xf>
    <xf numFmtId="0" fontId="47" fillId="24" borderId="0" xfId="0" applyFont="1" applyFill="1" applyBorder="1" applyAlignment="1">
      <alignment horizontal="center" vertical="center"/>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29" borderId="14" xfId="0" applyFont="1" applyFill="1" applyBorder="1" applyAlignment="1">
      <alignment horizontal="center" vertical="center"/>
    </xf>
    <xf numFmtId="0" fontId="39" fillId="29" borderId="20" xfId="0" applyFont="1" applyFill="1" applyBorder="1" applyAlignment="1">
      <alignment horizontal="center" vertical="center"/>
    </xf>
    <xf numFmtId="0" fontId="39" fillId="29" borderId="15" xfId="0" applyFont="1" applyFill="1" applyBorder="1" applyAlignment="1">
      <alignment horizontal="center" vertical="center"/>
    </xf>
    <xf numFmtId="0" fontId="39" fillId="0" borderId="10" xfId="0" applyFont="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36" fillId="0" borderId="0" xfId="0" applyFont="1" applyFill="1" applyAlignment="1">
      <alignment horizontal="left" vertical="center"/>
    </xf>
    <xf numFmtId="0" fontId="39" fillId="24" borderId="41" xfId="0" applyFont="1" applyFill="1" applyBorder="1" applyAlignment="1">
      <alignment horizontal="left" vertical="top" wrapText="1"/>
    </xf>
    <xf numFmtId="0" fontId="39" fillId="24" borderId="32" xfId="0" applyFont="1" applyFill="1" applyBorder="1" applyAlignment="1">
      <alignment horizontal="left" vertical="top" wrapText="1"/>
    </xf>
    <xf numFmtId="0" fontId="39" fillId="24" borderId="11" xfId="0" applyFont="1" applyFill="1" applyBorder="1" applyAlignment="1">
      <alignment horizontal="left" vertical="top" wrapTex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7" xfId="0" applyFont="1" applyFill="1" applyBorder="1" applyAlignment="1">
      <alignment horizontal="left" vertical="center"/>
    </xf>
    <xf numFmtId="0" fontId="39" fillId="24" borderId="35" xfId="0" applyFont="1" applyFill="1" applyBorder="1" applyAlignment="1">
      <alignment horizontal="left" vertical="center"/>
    </xf>
    <xf numFmtId="0" fontId="39" fillId="24" borderId="0" xfId="0" applyFont="1" applyFill="1" applyBorder="1" applyAlignment="1">
      <alignment horizontal="left" vertical="center"/>
    </xf>
    <xf numFmtId="0" fontId="39" fillId="24" borderId="33" xfId="0" applyFont="1" applyFill="1" applyBorder="1" applyAlignment="1">
      <alignment horizontal="left" vertical="center"/>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31" borderId="13" xfId="0" quotePrefix="1" applyNumberFormat="1" applyFont="1" applyFill="1" applyBorder="1" applyAlignment="1" applyProtection="1">
      <alignment horizontal="right" vertical="center"/>
    </xf>
    <xf numFmtId="176" fontId="44" fillId="31" borderId="13" xfId="0" applyNumberFormat="1" applyFont="1" applyFill="1" applyBorder="1" applyAlignment="1" applyProtection="1">
      <alignment horizontal="right" vertical="center"/>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39" fillId="24" borderId="32"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10" xfId="0" applyFont="1" applyBorder="1">
      <alignment vertical="center"/>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57" fillId="24" borderId="0" xfId="0" applyFont="1" applyFill="1" applyBorder="1" applyAlignment="1">
      <alignment horizontal="left" vertical="top" wrapText="1"/>
    </xf>
    <xf numFmtId="0" fontId="45" fillId="30" borderId="10" xfId="0" applyFont="1" applyFill="1" applyBorder="1" applyAlignment="1">
      <alignment horizontal="left" vertical="center"/>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39" fillId="0" borderId="95"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9" xfId="0" applyFont="1" applyBorder="1" applyAlignment="1" applyProtection="1">
      <alignment horizontal="center" vertical="center" wrapText="1" shrinkToFit="1"/>
      <protection locked="0"/>
    </xf>
    <xf numFmtId="0" fontId="41" fillId="0" borderId="5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0" borderId="14"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29" borderId="14" xfId="0" applyFont="1" applyFill="1" applyBorder="1" applyAlignment="1">
      <alignment horizontal="center" vertical="center" wrapText="1"/>
    </xf>
    <xf numFmtId="0" fontId="47" fillId="29" borderId="20"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57" fillId="24" borderId="0" xfId="0" applyFont="1" applyFill="1" applyBorder="1" applyAlignment="1" applyProtection="1">
      <alignment horizontal="center" vertical="center"/>
      <protection locked="0"/>
    </xf>
    <xf numFmtId="0" fontId="28" fillId="24" borderId="0" xfId="0" applyFont="1" applyFill="1" applyBorder="1" applyAlignment="1" applyProtection="1">
      <alignment horizontal="center" vertical="center"/>
      <protection locked="0"/>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7" fillId="24" borderId="0" xfId="0" applyFont="1" applyFill="1" applyBorder="1" applyAlignment="1">
      <alignment horizontal="center"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28" borderId="24" xfId="0" applyFont="1" applyFill="1" applyBorder="1" applyAlignment="1">
      <alignment horizontal="left" vertical="center"/>
    </xf>
    <xf numFmtId="0" fontId="40" fillId="28" borderId="28" xfId="0" applyFont="1" applyFill="1" applyBorder="1" applyAlignment="1">
      <alignment horizontal="left" vertical="center"/>
    </xf>
    <xf numFmtId="0" fontId="40" fillId="28" borderId="29" xfId="0" applyFont="1" applyFill="1" applyBorder="1" applyAlignment="1">
      <alignment horizontal="left" vertical="center"/>
    </xf>
    <xf numFmtId="0" fontId="45" fillId="24" borderId="17" xfId="0" applyFont="1" applyFill="1" applyBorder="1" applyAlignment="1">
      <alignment horizontal="center" vertical="center"/>
    </xf>
    <xf numFmtId="0" fontId="45" fillId="24" borderId="19" xfId="0" applyFont="1" applyFill="1" applyBorder="1" applyAlignment="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1" xfId="34" applyFont="1" applyFill="1" applyBorder="1" applyAlignment="1">
      <alignment horizontal="center" vertical="center" shrinkToFit="1"/>
    </xf>
    <xf numFmtId="38" fontId="39" fillId="24" borderId="28" xfId="34" applyFont="1" applyFill="1" applyBorder="1" applyAlignment="1">
      <alignment horizontal="center" vertical="center" shrinkToFit="1"/>
    </xf>
    <xf numFmtId="38" fontId="39" fillId="24" borderId="92" xfId="34" applyFont="1" applyFill="1" applyBorder="1" applyAlignment="1">
      <alignment horizontal="center" vertical="center" shrinkToFit="1"/>
    </xf>
    <xf numFmtId="38" fontId="39" fillId="24" borderId="74" xfId="34" applyFont="1" applyFill="1" applyBorder="1" applyAlignment="1">
      <alignment horizontal="center" vertical="center" shrinkToFit="1"/>
    </xf>
    <xf numFmtId="38" fontId="39" fillId="24" borderId="23" xfId="34" applyFont="1" applyFill="1" applyBorder="1" applyAlignment="1">
      <alignment horizontal="center" vertical="center" shrinkToFit="1"/>
    </xf>
    <xf numFmtId="38" fontId="39" fillId="24" borderId="75"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39" fillId="0" borderId="10" xfId="0" applyFont="1" applyBorder="1" applyAlignment="1">
      <alignment horizontal="center" vertical="center" wrapText="1"/>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32" fillId="24" borderId="80" xfId="0" applyFont="1" applyFill="1" applyBorder="1" applyAlignment="1">
      <alignment horizontal="center" vertical="center" shrinkToFit="1"/>
    </xf>
    <xf numFmtId="0" fontId="32" fillId="24" borderId="30" xfId="0" applyFont="1" applyFill="1" applyBorder="1" applyAlignment="1">
      <alignment horizontal="center" vertical="center" shrinkToFit="1"/>
    </xf>
    <xf numFmtId="0" fontId="32" fillId="24" borderId="79" xfId="0" applyFont="1" applyFill="1" applyBorder="1" applyAlignment="1">
      <alignment horizontal="center" vertical="center" shrinkToFit="1"/>
    </xf>
    <xf numFmtId="0" fontId="32" fillId="24" borderId="71" xfId="0" applyFont="1" applyFill="1" applyBorder="1" applyAlignment="1">
      <alignment horizontal="center" vertical="center" wrapText="1" shrinkToFit="1"/>
    </xf>
    <xf numFmtId="0" fontId="32" fillId="24" borderId="53" xfId="0" applyFont="1" applyFill="1" applyBorder="1" applyAlignment="1">
      <alignment horizontal="center" vertical="center" wrapText="1" shrinkToFit="1"/>
    </xf>
    <xf numFmtId="0" fontId="32" fillId="24" borderId="90" xfId="0" applyFont="1" applyFill="1" applyBorder="1" applyAlignment="1">
      <alignment horizontal="center" vertical="center" wrapText="1" shrinkToFit="1"/>
    </xf>
    <xf numFmtId="0" fontId="32" fillId="24" borderId="80" xfId="0" applyFont="1" applyFill="1" applyBorder="1" applyAlignment="1">
      <alignment horizontal="center" vertical="center"/>
    </xf>
    <xf numFmtId="0" fontId="32" fillId="24" borderId="81" xfId="0" applyFont="1" applyFill="1" applyBorder="1" applyAlignment="1">
      <alignment horizontal="center" vertical="center"/>
    </xf>
    <xf numFmtId="0" fontId="32" fillId="24" borderId="30" xfId="0" applyFont="1" applyFill="1" applyBorder="1" applyAlignment="1">
      <alignment horizontal="center" vertical="center"/>
    </xf>
    <xf numFmtId="0" fontId="32" fillId="24" borderId="16" xfId="0" applyFont="1" applyFill="1" applyBorder="1" applyAlignment="1">
      <alignment horizontal="center" vertical="center"/>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4" borderId="80" xfId="0" applyFont="1" applyFill="1" applyBorder="1" applyAlignment="1">
      <alignment horizontal="center" vertical="center" textRotation="255"/>
    </xf>
    <xf numFmtId="0" fontId="32" fillId="24" borderId="30" xfId="0" applyFont="1" applyFill="1" applyBorder="1" applyAlignment="1">
      <alignment horizontal="center" vertical="center" textRotation="255"/>
    </xf>
    <xf numFmtId="0" fontId="32" fillId="24" borderId="79" xfId="0" applyFont="1" applyFill="1" applyBorder="1" applyAlignment="1">
      <alignment horizontal="center" vertical="center" textRotation="255"/>
    </xf>
    <xf numFmtId="0" fontId="32" fillId="24" borderId="80" xfId="0" applyFont="1" applyFill="1" applyBorder="1" applyAlignment="1">
      <alignment horizontal="center" vertical="center" wrapText="1" shrinkToFit="1"/>
    </xf>
    <xf numFmtId="0" fontId="32" fillId="24" borderId="30" xfId="0" applyFont="1" applyFill="1" applyBorder="1" applyAlignment="1">
      <alignment horizontal="center" vertical="center" wrapText="1" shrinkToFit="1"/>
    </xf>
    <xf numFmtId="0" fontId="32" fillId="24" borderId="79" xfId="0" applyFont="1" applyFill="1" applyBorder="1" applyAlignment="1">
      <alignment horizontal="center" vertical="center" wrapText="1" shrinkToFit="1"/>
    </xf>
    <xf numFmtId="0" fontId="32" fillId="24" borderId="71" xfId="0" applyFont="1" applyFill="1" applyBorder="1" applyAlignment="1">
      <alignment horizontal="center" vertical="center" shrinkToFit="1"/>
    </xf>
    <xf numFmtId="0" fontId="32" fillId="24" borderId="53" xfId="0" applyFont="1" applyFill="1" applyBorder="1" applyAlignment="1">
      <alignment horizontal="center" vertical="center" shrinkToFit="1"/>
    </xf>
    <xf numFmtId="0" fontId="32" fillId="24" borderId="90" xfId="0" applyFont="1" applyFill="1" applyBorder="1" applyAlignment="1">
      <alignment horizontal="center" vertical="center" shrinkToFit="1"/>
    </xf>
    <xf numFmtId="0" fontId="65" fillId="0" borderId="97" xfId="0" applyFont="1" applyBorder="1" applyAlignment="1">
      <alignment horizontal="left" vertical="top" wrapText="1"/>
    </xf>
    <xf numFmtId="0" fontId="65" fillId="0" borderId="35" xfId="0" applyFont="1" applyBorder="1" applyAlignment="1">
      <alignment horizontal="left" vertical="top" wrapText="1"/>
    </xf>
    <xf numFmtId="0" fontId="65" fillId="0" borderId="100" xfId="0" applyFont="1" applyBorder="1" applyAlignment="1">
      <alignment horizontal="left" vertical="top" wrapText="1"/>
    </xf>
    <xf numFmtId="0" fontId="65" fillId="0" borderId="106" xfId="0" applyFont="1" applyBorder="1" applyAlignment="1">
      <alignment horizontal="left" vertical="top" wrapText="1"/>
    </xf>
    <xf numFmtId="0" fontId="65" fillId="0" borderId="0" xfId="0" applyFont="1" applyBorder="1" applyAlignment="1">
      <alignment horizontal="left" vertical="top" wrapText="1"/>
    </xf>
    <xf numFmtId="0" fontId="65" fillId="0" borderId="33" xfId="0" applyFont="1" applyBorder="1" applyAlignment="1">
      <alignment horizontal="left" vertical="top" wrapText="1"/>
    </xf>
    <xf numFmtId="0" fontId="65" fillId="0" borderId="101" xfId="0" applyFont="1" applyBorder="1" applyAlignment="1">
      <alignment horizontal="left" vertical="top" wrapText="1"/>
    </xf>
    <xf numFmtId="0" fontId="65" fillId="0" borderId="102" xfId="0" applyFont="1" applyBorder="1" applyAlignment="1">
      <alignment horizontal="left" vertical="top" wrapText="1"/>
    </xf>
    <xf numFmtId="0" fontId="65" fillId="0" borderId="103" xfId="0" applyFont="1" applyBorder="1" applyAlignment="1">
      <alignment horizontal="left" vertical="top" wrapText="1"/>
    </xf>
    <xf numFmtId="0" fontId="32" fillId="24" borderId="71" xfId="0" applyFont="1" applyFill="1" applyBorder="1" applyAlignment="1">
      <alignment horizontal="center" vertical="center" wrapText="1"/>
    </xf>
    <xf numFmtId="0" fontId="32" fillId="24" borderId="53" xfId="0" applyFont="1" applyFill="1" applyBorder="1" applyAlignment="1">
      <alignment horizontal="center" vertical="center" wrapText="1"/>
    </xf>
    <xf numFmtId="0" fontId="32" fillId="24" borderId="90" xfId="0" applyFont="1" applyFill="1" applyBorder="1" applyAlignment="1">
      <alignment horizontal="center" vertical="center" wrapText="1"/>
    </xf>
    <xf numFmtId="0" fontId="32" fillId="24" borderId="35" xfId="0" applyFont="1" applyFill="1" applyBorder="1" applyAlignment="1">
      <alignment horizontal="center" vertical="center"/>
    </xf>
    <xf numFmtId="0" fontId="32" fillId="24" borderId="0" xfId="0" applyFont="1" applyFill="1" applyBorder="1" applyAlignment="1">
      <alignment horizontal="center" vertical="center"/>
    </xf>
    <xf numFmtId="0" fontId="32" fillId="24" borderId="79" xfId="0" applyFont="1" applyFill="1" applyBorder="1" applyAlignment="1">
      <alignment horizontal="center" vertical="center"/>
    </xf>
    <xf numFmtId="0" fontId="32" fillId="24" borderId="55" xfId="0" applyFont="1" applyFill="1" applyBorder="1" applyAlignment="1">
      <alignment horizontal="center" vertical="center"/>
    </xf>
    <xf numFmtId="0" fontId="32" fillId="24" borderId="78" xfId="0" applyFont="1" applyFill="1" applyBorder="1" applyAlignment="1">
      <alignment horizontal="center" vertical="center"/>
    </xf>
    <xf numFmtId="0" fontId="37" fillId="24" borderId="80"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7" fillId="24" borderId="50" xfId="0" applyFont="1" applyFill="1" applyBorder="1" applyAlignment="1">
      <alignment horizontal="center" vertical="center" wrapText="1"/>
    </xf>
    <xf numFmtId="0" fontId="37" fillId="24" borderId="104" xfId="0" applyFont="1" applyFill="1" applyBorder="1" applyAlignment="1">
      <alignment horizontal="center" vertical="center" wrapText="1"/>
    </xf>
  </cellXfs>
  <cellStyles count="100">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良い" xfId="44" builtinId="26" customBuiltin="1"/>
    <cellStyle name="良い 2" xfId="93"/>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2369820</xdr:colOff>
      <xdr:row>3</xdr:row>
      <xdr:rowOff>369093</xdr:rowOff>
    </xdr:from>
    <xdr:to>
      <xdr:col>27</xdr:col>
      <xdr:colOff>202407</xdr:colOff>
      <xdr:row>5</xdr:row>
      <xdr:rowOff>151676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151620" y="986313"/>
          <a:ext cx="3029427" cy="902723"/>
        </a:xfrm>
        <a:prstGeom prst="rect">
          <a:avLst/>
        </a:prstGeom>
        <a:ln w="12700">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凡例</a:t>
          </a:r>
          <a:r>
            <a:rPr kumimoji="1" lang="en-US" altLang="ja-JP" sz="1100" b="1">
              <a:solidFill>
                <a:srgbClr val="FF0000"/>
              </a:solidFill>
            </a:rPr>
            <a:t>】</a:t>
          </a:r>
          <a:r>
            <a:rPr kumimoji="1" lang="ja-JP" altLang="en-US" sz="1100" b="1">
              <a:solidFill>
                <a:srgbClr val="FF0000"/>
              </a:solidFill>
            </a:rPr>
            <a:t>（基本情報入力シート）</a:t>
          </a:r>
          <a:endParaRPr kumimoji="1" lang="en-US" altLang="ja-JP" sz="1100" b="1">
            <a:solidFill>
              <a:srgbClr val="FF0000"/>
            </a:solidFill>
          </a:endParaRPr>
        </a:p>
        <a:p>
          <a:pPr algn="l"/>
          <a:r>
            <a:rPr kumimoji="1" lang="ja-JP" altLang="en-US" sz="1100" b="1">
              <a:solidFill>
                <a:srgbClr val="FF0000"/>
              </a:solidFill>
            </a:rPr>
            <a:t>　　色付きセルに必要事項を入力してください。</a:t>
          </a:r>
          <a:endParaRPr kumimoji="1" lang="en-US" altLang="ja-JP" sz="1100" b="1">
            <a:solidFill>
              <a:srgbClr val="FF0000"/>
            </a:solidFill>
          </a:endParaRPr>
        </a:p>
        <a:p>
          <a:pPr algn="l"/>
          <a:endParaRPr kumimoji="1" lang="en-US" altLang="ja-JP" sz="600" b="1">
            <a:solidFill>
              <a:srgbClr val="FF0000"/>
            </a:solidFill>
          </a:endParaRPr>
        </a:p>
        <a:p>
          <a:pPr algn="l"/>
          <a:r>
            <a:rPr kumimoji="1" lang="ja-JP" altLang="en-US" sz="1100" b="1">
              <a:solidFill>
                <a:srgbClr val="FF0000"/>
              </a:solidFill>
            </a:rPr>
            <a:t>　　　　　　交付金の支給に必要な情報入力セル</a:t>
          </a:r>
          <a:endParaRPr kumimoji="1" lang="en-US" altLang="ja-JP" sz="1100" b="1">
            <a:solidFill>
              <a:srgbClr val="FF0000"/>
            </a:solidFill>
          </a:endParaRPr>
        </a:p>
      </xdr:txBody>
    </xdr:sp>
    <xdr:clientData/>
  </xdr:twoCellAnchor>
  <xdr:twoCellAnchor>
    <xdr:from>
      <xdr:col>24</xdr:col>
      <xdr:colOff>2952495</xdr:colOff>
      <xdr:row>4</xdr:row>
      <xdr:rowOff>490842</xdr:rowOff>
    </xdr:from>
    <xdr:to>
      <xdr:col>25</xdr:col>
      <xdr:colOff>88895</xdr:colOff>
      <xdr:row>4</xdr:row>
      <xdr:rowOff>626104</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0465339" y="1586217"/>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91440</xdr:colOff>
      <xdr:row>17</xdr:row>
      <xdr:rowOff>295275</xdr:rowOff>
    </xdr:from>
    <xdr:to>
      <xdr:col>27</xdr:col>
      <xdr:colOff>281940</xdr:colOff>
      <xdr:row>24</xdr:row>
      <xdr:rowOff>123826</xdr:rowOff>
    </xdr:to>
    <xdr:sp macro="" textlink="">
      <xdr:nvSpPr>
        <xdr:cNvPr id="25" name="正方形/長方形 24">
          <a:extLst>
            <a:ext uri="{FF2B5EF4-FFF2-40B4-BE49-F238E27FC236}">
              <a16:creationId xmlns:a16="http://schemas.microsoft.com/office/drawing/2014/main" id="{5438D102-67C4-433B-BDC2-82959196C2A0}"/>
            </a:ext>
          </a:extLst>
        </xdr:cNvPr>
        <xdr:cNvSpPr/>
      </xdr:nvSpPr>
      <xdr:spPr bwMode="auto">
        <a:xfrm>
          <a:off x="6873240" y="4973955"/>
          <a:ext cx="5387340" cy="1619251"/>
        </a:xfrm>
        <a:prstGeom prst="rect">
          <a:avLst/>
        </a:prstGeom>
        <a:ln w="57150">
          <a:solidFill>
            <a:srgbClr val="FF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400" b="1">
              <a:solidFill>
                <a:srgbClr val="FF0000"/>
              </a:solidFill>
            </a:rPr>
            <a:t>　</a:t>
          </a:r>
          <a:r>
            <a:rPr kumimoji="1" lang="en-US" altLang="ja-JP" sz="1400" b="1">
              <a:solidFill>
                <a:srgbClr val="FF0000"/>
              </a:solidFill>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注意！</a:t>
          </a:r>
          <a:r>
            <a:rPr kumimoji="1" lang="en-US" altLang="ja-JP" sz="1400" b="1">
              <a:solidFill>
                <a:srgbClr val="FF0000"/>
              </a:solidFill>
              <a:latin typeface="メイリオ" panose="020B0604030504040204" pitchFamily="50" charset="-128"/>
              <a:ea typeface="メイリオ" panose="020B0604030504040204" pitchFamily="50" charset="-128"/>
            </a:rPr>
            <a:t>】</a:t>
          </a:r>
          <a:r>
            <a:rPr kumimoji="1" lang="ja-JP" altLang="en-US" sz="1400" b="1" baseline="0">
              <a:solidFill>
                <a:srgbClr val="FF0000"/>
              </a:solidFill>
              <a:latin typeface="メイリオ" panose="020B0604030504040204" pitchFamily="50" charset="-128"/>
              <a:ea typeface="メイリオ" panose="020B0604030504040204" pitchFamily="50" charset="-128"/>
            </a:rPr>
            <a:t> 他都道府県に</a:t>
          </a:r>
          <a:r>
            <a:rPr kumimoji="1" lang="ja-JP" altLang="en-US" sz="1400" b="1">
              <a:solidFill>
                <a:srgbClr val="FF0000"/>
              </a:solidFill>
              <a:latin typeface="メイリオ" panose="020B0604030504040204" pitchFamily="50" charset="-128"/>
              <a:ea typeface="メイリオ" panose="020B0604030504040204" pitchFamily="50" charset="-128"/>
            </a:rPr>
            <a:t>事業者をもつ法人の方へ</a:t>
          </a:r>
          <a:endParaRPr kumimoji="1" lang="en-US" altLang="ja-JP" sz="1400" b="1">
            <a:solidFill>
              <a:srgbClr val="FF0000"/>
            </a:solidFill>
            <a:latin typeface="メイリオ" panose="020B0604030504040204" pitchFamily="50" charset="-128"/>
            <a:ea typeface="メイリオ" panose="020B0604030504040204" pitchFamily="50" charset="-128"/>
          </a:endParaRPr>
        </a:p>
        <a:p>
          <a:pPr algn="l"/>
          <a:r>
            <a:rPr kumimoji="1" lang="ja-JP" altLang="en-US" sz="1400" b="1">
              <a:solidFill>
                <a:srgbClr val="FF0000"/>
              </a:solidFill>
              <a:latin typeface="メイリオ" panose="020B0604030504040204" pitchFamily="50" charset="-128"/>
              <a:ea typeface="メイリオ" panose="020B0604030504040204" pitchFamily="50" charset="-128"/>
            </a:rPr>
            <a:t>　様式の作成・提出に当たっては、都道府県ごとに、各都道府県がホームページ等で公開した様式を用いるようにしてください。（都道府県によって様式が異なるため）</a:t>
          </a:r>
          <a:endParaRPr kumimoji="1" lang="en-US" altLang="ja-JP" sz="1400" b="1">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26</xdr:col>
      <xdr:colOff>830581</xdr:colOff>
      <xdr:row>0</xdr:row>
      <xdr:rowOff>16669</xdr:rowOff>
    </xdr:from>
    <xdr:to>
      <xdr:col>28</xdr:col>
      <xdr:colOff>1477</xdr:colOff>
      <xdr:row>3</xdr:row>
      <xdr:rowOff>16669</xdr:rowOff>
    </xdr:to>
    <xdr:sp macro="" textlink="">
      <xdr:nvSpPr>
        <xdr:cNvPr id="26" name="楕円 25">
          <a:extLst>
            <a:ext uri="{FF2B5EF4-FFF2-40B4-BE49-F238E27FC236}">
              <a16:creationId xmlns:a16="http://schemas.microsoft.com/office/drawing/2014/main" id="{8A9089B1-C48C-18FF-94B2-DB3D2524F0E2}"/>
            </a:ext>
          </a:extLst>
        </xdr:cNvPr>
        <xdr:cNvSpPr/>
      </xdr:nvSpPr>
      <xdr:spPr>
        <a:xfrm>
          <a:off x="11666221" y="16669"/>
          <a:ext cx="702516" cy="61722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者</a:t>
          </a:r>
        </a:p>
      </xdr:txBody>
    </xdr:sp>
    <xdr:clientData/>
  </xdr:twoCellAnchor>
  <xdr:twoCellAnchor>
    <xdr:from>
      <xdr:col>25</xdr:col>
      <xdr:colOff>297656</xdr:colOff>
      <xdr:row>7</xdr:row>
      <xdr:rowOff>47625</xdr:rowOff>
    </xdr:from>
    <xdr:to>
      <xdr:col>26</xdr:col>
      <xdr:colOff>583405</xdr:colOff>
      <xdr:row>10</xdr:row>
      <xdr:rowOff>0</xdr:rowOff>
    </xdr:to>
    <xdr:sp macro="" textlink="">
      <xdr:nvSpPr>
        <xdr:cNvPr id="27" name="正方形/長方形 26"/>
        <xdr:cNvSpPr/>
      </xdr:nvSpPr>
      <xdr:spPr bwMode="auto">
        <a:xfrm>
          <a:off x="11013281" y="2190750"/>
          <a:ext cx="1595437" cy="702469"/>
        </a:xfrm>
        <a:prstGeom prst="rect">
          <a:avLst/>
        </a:prstGeom>
        <a:solidFill>
          <a:schemeClr val="tx1"/>
        </a:solidFill>
        <a:ln w="9525" cap="flat" cmpd="sng" algn="ctr">
          <a:solidFill>
            <a:schemeClr val="tx1"/>
          </a:solidFill>
          <a:prstDash val="solid"/>
          <a:round/>
          <a:headEnd type="none" w="med" len="med"/>
          <a:tailEnd type="none" w="med" len="med"/>
        </a:ln>
        <a:effectLst/>
        <a:extLst/>
      </xdr:spPr>
      <xdr:txBody>
        <a:bodyPr vertOverflow="clip" horzOverflow="clip" wrap="square" lIns="18288" tIns="0" rIns="0" bIns="0" rtlCol="0" anchor="ctr" upright="1"/>
        <a:lstStyle/>
        <a:p>
          <a:pPr algn="ctr"/>
          <a:r>
            <a:rPr kumimoji="1" lang="ja-JP" altLang="en-US" sz="2400">
              <a:solidFill>
                <a:schemeClr val="bg1"/>
              </a:solidFill>
            </a:rPr>
            <a:t>岡山県版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508652" y="1286216"/>
          <a:ext cx="4698861" cy="968716"/>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8961120" y="7719060"/>
              <a:ext cx="605790" cy="358140"/>
              <a:chOff x="9239" y="107537"/>
              <a:chExt cx="2190" cy="12573"/>
            </a:xfrm>
          </xdr:grpSpPr>
        </xdr:grpSp>
        <xdr:clientData/>
      </xdr:twoCellAnchor>
    </mc:Choice>
    <mc:Fallback/>
  </mc:AlternateContent>
  <xdr:twoCellAnchor>
    <xdr:from>
      <xdr:col>31</xdr:col>
      <xdr:colOff>160020</xdr:colOff>
      <xdr:row>1</xdr:row>
      <xdr:rowOff>85725</xdr:rowOff>
    </xdr:from>
    <xdr:to>
      <xdr:col>35</xdr:col>
      <xdr:colOff>166735</xdr:colOff>
      <xdr:row>4</xdr:row>
      <xdr:rowOff>0</xdr:rowOff>
    </xdr:to>
    <xdr:sp macro="" textlink="">
      <xdr:nvSpPr>
        <xdr:cNvPr id="11" name="楕円 10">
          <a:extLst>
            <a:ext uri="{FF2B5EF4-FFF2-40B4-BE49-F238E27FC236}">
              <a16:creationId xmlns:a16="http://schemas.microsoft.com/office/drawing/2014/main" id="{8A9089B1-C48C-18FF-94B2-DB3D2524F0E2}"/>
            </a:ext>
          </a:extLst>
        </xdr:cNvPr>
        <xdr:cNvSpPr/>
      </xdr:nvSpPr>
      <xdr:spPr>
        <a:xfrm>
          <a:off x="5463540" y="337185"/>
          <a:ext cx="677275" cy="61531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者</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123265</xdr:colOff>
      <xdr:row>0</xdr:row>
      <xdr:rowOff>22412</xdr:rowOff>
    </xdr:from>
    <xdr:to>
      <xdr:col>24</xdr:col>
      <xdr:colOff>743390</xdr:colOff>
      <xdr:row>2</xdr:row>
      <xdr:rowOff>81243</xdr:rowOff>
    </xdr:to>
    <xdr:sp macro="" textlink="">
      <xdr:nvSpPr>
        <xdr:cNvPr id="5" name="楕円 4">
          <a:extLst>
            <a:ext uri="{FF2B5EF4-FFF2-40B4-BE49-F238E27FC236}">
              <a16:creationId xmlns:a16="http://schemas.microsoft.com/office/drawing/2014/main" id="{8A9089B1-C48C-18FF-94B2-DB3D2524F0E2}"/>
            </a:ext>
          </a:extLst>
        </xdr:cNvPr>
        <xdr:cNvSpPr/>
      </xdr:nvSpPr>
      <xdr:spPr>
        <a:xfrm>
          <a:off x="18265589" y="22412"/>
          <a:ext cx="620125" cy="6191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40"/>
  <sheetViews>
    <sheetView showGridLines="0" view="pageBreakPreview" topLeftCell="X25" zoomScaleNormal="100" zoomScaleSheetLayoutView="100" workbookViewId="0">
      <selection activeCell="AM43" sqref="AM43"/>
    </sheetView>
  </sheetViews>
  <sheetFormatPr defaultColWidth="9" defaultRowHeight="20.100000000000001" customHeight="1"/>
  <cols>
    <col min="1" max="1" width="4.6640625" customWidth="1"/>
    <col min="2" max="2" width="11" customWidth="1"/>
    <col min="3" max="12" width="1.88671875" customWidth="1"/>
    <col min="13" max="22" width="2.6640625" customWidth="1"/>
    <col min="23" max="23" width="12.6640625" customWidth="1"/>
    <col min="24" max="24" width="25" customWidth="1"/>
    <col min="25" max="25" width="42" customWidth="1"/>
    <col min="26" max="26" width="17.109375" customWidth="1"/>
    <col min="27" max="27" width="16.6640625" customWidth="1"/>
    <col min="28" max="28" width="5.6640625" customWidth="1"/>
    <col min="29" max="29" width="9" hidden="1" customWidth="1"/>
  </cols>
  <sheetData>
    <row r="1" spans="1:29" ht="20.100000000000001" customHeight="1">
      <c r="A1" s="15" t="s">
        <v>1887</v>
      </c>
      <c r="AC1" t="s">
        <v>40</v>
      </c>
    </row>
    <row r="2" spans="1:29" ht="9" customHeight="1">
      <c r="A2" s="16"/>
    </row>
    <row r="3" spans="1:29" ht="20.100000000000001" customHeight="1">
      <c r="A3" s="6" t="s">
        <v>1894</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67" t="s">
        <v>1877</v>
      </c>
      <c r="B4" s="267"/>
      <c r="C4" s="267"/>
      <c r="D4" s="267"/>
      <c r="E4" s="267"/>
      <c r="F4" s="267"/>
      <c r="G4" s="267"/>
      <c r="H4" s="267"/>
      <c r="I4" s="267"/>
      <c r="J4" s="267"/>
      <c r="K4" s="267"/>
      <c r="L4" s="267"/>
      <c r="M4" s="267"/>
      <c r="N4" s="267"/>
      <c r="O4" s="267"/>
      <c r="P4" s="267"/>
      <c r="Q4" s="267"/>
      <c r="R4" s="267"/>
      <c r="S4" s="267"/>
      <c r="T4" s="267"/>
      <c r="U4" s="267"/>
      <c r="V4" s="267"/>
      <c r="W4" s="267"/>
      <c r="X4" s="267"/>
      <c r="Y4" s="267"/>
      <c r="Z4" s="267"/>
      <c r="AA4" s="267"/>
    </row>
    <row r="5" spans="1:29" ht="51" customHeight="1">
      <c r="A5" s="351" t="s">
        <v>1945</v>
      </c>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68" t="s">
        <v>1895</v>
      </c>
      <c r="B14" s="268"/>
      <c r="C14" s="268"/>
      <c r="D14" s="268"/>
      <c r="E14" s="268"/>
      <c r="F14" s="268"/>
      <c r="G14" s="268"/>
      <c r="H14" s="268"/>
      <c r="I14" s="268"/>
      <c r="J14" s="268"/>
      <c r="K14" s="268"/>
      <c r="L14" s="268"/>
      <c r="M14" s="268"/>
      <c r="N14" s="268"/>
      <c r="O14" s="268"/>
      <c r="P14" s="268"/>
      <c r="Q14" s="268"/>
      <c r="R14" s="268"/>
      <c r="S14" s="268"/>
      <c r="T14" s="268"/>
      <c r="U14" s="268"/>
      <c r="V14" s="268"/>
      <c r="W14" s="268"/>
      <c r="X14" s="268"/>
      <c r="Y14" s="268"/>
      <c r="Z14" s="268"/>
      <c r="AA14" s="268"/>
    </row>
    <row r="15" spans="1:29" ht="13.5" customHeight="1">
      <c r="A15" s="175"/>
      <c r="B15" s="174"/>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row>
    <row r="16" spans="1:29" ht="20.100000000000001" customHeight="1">
      <c r="A16" s="19" t="s">
        <v>54</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1947</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35" t="s">
        <v>1951</v>
      </c>
      <c r="D18" s="336"/>
      <c r="E18" s="336"/>
      <c r="F18" s="336"/>
      <c r="G18" s="336"/>
      <c r="H18" s="336"/>
      <c r="I18" s="336"/>
      <c r="J18" s="336"/>
      <c r="K18" s="336"/>
      <c r="L18" s="337"/>
      <c r="M18" s="5"/>
      <c r="N18" s="5"/>
      <c r="O18" s="5"/>
      <c r="P18" s="5"/>
      <c r="Q18" s="5"/>
      <c r="R18" s="5"/>
      <c r="S18" s="5"/>
      <c r="T18" s="5"/>
      <c r="U18" s="5"/>
      <c r="V18" s="5"/>
      <c r="W18" s="5"/>
      <c r="X18" s="5"/>
      <c r="Y18" s="5"/>
      <c r="Z18" s="5"/>
      <c r="AA18" s="5"/>
    </row>
    <row r="19" spans="1:29" ht="13.5" customHeight="1">
      <c r="A19" s="5"/>
      <c r="B19" s="21"/>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row>
    <row r="20" spans="1:29" ht="20.100000000000001" customHeight="1">
      <c r="A20" s="19" t="s">
        <v>55</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69</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84" t="s">
        <v>7</v>
      </c>
      <c r="D22" s="284"/>
      <c r="E22" s="284"/>
      <c r="F22" s="284"/>
      <c r="G22" s="284"/>
      <c r="H22" s="284"/>
      <c r="I22" s="284"/>
      <c r="J22" s="284"/>
      <c r="K22" s="284"/>
      <c r="L22" s="285"/>
      <c r="M22" s="287"/>
      <c r="N22" s="288"/>
      <c r="O22" s="288"/>
      <c r="P22" s="288"/>
      <c r="Q22" s="288"/>
      <c r="R22" s="288"/>
      <c r="S22" s="288"/>
      <c r="T22" s="288"/>
      <c r="U22" s="288"/>
      <c r="V22" s="288"/>
      <c r="W22" s="289"/>
      <c r="X22" s="290"/>
      <c r="Y22" s="5"/>
      <c r="Z22" s="5"/>
      <c r="AA22" s="5"/>
    </row>
    <row r="23" spans="1:29" ht="20.100000000000001" customHeight="1" thickBot="1">
      <c r="A23" s="5"/>
      <c r="B23" s="23"/>
      <c r="C23" s="284" t="s">
        <v>30</v>
      </c>
      <c r="D23" s="284"/>
      <c r="E23" s="284"/>
      <c r="F23" s="284"/>
      <c r="G23" s="284"/>
      <c r="H23" s="284"/>
      <c r="I23" s="284"/>
      <c r="J23" s="284"/>
      <c r="K23" s="284"/>
      <c r="L23" s="285"/>
      <c r="M23" s="291"/>
      <c r="N23" s="292"/>
      <c r="O23" s="292"/>
      <c r="P23" s="292"/>
      <c r="Q23" s="292"/>
      <c r="R23" s="292"/>
      <c r="S23" s="292"/>
      <c r="T23" s="292"/>
      <c r="U23" s="292"/>
      <c r="V23" s="292"/>
      <c r="W23" s="292"/>
      <c r="X23" s="293"/>
      <c r="Y23" s="5"/>
      <c r="Z23" s="5"/>
      <c r="AA23" s="5"/>
      <c r="AC23" t="s">
        <v>39</v>
      </c>
    </row>
    <row r="24" spans="1:29" ht="20.100000000000001" customHeight="1" thickBot="1">
      <c r="A24" s="5"/>
      <c r="B24" s="22" t="s">
        <v>31</v>
      </c>
      <c r="C24" s="284" t="s">
        <v>6</v>
      </c>
      <c r="D24" s="284"/>
      <c r="E24" s="284"/>
      <c r="F24" s="284"/>
      <c r="G24" s="284"/>
      <c r="H24" s="284"/>
      <c r="I24" s="284"/>
      <c r="J24" s="284"/>
      <c r="K24" s="284"/>
      <c r="L24" s="285"/>
      <c r="M24" s="8"/>
      <c r="N24" s="9"/>
      <c r="O24" s="9"/>
      <c r="P24" s="257" t="s">
        <v>1953</v>
      </c>
      <c r="Q24" s="9"/>
      <c r="R24" s="9"/>
      <c r="S24" s="9"/>
      <c r="T24" s="10"/>
      <c r="U24" s="24"/>
      <c r="V24" s="25"/>
      <c r="W24" s="25"/>
      <c r="X24" s="25"/>
      <c r="Y24" s="5"/>
      <c r="Z24" s="5"/>
      <c r="AA24" s="5"/>
      <c r="AC24" t="str">
        <f>CONCATENATE(M24,N24,O24,P24,Q24,R24,S24,T24)</f>
        <v>-</v>
      </c>
    </row>
    <row r="25" spans="1:29" ht="20.100000000000001" customHeight="1">
      <c r="A25" s="5"/>
      <c r="B25" s="26"/>
      <c r="C25" s="307" t="s">
        <v>34</v>
      </c>
      <c r="D25" s="307"/>
      <c r="E25" s="307"/>
      <c r="F25" s="307"/>
      <c r="G25" s="307"/>
      <c r="H25" s="307"/>
      <c r="I25" s="307"/>
      <c r="J25" s="307"/>
      <c r="K25" s="307"/>
      <c r="L25" s="308"/>
      <c r="M25" s="294"/>
      <c r="N25" s="295"/>
      <c r="O25" s="295"/>
      <c r="P25" s="295"/>
      <c r="Q25" s="295"/>
      <c r="R25" s="295"/>
      <c r="S25" s="295"/>
      <c r="T25" s="295"/>
      <c r="U25" s="296"/>
      <c r="V25" s="296"/>
      <c r="W25" s="297"/>
      <c r="X25" s="298"/>
      <c r="Y25" s="5"/>
      <c r="Z25" s="5"/>
      <c r="AA25" s="5"/>
    </row>
    <row r="26" spans="1:29" ht="20.100000000000001" customHeight="1">
      <c r="A26" s="5"/>
      <c r="B26" s="23"/>
      <c r="C26" s="284" t="s">
        <v>35</v>
      </c>
      <c r="D26" s="284"/>
      <c r="E26" s="284"/>
      <c r="F26" s="284"/>
      <c r="G26" s="284"/>
      <c r="H26" s="284"/>
      <c r="I26" s="284"/>
      <c r="J26" s="284"/>
      <c r="K26" s="284"/>
      <c r="L26" s="285"/>
      <c r="M26" s="294"/>
      <c r="N26" s="295"/>
      <c r="O26" s="295"/>
      <c r="P26" s="295"/>
      <c r="Q26" s="295"/>
      <c r="R26" s="295"/>
      <c r="S26" s="295"/>
      <c r="T26" s="295"/>
      <c r="U26" s="295"/>
      <c r="V26" s="295"/>
      <c r="W26" s="299"/>
      <c r="X26" s="300"/>
      <c r="Y26" s="5"/>
      <c r="Z26" s="5"/>
      <c r="AA26" s="5"/>
    </row>
    <row r="27" spans="1:29" ht="20.100000000000001" customHeight="1">
      <c r="A27" s="5"/>
      <c r="B27" s="22" t="s">
        <v>32</v>
      </c>
      <c r="C27" s="284" t="s">
        <v>26</v>
      </c>
      <c r="D27" s="284"/>
      <c r="E27" s="284"/>
      <c r="F27" s="284"/>
      <c r="G27" s="284"/>
      <c r="H27" s="284"/>
      <c r="I27" s="284"/>
      <c r="J27" s="284"/>
      <c r="K27" s="284"/>
      <c r="L27" s="285"/>
      <c r="M27" s="310"/>
      <c r="N27" s="311"/>
      <c r="O27" s="311"/>
      <c r="P27" s="311"/>
      <c r="Q27" s="311"/>
      <c r="R27" s="311"/>
      <c r="S27" s="311"/>
      <c r="T27" s="311"/>
      <c r="U27" s="311"/>
      <c r="V27" s="311"/>
      <c r="W27" s="312"/>
      <c r="X27" s="313"/>
      <c r="Y27" s="5"/>
      <c r="Z27" s="5"/>
      <c r="AA27" s="5"/>
    </row>
    <row r="28" spans="1:29" ht="20.100000000000001" customHeight="1" thickBot="1">
      <c r="A28" s="5"/>
      <c r="B28" s="23"/>
      <c r="C28" s="284" t="s">
        <v>27</v>
      </c>
      <c r="D28" s="284"/>
      <c r="E28" s="284"/>
      <c r="F28" s="284"/>
      <c r="G28" s="284"/>
      <c r="H28" s="284"/>
      <c r="I28" s="284"/>
      <c r="J28" s="284"/>
      <c r="K28" s="284"/>
      <c r="L28" s="285"/>
      <c r="M28" s="314"/>
      <c r="N28" s="315"/>
      <c r="O28" s="315"/>
      <c r="P28" s="315"/>
      <c r="Q28" s="315"/>
      <c r="R28" s="315"/>
      <c r="S28" s="315"/>
      <c r="T28" s="315"/>
      <c r="U28" s="315"/>
      <c r="V28" s="315"/>
      <c r="W28" s="316"/>
      <c r="X28" s="317"/>
      <c r="Y28" s="5"/>
      <c r="Z28" s="5"/>
      <c r="AA28" s="5"/>
    </row>
    <row r="29" spans="1:29" ht="20.100000000000001" customHeight="1" thickBot="1">
      <c r="A29" s="5"/>
      <c r="B29" s="285" t="s">
        <v>1863</v>
      </c>
      <c r="C29" s="320"/>
      <c r="D29" s="320"/>
      <c r="E29" s="320"/>
      <c r="F29" s="320"/>
      <c r="G29" s="320"/>
      <c r="H29" s="320"/>
      <c r="I29" s="320"/>
      <c r="J29" s="320"/>
      <c r="K29" s="320"/>
      <c r="L29" s="321"/>
      <c r="M29" s="322"/>
      <c r="N29" s="323"/>
      <c r="O29" s="323"/>
      <c r="P29" s="323"/>
      <c r="Q29" s="323"/>
      <c r="R29" s="323"/>
      <c r="S29" s="323"/>
      <c r="T29" s="324"/>
      <c r="U29" s="24"/>
      <c r="V29" s="25"/>
      <c r="W29" s="25"/>
      <c r="X29" s="25"/>
      <c r="Y29" s="5"/>
      <c r="Z29" s="5"/>
      <c r="AA29" s="5"/>
    </row>
    <row r="30" spans="1:29" ht="20.100000000000001" customHeight="1">
      <c r="A30" s="5"/>
      <c r="B30" s="318" t="s">
        <v>49</v>
      </c>
      <c r="C30" s="284" t="s">
        <v>7</v>
      </c>
      <c r="D30" s="284"/>
      <c r="E30" s="284"/>
      <c r="F30" s="284"/>
      <c r="G30" s="284"/>
      <c r="H30" s="284"/>
      <c r="I30" s="284"/>
      <c r="J30" s="284"/>
      <c r="K30" s="284"/>
      <c r="L30" s="285"/>
      <c r="M30" s="310"/>
      <c r="N30" s="311"/>
      <c r="O30" s="311"/>
      <c r="P30" s="311"/>
      <c r="Q30" s="311"/>
      <c r="R30" s="311"/>
      <c r="S30" s="311"/>
      <c r="T30" s="311"/>
      <c r="U30" s="311"/>
      <c r="V30" s="311"/>
      <c r="W30" s="312"/>
      <c r="X30" s="313"/>
      <c r="Y30" s="5"/>
      <c r="Z30" s="5"/>
      <c r="AA30" s="5"/>
    </row>
    <row r="31" spans="1:29" ht="20.100000000000001" customHeight="1">
      <c r="A31" s="5"/>
      <c r="B31" s="319"/>
      <c r="C31" s="309" t="s">
        <v>47</v>
      </c>
      <c r="D31" s="309"/>
      <c r="E31" s="309"/>
      <c r="F31" s="309"/>
      <c r="G31" s="309"/>
      <c r="H31" s="309"/>
      <c r="I31" s="309"/>
      <c r="J31" s="309"/>
      <c r="K31" s="309"/>
      <c r="L31" s="309"/>
      <c r="M31" s="310"/>
      <c r="N31" s="311"/>
      <c r="O31" s="311"/>
      <c r="P31" s="311"/>
      <c r="Q31" s="311"/>
      <c r="R31" s="311"/>
      <c r="S31" s="311"/>
      <c r="T31" s="311"/>
      <c r="U31" s="311"/>
      <c r="V31" s="311"/>
      <c r="W31" s="312"/>
      <c r="X31" s="313"/>
      <c r="Y31" s="5"/>
      <c r="Z31" s="5"/>
      <c r="AA31" s="5"/>
    </row>
    <row r="32" spans="1:29" ht="20.100000000000001" customHeight="1">
      <c r="A32" s="5"/>
      <c r="B32" s="22" t="s">
        <v>48</v>
      </c>
      <c r="C32" s="284" t="s">
        <v>0</v>
      </c>
      <c r="D32" s="284"/>
      <c r="E32" s="284"/>
      <c r="F32" s="284"/>
      <c r="G32" s="284"/>
      <c r="H32" s="284"/>
      <c r="I32" s="284"/>
      <c r="J32" s="284"/>
      <c r="K32" s="284"/>
      <c r="L32" s="285"/>
      <c r="M32" s="301"/>
      <c r="N32" s="302"/>
      <c r="O32" s="302"/>
      <c r="P32" s="302"/>
      <c r="Q32" s="302"/>
      <c r="R32" s="302"/>
      <c r="S32" s="302"/>
      <c r="T32" s="302"/>
      <c r="U32" s="302"/>
      <c r="V32" s="302"/>
      <c r="W32" s="303"/>
      <c r="X32" s="304"/>
      <c r="Y32" s="5"/>
      <c r="Z32" s="5"/>
      <c r="AA32" s="5"/>
    </row>
    <row r="33" spans="1:40" ht="20.100000000000001" customHeight="1" thickBot="1">
      <c r="A33" s="5"/>
      <c r="B33" s="27"/>
      <c r="C33" s="284" t="s">
        <v>44</v>
      </c>
      <c r="D33" s="284"/>
      <c r="E33" s="284"/>
      <c r="F33" s="284"/>
      <c r="G33" s="284"/>
      <c r="H33" s="284"/>
      <c r="I33" s="284"/>
      <c r="J33" s="284"/>
      <c r="K33" s="284"/>
      <c r="L33" s="285"/>
      <c r="M33" s="338"/>
      <c r="N33" s="339"/>
      <c r="O33" s="339"/>
      <c r="P33" s="339"/>
      <c r="Q33" s="339"/>
      <c r="R33" s="339"/>
      <c r="S33" s="339"/>
      <c r="T33" s="339"/>
      <c r="U33" s="339"/>
      <c r="V33" s="339"/>
      <c r="W33" s="340"/>
      <c r="X33" s="341"/>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1918</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1919</v>
      </c>
      <c r="C36" s="5"/>
      <c r="D36" s="5"/>
      <c r="E36" s="5"/>
      <c r="F36" s="5"/>
      <c r="G36" s="5"/>
      <c r="H36" s="5"/>
      <c r="I36" s="5"/>
      <c r="J36" s="5"/>
      <c r="K36" s="5"/>
      <c r="L36" s="5"/>
      <c r="M36" s="5"/>
      <c r="N36" s="5"/>
      <c r="O36" s="5"/>
      <c r="P36" s="5"/>
      <c r="Q36" s="5"/>
      <c r="R36" s="5"/>
      <c r="S36" s="5"/>
      <c r="T36" s="5"/>
      <c r="U36" s="5"/>
      <c r="V36" s="5"/>
      <c r="W36" s="5"/>
      <c r="X36" s="28"/>
      <c r="Y36" s="5"/>
      <c r="Z36" s="5"/>
      <c r="AA36" s="5"/>
    </row>
    <row r="37" spans="1:40" ht="45" customHeight="1">
      <c r="A37" s="5"/>
      <c r="B37" s="305" t="s">
        <v>1946</v>
      </c>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c r="AA37" s="306"/>
    </row>
    <row r="38" spans="1:40" ht="27" customHeight="1">
      <c r="A38" s="5"/>
      <c r="B38" s="270" t="s">
        <v>33</v>
      </c>
      <c r="C38" s="276" t="s">
        <v>1896</v>
      </c>
      <c r="D38" s="277"/>
      <c r="E38" s="277"/>
      <c r="F38" s="277"/>
      <c r="G38" s="277"/>
      <c r="H38" s="277"/>
      <c r="I38" s="277"/>
      <c r="J38" s="277"/>
      <c r="K38" s="277"/>
      <c r="L38" s="278"/>
      <c r="M38" s="282" t="s">
        <v>36</v>
      </c>
      <c r="N38" s="277"/>
      <c r="O38" s="277"/>
      <c r="P38" s="277"/>
      <c r="Q38" s="278"/>
      <c r="R38" s="272" t="s">
        <v>60</v>
      </c>
      <c r="S38" s="273"/>
      <c r="T38" s="273"/>
      <c r="U38" s="273"/>
      <c r="V38" s="273"/>
      <c r="W38" s="274"/>
      <c r="X38" s="270" t="s">
        <v>37</v>
      </c>
      <c r="Y38" s="270" t="s">
        <v>38</v>
      </c>
      <c r="Z38" s="359" t="s">
        <v>1917</v>
      </c>
      <c r="AA38" s="360"/>
    </row>
    <row r="39" spans="1:40" ht="32.25" customHeight="1" thickBot="1">
      <c r="A39" s="5"/>
      <c r="B39" s="275"/>
      <c r="C39" s="279"/>
      <c r="D39" s="279"/>
      <c r="E39" s="279"/>
      <c r="F39" s="279"/>
      <c r="G39" s="279"/>
      <c r="H39" s="279"/>
      <c r="I39" s="279"/>
      <c r="J39" s="279"/>
      <c r="K39" s="279"/>
      <c r="L39" s="280"/>
      <c r="M39" s="283"/>
      <c r="N39" s="279"/>
      <c r="O39" s="279"/>
      <c r="P39" s="279"/>
      <c r="Q39" s="280"/>
      <c r="R39" s="281" t="s">
        <v>63</v>
      </c>
      <c r="S39" s="271"/>
      <c r="T39" s="271"/>
      <c r="U39" s="271"/>
      <c r="V39" s="271"/>
      <c r="W39" s="30" t="s">
        <v>64</v>
      </c>
      <c r="X39" s="271"/>
      <c r="Y39" s="271"/>
      <c r="Z39" s="361"/>
      <c r="AA39" s="362"/>
    </row>
    <row r="40" spans="1:40" ht="37.5" customHeight="1" thickBot="1">
      <c r="A40" s="5"/>
      <c r="B40" s="20">
        <v>1</v>
      </c>
      <c r="C40" s="342"/>
      <c r="D40" s="343"/>
      <c r="E40" s="343"/>
      <c r="F40" s="343"/>
      <c r="G40" s="343"/>
      <c r="H40" s="343"/>
      <c r="I40" s="343"/>
      <c r="J40" s="343"/>
      <c r="K40" s="343"/>
      <c r="L40" s="344"/>
      <c r="M40" s="325"/>
      <c r="N40" s="326"/>
      <c r="O40" s="326"/>
      <c r="P40" s="326"/>
      <c r="Q40" s="327"/>
      <c r="R40" s="331"/>
      <c r="S40" s="332"/>
      <c r="T40" s="332"/>
      <c r="U40" s="332"/>
      <c r="V40" s="333"/>
      <c r="W40" s="11"/>
      <c r="X40" s="12"/>
      <c r="Y40" s="12"/>
      <c r="Z40" s="353"/>
      <c r="AA40" s="354"/>
      <c r="AB40" s="235" t="str">
        <f>IF(COUNTIF(R40:R140,C18)=COUNTA(C40:C140),"○","×")</f>
        <v>○</v>
      </c>
      <c r="AD40" s="258" t="s">
        <v>1886</v>
      </c>
      <c r="AE40" s="259"/>
      <c r="AF40" s="259"/>
      <c r="AG40" s="259"/>
      <c r="AH40" s="259"/>
      <c r="AI40" s="259"/>
      <c r="AJ40" s="259"/>
      <c r="AK40" s="259"/>
      <c r="AL40" s="259"/>
      <c r="AM40" s="259"/>
      <c r="AN40" s="260"/>
    </row>
    <row r="41" spans="1:40" ht="37.5" customHeight="1">
      <c r="A41" s="5"/>
      <c r="B41" s="20">
        <f>B40+1</f>
        <v>2</v>
      </c>
      <c r="C41" s="345"/>
      <c r="D41" s="346"/>
      <c r="E41" s="346"/>
      <c r="F41" s="346"/>
      <c r="G41" s="346"/>
      <c r="H41" s="346"/>
      <c r="I41" s="346"/>
      <c r="J41" s="346"/>
      <c r="K41" s="346"/>
      <c r="L41" s="347"/>
      <c r="M41" s="328"/>
      <c r="N41" s="329"/>
      <c r="O41" s="329"/>
      <c r="P41" s="329"/>
      <c r="Q41" s="330"/>
      <c r="R41" s="264"/>
      <c r="S41" s="265"/>
      <c r="T41" s="265"/>
      <c r="U41" s="265"/>
      <c r="V41" s="266"/>
      <c r="W41" s="242"/>
      <c r="X41" s="13"/>
      <c r="Y41" s="13"/>
      <c r="Z41" s="355"/>
      <c r="AA41" s="356"/>
    </row>
    <row r="42" spans="1:40" ht="37.5" customHeight="1">
      <c r="A42" s="5"/>
      <c r="B42" s="20">
        <f t="shared" ref="B42:B78" si="0">B41+1</f>
        <v>3</v>
      </c>
      <c r="C42" s="345"/>
      <c r="D42" s="346"/>
      <c r="E42" s="346"/>
      <c r="F42" s="346"/>
      <c r="G42" s="346"/>
      <c r="H42" s="346"/>
      <c r="I42" s="346"/>
      <c r="J42" s="346"/>
      <c r="K42" s="346"/>
      <c r="L42" s="347"/>
      <c r="M42" s="264"/>
      <c r="N42" s="265"/>
      <c r="O42" s="265"/>
      <c r="P42" s="265"/>
      <c r="Q42" s="266"/>
      <c r="R42" s="264"/>
      <c r="S42" s="265"/>
      <c r="T42" s="265"/>
      <c r="U42" s="265"/>
      <c r="V42" s="266"/>
      <c r="W42" s="242"/>
      <c r="X42" s="13"/>
      <c r="Y42" s="13"/>
      <c r="Z42" s="355"/>
      <c r="AA42" s="356"/>
    </row>
    <row r="43" spans="1:40" ht="37.5" customHeight="1">
      <c r="A43" s="5"/>
      <c r="B43" s="20">
        <f t="shared" si="0"/>
        <v>4</v>
      </c>
      <c r="C43" s="345"/>
      <c r="D43" s="346"/>
      <c r="E43" s="346"/>
      <c r="F43" s="346"/>
      <c r="G43" s="346"/>
      <c r="H43" s="346"/>
      <c r="I43" s="346"/>
      <c r="J43" s="346"/>
      <c r="K43" s="346"/>
      <c r="L43" s="347"/>
      <c r="M43" s="264"/>
      <c r="N43" s="265"/>
      <c r="O43" s="265"/>
      <c r="P43" s="265"/>
      <c r="Q43" s="266"/>
      <c r="R43" s="264"/>
      <c r="S43" s="265"/>
      <c r="T43" s="265"/>
      <c r="U43" s="265"/>
      <c r="V43" s="266"/>
      <c r="W43" s="203"/>
      <c r="X43" s="13"/>
      <c r="Y43" s="13"/>
      <c r="Z43" s="355"/>
      <c r="AA43" s="356"/>
    </row>
    <row r="44" spans="1:40" ht="37.5" customHeight="1">
      <c r="A44" s="5"/>
      <c r="B44" s="20">
        <f t="shared" si="0"/>
        <v>5</v>
      </c>
      <c r="C44" s="345"/>
      <c r="D44" s="346"/>
      <c r="E44" s="346"/>
      <c r="F44" s="346"/>
      <c r="G44" s="346"/>
      <c r="H44" s="346"/>
      <c r="I44" s="346"/>
      <c r="J44" s="346"/>
      <c r="K44" s="346"/>
      <c r="L44" s="347"/>
      <c r="M44" s="264"/>
      <c r="N44" s="265"/>
      <c r="O44" s="265"/>
      <c r="P44" s="265"/>
      <c r="Q44" s="266"/>
      <c r="R44" s="264"/>
      <c r="S44" s="265"/>
      <c r="T44" s="265"/>
      <c r="U44" s="265"/>
      <c r="V44" s="266"/>
      <c r="W44" s="203"/>
      <c r="X44" s="13"/>
      <c r="Y44" s="13"/>
      <c r="Z44" s="355"/>
      <c r="AA44" s="356"/>
    </row>
    <row r="45" spans="1:40" ht="37.5" customHeight="1">
      <c r="A45" s="5"/>
      <c r="B45" s="20">
        <f t="shared" si="0"/>
        <v>6</v>
      </c>
      <c r="C45" s="345"/>
      <c r="D45" s="346"/>
      <c r="E45" s="346"/>
      <c r="F45" s="346"/>
      <c r="G45" s="346"/>
      <c r="H45" s="346"/>
      <c r="I45" s="346"/>
      <c r="J45" s="346"/>
      <c r="K45" s="346"/>
      <c r="L45" s="347"/>
      <c r="M45" s="264"/>
      <c r="N45" s="265"/>
      <c r="O45" s="265"/>
      <c r="P45" s="265"/>
      <c r="Q45" s="266"/>
      <c r="R45" s="264"/>
      <c r="S45" s="265"/>
      <c r="T45" s="265"/>
      <c r="U45" s="265"/>
      <c r="V45" s="266"/>
      <c r="W45" s="203"/>
      <c r="X45" s="13"/>
      <c r="Y45" s="13"/>
      <c r="Z45" s="355"/>
      <c r="AA45" s="356"/>
    </row>
    <row r="46" spans="1:40" ht="37.5" customHeight="1">
      <c r="A46" s="5"/>
      <c r="B46" s="20">
        <f t="shared" si="0"/>
        <v>7</v>
      </c>
      <c r="C46" s="345"/>
      <c r="D46" s="346"/>
      <c r="E46" s="346"/>
      <c r="F46" s="346"/>
      <c r="G46" s="346"/>
      <c r="H46" s="346"/>
      <c r="I46" s="346"/>
      <c r="J46" s="346"/>
      <c r="K46" s="346"/>
      <c r="L46" s="347"/>
      <c r="M46" s="264"/>
      <c r="N46" s="265"/>
      <c r="O46" s="265"/>
      <c r="P46" s="265"/>
      <c r="Q46" s="266"/>
      <c r="R46" s="264"/>
      <c r="S46" s="265"/>
      <c r="T46" s="265"/>
      <c r="U46" s="265"/>
      <c r="V46" s="266"/>
      <c r="W46" s="203"/>
      <c r="X46" s="13"/>
      <c r="Y46" s="13"/>
      <c r="Z46" s="353"/>
      <c r="AA46" s="354"/>
    </row>
    <row r="47" spans="1:40" ht="37.5" customHeight="1">
      <c r="A47" s="5"/>
      <c r="B47" s="20">
        <f t="shared" si="0"/>
        <v>8</v>
      </c>
      <c r="C47" s="345"/>
      <c r="D47" s="346"/>
      <c r="E47" s="346"/>
      <c r="F47" s="346"/>
      <c r="G47" s="346"/>
      <c r="H47" s="346"/>
      <c r="I47" s="346"/>
      <c r="J47" s="346"/>
      <c r="K47" s="346"/>
      <c r="L47" s="347"/>
      <c r="M47" s="286"/>
      <c r="N47" s="286"/>
      <c r="O47" s="286"/>
      <c r="P47" s="286"/>
      <c r="Q47" s="286"/>
      <c r="R47" s="264"/>
      <c r="S47" s="265"/>
      <c r="T47" s="265"/>
      <c r="U47" s="265"/>
      <c r="V47" s="266"/>
      <c r="W47" s="203"/>
      <c r="X47" s="13"/>
      <c r="Y47" s="13"/>
      <c r="Z47" s="355"/>
      <c r="AA47" s="356"/>
    </row>
    <row r="48" spans="1:40" ht="37.5" customHeight="1">
      <c r="A48" s="5"/>
      <c r="B48" s="20">
        <f t="shared" si="0"/>
        <v>9</v>
      </c>
      <c r="C48" s="345"/>
      <c r="D48" s="346"/>
      <c r="E48" s="346"/>
      <c r="F48" s="346"/>
      <c r="G48" s="346"/>
      <c r="H48" s="346"/>
      <c r="I48" s="346"/>
      <c r="J48" s="346"/>
      <c r="K48" s="346"/>
      <c r="L48" s="347"/>
      <c r="M48" s="286"/>
      <c r="N48" s="286"/>
      <c r="O48" s="286"/>
      <c r="P48" s="286"/>
      <c r="Q48" s="286"/>
      <c r="R48" s="264"/>
      <c r="S48" s="265"/>
      <c r="T48" s="265"/>
      <c r="U48" s="265"/>
      <c r="V48" s="266"/>
      <c r="W48" s="203"/>
      <c r="X48" s="13"/>
      <c r="Y48" s="13"/>
      <c r="Z48" s="355"/>
      <c r="AA48" s="356"/>
    </row>
    <row r="49" spans="1:27" ht="37.5" customHeight="1">
      <c r="A49" s="5"/>
      <c r="B49" s="20">
        <f t="shared" si="0"/>
        <v>10</v>
      </c>
      <c r="C49" s="345"/>
      <c r="D49" s="346"/>
      <c r="E49" s="346"/>
      <c r="F49" s="346"/>
      <c r="G49" s="346"/>
      <c r="H49" s="346"/>
      <c r="I49" s="346"/>
      <c r="J49" s="346"/>
      <c r="K49" s="346"/>
      <c r="L49" s="347"/>
      <c r="M49" s="286"/>
      <c r="N49" s="286"/>
      <c r="O49" s="286"/>
      <c r="P49" s="286"/>
      <c r="Q49" s="286"/>
      <c r="R49" s="264"/>
      <c r="S49" s="265"/>
      <c r="T49" s="265"/>
      <c r="U49" s="265"/>
      <c r="V49" s="266"/>
      <c r="W49" s="203"/>
      <c r="X49" s="13"/>
      <c r="Y49" s="13"/>
      <c r="Z49" s="355"/>
      <c r="AA49" s="356"/>
    </row>
    <row r="50" spans="1:27" ht="37.5" customHeight="1">
      <c r="A50" s="5"/>
      <c r="B50" s="20">
        <f t="shared" si="0"/>
        <v>11</v>
      </c>
      <c r="C50" s="345"/>
      <c r="D50" s="346"/>
      <c r="E50" s="346"/>
      <c r="F50" s="346"/>
      <c r="G50" s="346"/>
      <c r="H50" s="346"/>
      <c r="I50" s="346"/>
      <c r="J50" s="346"/>
      <c r="K50" s="346"/>
      <c r="L50" s="347"/>
      <c r="M50" s="286"/>
      <c r="N50" s="286"/>
      <c r="O50" s="286"/>
      <c r="P50" s="286"/>
      <c r="Q50" s="286"/>
      <c r="R50" s="264"/>
      <c r="S50" s="265"/>
      <c r="T50" s="265"/>
      <c r="U50" s="265"/>
      <c r="V50" s="266"/>
      <c r="W50" s="203"/>
      <c r="X50" s="13"/>
      <c r="Y50" s="13"/>
      <c r="Z50" s="355"/>
      <c r="AA50" s="356"/>
    </row>
    <row r="51" spans="1:27" ht="37.5" customHeight="1">
      <c r="A51" s="5"/>
      <c r="B51" s="20">
        <f t="shared" si="0"/>
        <v>12</v>
      </c>
      <c r="C51" s="345"/>
      <c r="D51" s="346"/>
      <c r="E51" s="346"/>
      <c r="F51" s="346"/>
      <c r="G51" s="346"/>
      <c r="H51" s="346"/>
      <c r="I51" s="346"/>
      <c r="J51" s="346"/>
      <c r="K51" s="346"/>
      <c r="L51" s="347"/>
      <c r="M51" s="286"/>
      <c r="N51" s="286"/>
      <c r="O51" s="286"/>
      <c r="P51" s="286"/>
      <c r="Q51" s="286"/>
      <c r="R51" s="264"/>
      <c r="S51" s="265"/>
      <c r="T51" s="265"/>
      <c r="U51" s="265"/>
      <c r="V51" s="266"/>
      <c r="W51" s="203"/>
      <c r="X51" s="13"/>
      <c r="Y51" s="13"/>
      <c r="Z51" s="355"/>
      <c r="AA51" s="356"/>
    </row>
    <row r="52" spans="1:27" ht="37.5" customHeight="1">
      <c r="A52" s="5"/>
      <c r="B52" s="20">
        <f t="shared" si="0"/>
        <v>13</v>
      </c>
      <c r="C52" s="345"/>
      <c r="D52" s="346"/>
      <c r="E52" s="346"/>
      <c r="F52" s="346"/>
      <c r="G52" s="346"/>
      <c r="H52" s="346"/>
      <c r="I52" s="346"/>
      <c r="J52" s="346"/>
      <c r="K52" s="346"/>
      <c r="L52" s="347"/>
      <c r="M52" s="286"/>
      <c r="N52" s="286"/>
      <c r="O52" s="286"/>
      <c r="P52" s="286"/>
      <c r="Q52" s="286"/>
      <c r="R52" s="264"/>
      <c r="S52" s="265"/>
      <c r="T52" s="265"/>
      <c r="U52" s="265"/>
      <c r="V52" s="266"/>
      <c r="W52" s="203"/>
      <c r="X52" s="13"/>
      <c r="Y52" s="13"/>
      <c r="Z52" s="355"/>
      <c r="AA52" s="356"/>
    </row>
    <row r="53" spans="1:27" ht="37.5" customHeight="1">
      <c r="A53" s="5"/>
      <c r="B53" s="20">
        <f t="shared" si="0"/>
        <v>14</v>
      </c>
      <c r="C53" s="345"/>
      <c r="D53" s="346"/>
      <c r="E53" s="346"/>
      <c r="F53" s="346"/>
      <c r="G53" s="346"/>
      <c r="H53" s="346"/>
      <c r="I53" s="346"/>
      <c r="J53" s="346"/>
      <c r="K53" s="346"/>
      <c r="L53" s="347"/>
      <c r="M53" s="286"/>
      <c r="N53" s="286"/>
      <c r="O53" s="286"/>
      <c r="P53" s="286"/>
      <c r="Q53" s="286"/>
      <c r="R53" s="264"/>
      <c r="S53" s="265"/>
      <c r="T53" s="265"/>
      <c r="U53" s="265"/>
      <c r="V53" s="266"/>
      <c r="W53" s="203"/>
      <c r="X53" s="13"/>
      <c r="Y53" s="13"/>
      <c r="Z53" s="355"/>
      <c r="AA53" s="356"/>
    </row>
    <row r="54" spans="1:27" ht="37.5" customHeight="1">
      <c r="A54" s="5"/>
      <c r="B54" s="20">
        <f t="shared" si="0"/>
        <v>15</v>
      </c>
      <c r="C54" s="345"/>
      <c r="D54" s="346"/>
      <c r="E54" s="346"/>
      <c r="F54" s="346"/>
      <c r="G54" s="346"/>
      <c r="H54" s="346"/>
      <c r="I54" s="346"/>
      <c r="J54" s="346"/>
      <c r="K54" s="346"/>
      <c r="L54" s="347"/>
      <c r="M54" s="286"/>
      <c r="N54" s="286"/>
      <c r="O54" s="286"/>
      <c r="P54" s="286"/>
      <c r="Q54" s="286"/>
      <c r="R54" s="264"/>
      <c r="S54" s="265"/>
      <c r="T54" s="265"/>
      <c r="U54" s="265"/>
      <c r="V54" s="266"/>
      <c r="W54" s="203"/>
      <c r="X54" s="13"/>
      <c r="Y54" s="13"/>
      <c r="Z54" s="355"/>
      <c r="AA54" s="356"/>
    </row>
    <row r="55" spans="1:27" ht="37.5" customHeight="1">
      <c r="A55" s="5"/>
      <c r="B55" s="20">
        <f t="shared" si="0"/>
        <v>16</v>
      </c>
      <c r="C55" s="345"/>
      <c r="D55" s="346"/>
      <c r="E55" s="346"/>
      <c r="F55" s="346"/>
      <c r="G55" s="346"/>
      <c r="H55" s="346"/>
      <c r="I55" s="346"/>
      <c r="J55" s="346"/>
      <c r="K55" s="346"/>
      <c r="L55" s="347"/>
      <c r="M55" s="286"/>
      <c r="N55" s="286"/>
      <c r="O55" s="286"/>
      <c r="P55" s="286"/>
      <c r="Q55" s="286"/>
      <c r="R55" s="264"/>
      <c r="S55" s="265"/>
      <c r="T55" s="265"/>
      <c r="U55" s="265"/>
      <c r="V55" s="266"/>
      <c r="W55" s="203"/>
      <c r="X55" s="13"/>
      <c r="Y55" s="13"/>
      <c r="Z55" s="355"/>
      <c r="AA55" s="356"/>
    </row>
    <row r="56" spans="1:27" ht="37.5" customHeight="1">
      <c r="A56" s="5"/>
      <c r="B56" s="20">
        <f t="shared" si="0"/>
        <v>17</v>
      </c>
      <c r="C56" s="345"/>
      <c r="D56" s="346"/>
      <c r="E56" s="346"/>
      <c r="F56" s="346"/>
      <c r="G56" s="346"/>
      <c r="H56" s="346"/>
      <c r="I56" s="346"/>
      <c r="J56" s="346"/>
      <c r="K56" s="346"/>
      <c r="L56" s="347"/>
      <c r="M56" s="286"/>
      <c r="N56" s="286"/>
      <c r="O56" s="286"/>
      <c r="P56" s="286"/>
      <c r="Q56" s="286"/>
      <c r="R56" s="264"/>
      <c r="S56" s="265"/>
      <c r="T56" s="265"/>
      <c r="U56" s="265"/>
      <c r="V56" s="266"/>
      <c r="W56" s="203"/>
      <c r="X56" s="13"/>
      <c r="Y56" s="13"/>
      <c r="Z56" s="355"/>
      <c r="AA56" s="356"/>
    </row>
    <row r="57" spans="1:27" ht="37.5" customHeight="1">
      <c r="A57" s="5"/>
      <c r="B57" s="20">
        <f t="shared" si="0"/>
        <v>18</v>
      </c>
      <c r="C57" s="345"/>
      <c r="D57" s="346"/>
      <c r="E57" s="346"/>
      <c r="F57" s="346"/>
      <c r="G57" s="346"/>
      <c r="H57" s="346"/>
      <c r="I57" s="346"/>
      <c r="J57" s="346"/>
      <c r="K57" s="346"/>
      <c r="L57" s="347"/>
      <c r="M57" s="286"/>
      <c r="N57" s="286"/>
      <c r="O57" s="286"/>
      <c r="P57" s="286"/>
      <c r="Q57" s="286"/>
      <c r="R57" s="264"/>
      <c r="S57" s="265"/>
      <c r="T57" s="265"/>
      <c r="U57" s="265"/>
      <c r="V57" s="266"/>
      <c r="W57" s="203"/>
      <c r="X57" s="13"/>
      <c r="Y57" s="13"/>
      <c r="Z57" s="355"/>
      <c r="AA57" s="356"/>
    </row>
    <row r="58" spans="1:27" ht="37.5" customHeight="1">
      <c r="A58" s="5"/>
      <c r="B58" s="20">
        <f t="shared" si="0"/>
        <v>19</v>
      </c>
      <c r="C58" s="345"/>
      <c r="D58" s="346"/>
      <c r="E58" s="346"/>
      <c r="F58" s="346"/>
      <c r="G58" s="346"/>
      <c r="H58" s="346"/>
      <c r="I58" s="346"/>
      <c r="J58" s="346"/>
      <c r="K58" s="346"/>
      <c r="L58" s="347"/>
      <c r="M58" s="286"/>
      <c r="N58" s="286"/>
      <c r="O58" s="286"/>
      <c r="P58" s="286"/>
      <c r="Q58" s="286"/>
      <c r="R58" s="264"/>
      <c r="S58" s="265"/>
      <c r="T58" s="265"/>
      <c r="U58" s="265"/>
      <c r="V58" s="266"/>
      <c r="W58" s="203"/>
      <c r="X58" s="13"/>
      <c r="Y58" s="13"/>
      <c r="Z58" s="355"/>
      <c r="AA58" s="356"/>
    </row>
    <row r="59" spans="1:27" ht="37.5" customHeight="1">
      <c r="A59" s="5"/>
      <c r="B59" s="20">
        <f t="shared" si="0"/>
        <v>20</v>
      </c>
      <c r="C59" s="345"/>
      <c r="D59" s="346"/>
      <c r="E59" s="346"/>
      <c r="F59" s="346"/>
      <c r="G59" s="346"/>
      <c r="H59" s="346"/>
      <c r="I59" s="346"/>
      <c r="J59" s="346"/>
      <c r="K59" s="346"/>
      <c r="L59" s="347"/>
      <c r="M59" s="286"/>
      <c r="N59" s="286"/>
      <c r="O59" s="286"/>
      <c r="P59" s="286"/>
      <c r="Q59" s="286"/>
      <c r="R59" s="264"/>
      <c r="S59" s="265"/>
      <c r="T59" s="265"/>
      <c r="U59" s="265"/>
      <c r="V59" s="266"/>
      <c r="W59" s="203"/>
      <c r="X59" s="13"/>
      <c r="Y59" s="13"/>
      <c r="Z59" s="355"/>
      <c r="AA59" s="356"/>
    </row>
    <row r="60" spans="1:27" ht="37.5" customHeight="1">
      <c r="A60" s="5"/>
      <c r="B60" s="20">
        <f t="shared" si="0"/>
        <v>21</v>
      </c>
      <c r="C60" s="345"/>
      <c r="D60" s="346"/>
      <c r="E60" s="346"/>
      <c r="F60" s="346"/>
      <c r="G60" s="346"/>
      <c r="H60" s="346"/>
      <c r="I60" s="346"/>
      <c r="J60" s="346"/>
      <c r="K60" s="346"/>
      <c r="L60" s="347"/>
      <c r="M60" s="286"/>
      <c r="N60" s="286"/>
      <c r="O60" s="286"/>
      <c r="P60" s="286"/>
      <c r="Q60" s="286"/>
      <c r="R60" s="264"/>
      <c r="S60" s="265"/>
      <c r="T60" s="265"/>
      <c r="U60" s="265"/>
      <c r="V60" s="266"/>
      <c r="W60" s="203"/>
      <c r="X60" s="13"/>
      <c r="Y60" s="13"/>
      <c r="Z60" s="355"/>
      <c r="AA60" s="356"/>
    </row>
    <row r="61" spans="1:27" ht="37.5" customHeight="1">
      <c r="A61" s="5"/>
      <c r="B61" s="20">
        <f t="shared" si="0"/>
        <v>22</v>
      </c>
      <c r="C61" s="345"/>
      <c r="D61" s="346"/>
      <c r="E61" s="346"/>
      <c r="F61" s="346"/>
      <c r="G61" s="346"/>
      <c r="H61" s="346"/>
      <c r="I61" s="346"/>
      <c r="J61" s="346"/>
      <c r="K61" s="346"/>
      <c r="L61" s="347"/>
      <c r="M61" s="286"/>
      <c r="N61" s="286"/>
      <c r="O61" s="286"/>
      <c r="P61" s="286"/>
      <c r="Q61" s="286"/>
      <c r="R61" s="264"/>
      <c r="S61" s="265"/>
      <c r="T61" s="265"/>
      <c r="U61" s="265"/>
      <c r="V61" s="266"/>
      <c r="W61" s="203"/>
      <c r="X61" s="13"/>
      <c r="Y61" s="13"/>
      <c r="Z61" s="355"/>
      <c r="AA61" s="356"/>
    </row>
    <row r="62" spans="1:27" ht="37.5" customHeight="1">
      <c r="A62" s="5"/>
      <c r="B62" s="20">
        <f t="shared" si="0"/>
        <v>23</v>
      </c>
      <c r="C62" s="345"/>
      <c r="D62" s="346"/>
      <c r="E62" s="346"/>
      <c r="F62" s="346"/>
      <c r="G62" s="346"/>
      <c r="H62" s="346"/>
      <c r="I62" s="346"/>
      <c r="J62" s="346"/>
      <c r="K62" s="346"/>
      <c r="L62" s="347"/>
      <c r="M62" s="286"/>
      <c r="N62" s="286"/>
      <c r="O62" s="286"/>
      <c r="P62" s="286"/>
      <c r="Q62" s="286"/>
      <c r="R62" s="264"/>
      <c r="S62" s="265"/>
      <c r="T62" s="265"/>
      <c r="U62" s="265"/>
      <c r="V62" s="266"/>
      <c r="W62" s="203"/>
      <c r="X62" s="13"/>
      <c r="Y62" s="13"/>
      <c r="Z62" s="355"/>
      <c r="AA62" s="356"/>
    </row>
    <row r="63" spans="1:27" ht="37.5" customHeight="1">
      <c r="A63" s="5"/>
      <c r="B63" s="20">
        <f t="shared" si="0"/>
        <v>24</v>
      </c>
      <c r="C63" s="345"/>
      <c r="D63" s="346"/>
      <c r="E63" s="346"/>
      <c r="F63" s="346"/>
      <c r="G63" s="346"/>
      <c r="H63" s="346"/>
      <c r="I63" s="346"/>
      <c r="J63" s="346"/>
      <c r="K63" s="346"/>
      <c r="L63" s="347"/>
      <c r="M63" s="286"/>
      <c r="N63" s="286"/>
      <c r="O63" s="286"/>
      <c r="P63" s="286"/>
      <c r="Q63" s="286"/>
      <c r="R63" s="264"/>
      <c r="S63" s="265"/>
      <c r="T63" s="265"/>
      <c r="U63" s="265"/>
      <c r="V63" s="266"/>
      <c r="W63" s="203"/>
      <c r="X63" s="13"/>
      <c r="Y63" s="13"/>
      <c r="Z63" s="355"/>
      <c r="AA63" s="356"/>
    </row>
    <row r="64" spans="1:27" ht="37.5" customHeight="1">
      <c r="A64" s="5"/>
      <c r="B64" s="20">
        <f t="shared" si="0"/>
        <v>25</v>
      </c>
      <c r="C64" s="345"/>
      <c r="D64" s="346"/>
      <c r="E64" s="346"/>
      <c r="F64" s="346"/>
      <c r="G64" s="346"/>
      <c r="H64" s="346"/>
      <c r="I64" s="346"/>
      <c r="J64" s="346"/>
      <c r="K64" s="346"/>
      <c r="L64" s="347"/>
      <c r="M64" s="286"/>
      <c r="N64" s="286"/>
      <c r="O64" s="286"/>
      <c r="P64" s="286"/>
      <c r="Q64" s="286"/>
      <c r="R64" s="264"/>
      <c r="S64" s="265"/>
      <c r="T64" s="265"/>
      <c r="U64" s="265"/>
      <c r="V64" s="266"/>
      <c r="W64" s="203"/>
      <c r="X64" s="13"/>
      <c r="Y64" s="13"/>
      <c r="Z64" s="355"/>
      <c r="AA64" s="356"/>
    </row>
    <row r="65" spans="1:27" ht="37.5" customHeight="1">
      <c r="A65" s="5"/>
      <c r="B65" s="20">
        <f t="shared" si="0"/>
        <v>26</v>
      </c>
      <c r="C65" s="345"/>
      <c r="D65" s="346"/>
      <c r="E65" s="346"/>
      <c r="F65" s="346"/>
      <c r="G65" s="346"/>
      <c r="H65" s="346"/>
      <c r="I65" s="346"/>
      <c r="J65" s="346"/>
      <c r="K65" s="346"/>
      <c r="L65" s="347"/>
      <c r="M65" s="286"/>
      <c r="N65" s="286"/>
      <c r="O65" s="286"/>
      <c r="P65" s="286"/>
      <c r="Q65" s="286"/>
      <c r="R65" s="264"/>
      <c r="S65" s="265"/>
      <c r="T65" s="265"/>
      <c r="U65" s="265"/>
      <c r="V65" s="266"/>
      <c r="W65" s="203"/>
      <c r="X65" s="13"/>
      <c r="Y65" s="13"/>
      <c r="Z65" s="355"/>
      <c r="AA65" s="356"/>
    </row>
    <row r="66" spans="1:27" ht="37.5" customHeight="1">
      <c r="A66" s="5"/>
      <c r="B66" s="20">
        <f t="shared" si="0"/>
        <v>27</v>
      </c>
      <c r="C66" s="345"/>
      <c r="D66" s="346"/>
      <c r="E66" s="346"/>
      <c r="F66" s="346"/>
      <c r="G66" s="346"/>
      <c r="H66" s="346"/>
      <c r="I66" s="346"/>
      <c r="J66" s="346"/>
      <c r="K66" s="346"/>
      <c r="L66" s="347"/>
      <c r="M66" s="286"/>
      <c r="N66" s="286"/>
      <c r="O66" s="286"/>
      <c r="P66" s="286"/>
      <c r="Q66" s="286"/>
      <c r="R66" s="264"/>
      <c r="S66" s="265"/>
      <c r="T66" s="265"/>
      <c r="U66" s="265"/>
      <c r="V66" s="266"/>
      <c r="W66" s="203"/>
      <c r="X66" s="13"/>
      <c r="Y66" s="13"/>
      <c r="Z66" s="355"/>
      <c r="AA66" s="356"/>
    </row>
    <row r="67" spans="1:27" ht="37.5" customHeight="1">
      <c r="A67" s="5"/>
      <c r="B67" s="20">
        <f t="shared" si="0"/>
        <v>28</v>
      </c>
      <c r="C67" s="345"/>
      <c r="D67" s="346"/>
      <c r="E67" s="346"/>
      <c r="F67" s="346"/>
      <c r="G67" s="346"/>
      <c r="H67" s="346"/>
      <c r="I67" s="346"/>
      <c r="J67" s="346"/>
      <c r="K67" s="346"/>
      <c r="L67" s="347"/>
      <c r="M67" s="286"/>
      <c r="N67" s="286"/>
      <c r="O67" s="286"/>
      <c r="P67" s="286"/>
      <c r="Q67" s="286"/>
      <c r="R67" s="264"/>
      <c r="S67" s="265"/>
      <c r="T67" s="265"/>
      <c r="U67" s="265"/>
      <c r="V67" s="266"/>
      <c r="W67" s="203"/>
      <c r="X67" s="13"/>
      <c r="Y67" s="13"/>
      <c r="Z67" s="355"/>
      <c r="AA67" s="356"/>
    </row>
    <row r="68" spans="1:27" ht="37.5" customHeight="1">
      <c r="A68" s="5"/>
      <c r="B68" s="20">
        <f t="shared" si="0"/>
        <v>29</v>
      </c>
      <c r="C68" s="345"/>
      <c r="D68" s="346"/>
      <c r="E68" s="346"/>
      <c r="F68" s="346"/>
      <c r="G68" s="346"/>
      <c r="H68" s="346"/>
      <c r="I68" s="346"/>
      <c r="J68" s="346"/>
      <c r="K68" s="346"/>
      <c r="L68" s="347"/>
      <c r="M68" s="286"/>
      <c r="N68" s="286"/>
      <c r="O68" s="286"/>
      <c r="P68" s="286"/>
      <c r="Q68" s="286"/>
      <c r="R68" s="264"/>
      <c r="S68" s="265"/>
      <c r="T68" s="265"/>
      <c r="U68" s="265"/>
      <c r="V68" s="266"/>
      <c r="W68" s="203"/>
      <c r="X68" s="13"/>
      <c r="Y68" s="13"/>
      <c r="Z68" s="355"/>
      <c r="AA68" s="356"/>
    </row>
    <row r="69" spans="1:27" ht="37.5" customHeight="1">
      <c r="A69" s="5"/>
      <c r="B69" s="20">
        <f t="shared" si="0"/>
        <v>30</v>
      </c>
      <c r="C69" s="345"/>
      <c r="D69" s="346"/>
      <c r="E69" s="346"/>
      <c r="F69" s="346"/>
      <c r="G69" s="346"/>
      <c r="H69" s="346"/>
      <c r="I69" s="346"/>
      <c r="J69" s="346"/>
      <c r="K69" s="346"/>
      <c r="L69" s="347"/>
      <c r="M69" s="286"/>
      <c r="N69" s="286"/>
      <c r="O69" s="286"/>
      <c r="P69" s="286"/>
      <c r="Q69" s="286"/>
      <c r="R69" s="264"/>
      <c r="S69" s="265"/>
      <c r="T69" s="265"/>
      <c r="U69" s="265"/>
      <c r="V69" s="266"/>
      <c r="W69" s="203"/>
      <c r="X69" s="13"/>
      <c r="Y69" s="13"/>
      <c r="Z69" s="355"/>
      <c r="AA69" s="356"/>
    </row>
    <row r="70" spans="1:27" ht="37.5" customHeight="1">
      <c r="A70" s="5"/>
      <c r="B70" s="20">
        <f t="shared" si="0"/>
        <v>31</v>
      </c>
      <c r="C70" s="345"/>
      <c r="D70" s="346"/>
      <c r="E70" s="346"/>
      <c r="F70" s="346"/>
      <c r="G70" s="346"/>
      <c r="H70" s="346"/>
      <c r="I70" s="346"/>
      <c r="J70" s="346"/>
      <c r="K70" s="346"/>
      <c r="L70" s="347"/>
      <c r="M70" s="286"/>
      <c r="N70" s="286"/>
      <c r="O70" s="286"/>
      <c r="P70" s="286"/>
      <c r="Q70" s="286"/>
      <c r="R70" s="264"/>
      <c r="S70" s="265"/>
      <c r="T70" s="265"/>
      <c r="U70" s="265"/>
      <c r="V70" s="266"/>
      <c r="W70" s="203"/>
      <c r="X70" s="13"/>
      <c r="Y70" s="13"/>
      <c r="Z70" s="355"/>
      <c r="AA70" s="356"/>
    </row>
    <row r="71" spans="1:27" ht="37.5" customHeight="1">
      <c r="A71" s="5"/>
      <c r="B71" s="20">
        <f t="shared" si="0"/>
        <v>32</v>
      </c>
      <c r="C71" s="345"/>
      <c r="D71" s="346"/>
      <c r="E71" s="346"/>
      <c r="F71" s="346"/>
      <c r="G71" s="346"/>
      <c r="H71" s="346"/>
      <c r="I71" s="346"/>
      <c r="J71" s="346"/>
      <c r="K71" s="346"/>
      <c r="L71" s="347"/>
      <c r="M71" s="286"/>
      <c r="N71" s="286"/>
      <c r="O71" s="286"/>
      <c r="P71" s="286"/>
      <c r="Q71" s="286"/>
      <c r="R71" s="264"/>
      <c r="S71" s="265"/>
      <c r="T71" s="265"/>
      <c r="U71" s="265"/>
      <c r="V71" s="266"/>
      <c r="W71" s="203"/>
      <c r="X71" s="13"/>
      <c r="Y71" s="13"/>
      <c r="Z71" s="355"/>
      <c r="AA71" s="356"/>
    </row>
    <row r="72" spans="1:27" ht="37.5" customHeight="1">
      <c r="A72" s="5"/>
      <c r="B72" s="20">
        <f t="shared" si="0"/>
        <v>33</v>
      </c>
      <c r="C72" s="345"/>
      <c r="D72" s="346"/>
      <c r="E72" s="346"/>
      <c r="F72" s="346"/>
      <c r="G72" s="346"/>
      <c r="H72" s="346"/>
      <c r="I72" s="346"/>
      <c r="J72" s="346"/>
      <c r="K72" s="346"/>
      <c r="L72" s="347"/>
      <c r="M72" s="286"/>
      <c r="N72" s="286"/>
      <c r="O72" s="286"/>
      <c r="P72" s="286"/>
      <c r="Q72" s="286"/>
      <c r="R72" s="264"/>
      <c r="S72" s="265"/>
      <c r="T72" s="265"/>
      <c r="U72" s="265"/>
      <c r="V72" s="266"/>
      <c r="W72" s="203"/>
      <c r="X72" s="13"/>
      <c r="Y72" s="13"/>
      <c r="Z72" s="355"/>
      <c r="AA72" s="356"/>
    </row>
    <row r="73" spans="1:27" ht="37.5" customHeight="1">
      <c r="A73" s="5"/>
      <c r="B73" s="20">
        <f t="shared" si="0"/>
        <v>34</v>
      </c>
      <c r="C73" s="345"/>
      <c r="D73" s="346"/>
      <c r="E73" s="346"/>
      <c r="F73" s="346"/>
      <c r="G73" s="346"/>
      <c r="H73" s="346"/>
      <c r="I73" s="346"/>
      <c r="J73" s="346"/>
      <c r="K73" s="346"/>
      <c r="L73" s="347"/>
      <c r="M73" s="286"/>
      <c r="N73" s="286"/>
      <c r="O73" s="286"/>
      <c r="P73" s="286"/>
      <c r="Q73" s="286"/>
      <c r="R73" s="264"/>
      <c r="S73" s="265"/>
      <c r="T73" s="265"/>
      <c r="U73" s="265"/>
      <c r="V73" s="266"/>
      <c r="W73" s="203"/>
      <c r="X73" s="13"/>
      <c r="Y73" s="13"/>
      <c r="Z73" s="355"/>
      <c r="AA73" s="356"/>
    </row>
    <row r="74" spans="1:27" ht="37.5" customHeight="1">
      <c r="A74" s="5"/>
      <c r="B74" s="20">
        <f t="shared" si="0"/>
        <v>35</v>
      </c>
      <c r="C74" s="345"/>
      <c r="D74" s="346"/>
      <c r="E74" s="346"/>
      <c r="F74" s="346"/>
      <c r="G74" s="346"/>
      <c r="H74" s="346"/>
      <c r="I74" s="346"/>
      <c r="J74" s="346"/>
      <c r="K74" s="346"/>
      <c r="L74" s="347"/>
      <c r="M74" s="286"/>
      <c r="N74" s="286"/>
      <c r="O74" s="286"/>
      <c r="P74" s="286"/>
      <c r="Q74" s="286"/>
      <c r="R74" s="264"/>
      <c r="S74" s="265"/>
      <c r="T74" s="265"/>
      <c r="U74" s="265"/>
      <c r="V74" s="266"/>
      <c r="W74" s="203"/>
      <c r="X74" s="13"/>
      <c r="Y74" s="13"/>
      <c r="Z74" s="355"/>
      <c r="AA74" s="356"/>
    </row>
    <row r="75" spans="1:27" ht="37.5" customHeight="1">
      <c r="A75" s="5"/>
      <c r="B75" s="20">
        <f t="shared" si="0"/>
        <v>36</v>
      </c>
      <c r="C75" s="345"/>
      <c r="D75" s="346"/>
      <c r="E75" s="346"/>
      <c r="F75" s="346"/>
      <c r="G75" s="346"/>
      <c r="H75" s="346"/>
      <c r="I75" s="346"/>
      <c r="J75" s="346"/>
      <c r="K75" s="346"/>
      <c r="L75" s="347"/>
      <c r="M75" s="286"/>
      <c r="N75" s="286"/>
      <c r="O75" s="286"/>
      <c r="P75" s="286"/>
      <c r="Q75" s="286"/>
      <c r="R75" s="264"/>
      <c r="S75" s="265"/>
      <c r="T75" s="265"/>
      <c r="U75" s="265"/>
      <c r="V75" s="266"/>
      <c r="W75" s="203"/>
      <c r="X75" s="13"/>
      <c r="Y75" s="13"/>
      <c r="Z75" s="355"/>
      <c r="AA75" s="356"/>
    </row>
    <row r="76" spans="1:27" ht="37.5" customHeight="1">
      <c r="A76" s="5"/>
      <c r="B76" s="20">
        <f t="shared" si="0"/>
        <v>37</v>
      </c>
      <c r="C76" s="345"/>
      <c r="D76" s="346"/>
      <c r="E76" s="346"/>
      <c r="F76" s="346"/>
      <c r="G76" s="346"/>
      <c r="H76" s="346"/>
      <c r="I76" s="346"/>
      <c r="J76" s="346"/>
      <c r="K76" s="346"/>
      <c r="L76" s="347"/>
      <c r="M76" s="286"/>
      <c r="N76" s="286"/>
      <c r="O76" s="286"/>
      <c r="P76" s="286"/>
      <c r="Q76" s="286"/>
      <c r="R76" s="264"/>
      <c r="S76" s="265"/>
      <c r="T76" s="265"/>
      <c r="U76" s="265"/>
      <c r="V76" s="266"/>
      <c r="W76" s="203"/>
      <c r="X76" s="13"/>
      <c r="Y76" s="13"/>
      <c r="Z76" s="355"/>
      <c r="AA76" s="356"/>
    </row>
    <row r="77" spans="1:27" ht="37.5" customHeight="1">
      <c r="A77" s="5"/>
      <c r="B77" s="20">
        <f t="shared" si="0"/>
        <v>38</v>
      </c>
      <c r="C77" s="345"/>
      <c r="D77" s="346"/>
      <c r="E77" s="346"/>
      <c r="F77" s="346"/>
      <c r="G77" s="346"/>
      <c r="H77" s="346"/>
      <c r="I77" s="346"/>
      <c r="J77" s="346"/>
      <c r="K77" s="346"/>
      <c r="L77" s="347"/>
      <c r="M77" s="286"/>
      <c r="N77" s="286"/>
      <c r="O77" s="286"/>
      <c r="P77" s="286"/>
      <c r="Q77" s="286"/>
      <c r="R77" s="264"/>
      <c r="S77" s="265"/>
      <c r="T77" s="265"/>
      <c r="U77" s="265"/>
      <c r="V77" s="266"/>
      <c r="W77" s="203"/>
      <c r="X77" s="13"/>
      <c r="Y77" s="13"/>
      <c r="Z77" s="355"/>
      <c r="AA77" s="356"/>
    </row>
    <row r="78" spans="1:27" ht="37.5" customHeight="1">
      <c r="A78" s="5"/>
      <c r="B78" s="20">
        <f t="shared" si="0"/>
        <v>39</v>
      </c>
      <c r="C78" s="345"/>
      <c r="D78" s="346"/>
      <c r="E78" s="346"/>
      <c r="F78" s="346"/>
      <c r="G78" s="346"/>
      <c r="H78" s="346"/>
      <c r="I78" s="346"/>
      <c r="J78" s="346"/>
      <c r="K78" s="346"/>
      <c r="L78" s="347"/>
      <c r="M78" s="286"/>
      <c r="N78" s="286"/>
      <c r="O78" s="286"/>
      <c r="P78" s="286"/>
      <c r="Q78" s="286"/>
      <c r="R78" s="264"/>
      <c r="S78" s="265"/>
      <c r="T78" s="265"/>
      <c r="U78" s="265"/>
      <c r="V78" s="266"/>
      <c r="W78" s="203"/>
      <c r="X78" s="13"/>
      <c r="Y78" s="13"/>
      <c r="Z78" s="355"/>
      <c r="AA78" s="356"/>
    </row>
    <row r="79" spans="1:27" ht="37.5" customHeight="1">
      <c r="A79" s="5"/>
      <c r="B79" s="20">
        <f t="shared" ref="B79:B105" si="1">B78+1</f>
        <v>40</v>
      </c>
      <c r="C79" s="345"/>
      <c r="D79" s="346"/>
      <c r="E79" s="346"/>
      <c r="F79" s="346"/>
      <c r="G79" s="346"/>
      <c r="H79" s="346"/>
      <c r="I79" s="346"/>
      <c r="J79" s="346"/>
      <c r="K79" s="346"/>
      <c r="L79" s="347"/>
      <c r="M79" s="286"/>
      <c r="N79" s="286"/>
      <c r="O79" s="286"/>
      <c r="P79" s="286"/>
      <c r="Q79" s="286"/>
      <c r="R79" s="264"/>
      <c r="S79" s="265"/>
      <c r="T79" s="265"/>
      <c r="U79" s="265"/>
      <c r="V79" s="266"/>
      <c r="W79" s="203"/>
      <c r="X79" s="13"/>
      <c r="Y79" s="13"/>
      <c r="Z79" s="355"/>
      <c r="AA79" s="356"/>
    </row>
    <row r="80" spans="1:27" ht="37.5" customHeight="1">
      <c r="A80" s="5"/>
      <c r="B80" s="20">
        <f t="shared" si="1"/>
        <v>41</v>
      </c>
      <c r="C80" s="345"/>
      <c r="D80" s="346"/>
      <c r="E80" s="346"/>
      <c r="F80" s="346"/>
      <c r="G80" s="346"/>
      <c r="H80" s="346"/>
      <c r="I80" s="346"/>
      <c r="J80" s="346"/>
      <c r="K80" s="346"/>
      <c r="L80" s="347"/>
      <c r="M80" s="286"/>
      <c r="N80" s="286"/>
      <c r="O80" s="286"/>
      <c r="P80" s="286"/>
      <c r="Q80" s="286"/>
      <c r="R80" s="264"/>
      <c r="S80" s="265"/>
      <c r="T80" s="265"/>
      <c r="U80" s="265"/>
      <c r="V80" s="266"/>
      <c r="W80" s="203"/>
      <c r="X80" s="13"/>
      <c r="Y80" s="13"/>
      <c r="Z80" s="355"/>
      <c r="AA80" s="356"/>
    </row>
    <row r="81" spans="1:27" ht="37.5" customHeight="1">
      <c r="A81" s="5"/>
      <c r="B81" s="20">
        <f t="shared" si="1"/>
        <v>42</v>
      </c>
      <c r="C81" s="345"/>
      <c r="D81" s="346"/>
      <c r="E81" s="346"/>
      <c r="F81" s="346"/>
      <c r="G81" s="346"/>
      <c r="H81" s="346"/>
      <c r="I81" s="346"/>
      <c r="J81" s="346"/>
      <c r="K81" s="346"/>
      <c r="L81" s="347"/>
      <c r="M81" s="286"/>
      <c r="N81" s="286"/>
      <c r="O81" s="286"/>
      <c r="P81" s="286"/>
      <c r="Q81" s="286"/>
      <c r="R81" s="264"/>
      <c r="S81" s="265"/>
      <c r="T81" s="265"/>
      <c r="U81" s="265"/>
      <c r="V81" s="266"/>
      <c r="W81" s="203"/>
      <c r="X81" s="13"/>
      <c r="Y81" s="13"/>
      <c r="Z81" s="355"/>
      <c r="AA81" s="356"/>
    </row>
    <row r="82" spans="1:27" ht="37.5" customHeight="1">
      <c r="A82" s="5"/>
      <c r="B82" s="20">
        <f t="shared" si="1"/>
        <v>43</v>
      </c>
      <c r="C82" s="345"/>
      <c r="D82" s="346"/>
      <c r="E82" s="346"/>
      <c r="F82" s="346"/>
      <c r="G82" s="346"/>
      <c r="H82" s="346"/>
      <c r="I82" s="346"/>
      <c r="J82" s="346"/>
      <c r="K82" s="346"/>
      <c r="L82" s="347"/>
      <c r="M82" s="286"/>
      <c r="N82" s="286"/>
      <c r="O82" s="286"/>
      <c r="P82" s="286"/>
      <c r="Q82" s="286"/>
      <c r="R82" s="264"/>
      <c r="S82" s="265"/>
      <c r="T82" s="265"/>
      <c r="U82" s="265"/>
      <c r="V82" s="266"/>
      <c r="W82" s="203"/>
      <c r="X82" s="13"/>
      <c r="Y82" s="13"/>
      <c r="Z82" s="355"/>
      <c r="AA82" s="356"/>
    </row>
    <row r="83" spans="1:27" ht="37.5" customHeight="1">
      <c r="A83" s="5"/>
      <c r="B83" s="20">
        <f t="shared" si="1"/>
        <v>44</v>
      </c>
      <c r="C83" s="345"/>
      <c r="D83" s="346"/>
      <c r="E83" s="346"/>
      <c r="F83" s="346"/>
      <c r="G83" s="346"/>
      <c r="H83" s="346"/>
      <c r="I83" s="346"/>
      <c r="J83" s="346"/>
      <c r="K83" s="346"/>
      <c r="L83" s="347"/>
      <c r="M83" s="286"/>
      <c r="N83" s="286"/>
      <c r="O83" s="286"/>
      <c r="P83" s="286"/>
      <c r="Q83" s="286"/>
      <c r="R83" s="264"/>
      <c r="S83" s="265"/>
      <c r="T83" s="265"/>
      <c r="U83" s="265"/>
      <c r="V83" s="266"/>
      <c r="W83" s="203"/>
      <c r="X83" s="13"/>
      <c r="Y83" s="13"/>
      <c r="Z83" s="355"/>
      <c r="AA83" s="356"/>
    </row>
    <row r="84" spans="1:27" ht="37.5" customHeight="1">
      <c r="A84" s="5"/>
      <c r="B84" s="20">
        <f t="shared" si="1"/>
        <v>45</v>
      </c>
      <c r="C84" s="345"/>
      <c r="D84" s="346"/>
      <c r="E84" s="346"/>
      <c r="F84" s="346"/>
      <c r="G84" s="346"/>
      <c r="H84" s="346"/>
      <c r="I84" s="346"/>
      <c r="J84" s="346"/>
      <c r="K84" s="346"/>
      <c r="L84" s="347"/>
      <c r="M84" s="286"/>
      <c r="N84" s="286"/>
      <c r="O84" s="286"/>
      <c r="P84" s="286"/>
      <c r="Q84" s="286"/>
      <c r="R84" s="264"/>
      <c r="S84" s="265"/>
      <c r="T84" s="265"/>
      <c r="U84" s="265"/>
      <c r="V84" s="266"/>
      <c r="W84" s="203"/>
      <c r="X84" s="13"/>
      <c r="Y84" s="13"/>
      <c r="Z84" s="355"/>
      <c r="AA84" s="356"/>
    </row>
    <row r="85" spans="1:27" ht="37.5" customHeight="1">
      <c r="A85" s="5"/>
      <c r="B85" s="20">
        <f t="shared" si="1"/>
        <v>46</v>
      </c>
      <c r="C85" s="345"/>
      <c r="D85" s="346"/>
      <c r="E85" s="346"/>
      <c r="F85" s="346"/>
      <c r="G85" s="346"/>
      <c r="H85" s="346"/>
      <c r="I85" s="346"/>
      <c r="J85" s="346"/>
      <c r="K85" s="346"/>
      <c r="L85" s="347"/>
      <c r="M85" s="286"/>
      <c r="N85" s="286"/>
      <c r="O85" s="286"/>
      <c r="P85" s="286"/>
      <c r="Q85" s="286"/>
      <c r="R85" s="264"/>
      <c r="S85" s="265"/>
      <c r="T85" s="265"/>
      <c r="U85" s="265"/>
      <c r="V85" s="266"/>
      <c r="W85" s="203"/>
      <c r="X85" s="13"/>
      <c r="Y85" s="13"/>
      <c r="Z85" s="355"/>
      <c r="AA85" s="356"/>
    </row>
    <row r="86" spans="1:27" ht="37.5" customHeight="1">
      <c r="A86" s="5"/>
      <c r="B86" s="20">
        <f t="shared" si="1"/>
        <v>47</v>
      </c>
      <c r="C86" s="345"/>
      <c r="D86" s="346"/>
      <c r="E86" s="346"/>
      <c r="F86" s="346"/>
      <c r="G86" s="346"/>
      <c r="H86" s="346"/>
      <c r="I86" s="346"/>
      <c r="J86" s="346"/>
      <c r="K86" s="346"/>
      <c r="L86" s="347"/>
      <c r="M86" s="286"/>
      <c r="N86" s="286"/>
      <c r="O86" s="286"/>
      <c r="P86" s="286"/>
      <c r="Q86" s="286"/>
      <c r="R86" s="264"/>
      <c r="S86" s="265"/>
      <c r="T86" s="265"/>
      <c r="U86" s="265"/>
      <c r="V86" s="266"/>
      <c r="W86" s="203"/>
      <c r="X86" s="13"/>
      <c r="Y86" s="13"/>
      <c r="Z86" s="355"/>
      <c r="AA86" s="356"/>
    </row>
    <row r="87" spans="1:27" ht="37.5" customHeight="1">
      <c r="A87" s="5"/>
      <c r="B87" s="20">
        <f t="shared" si="1"/>
        <v>48</v>
      </c>
      <c r="C87" s="345"/>
      <c r="D87" s="346"/>
      <c r="E87" s="346"/>
      <c r="F87" s="346"/>
      <c r="G87" s="346"/>
      <c r="H87" s="346"/>
      <c r="I87" s="346"/>
      <c r="J87" s="346"/>
      <c r="K87" s="346"/>
      <c r="L87" s="347"/>
      <c r="M87" s="286"/>
      <c r="N87" s="286"/>
      <c r="O87" s="286"/>
      <c r="P87" s="286"/>
      <c r="Q87" s="286"/>
      <c r="R87" s="264"/>
      <c r="S87" s="265"/>
      <c r="T87" s="265"/>
      <c r="U87" s="265"/>
      <c r="V87" s="266"/>
      <c r="W87" s="203"/>
      <c r="X87" s="13"/>
      <c r="Y87" s="13"/>
      <c r="Z87" s="355"/>
      <c r="AA87" s="356"/>
    </row>
    <row r="88" spans="1:27" ht="37.5" customHeight="1">
      <c r="A88" s="5"/>
      <c r="B88" s="20">
        <f t="shared" si="1"/>
        <v>49</v>
      </c>
      <c r="C88" s="345"/>
      <c r="D88" s="346"/>
      <c r="E88" s="346"/>
      <c r="F88" s="346"/>
      <c r="G88" s="346"/>
      <c r="H88" s="346"/>
      <c r="I88" s="346"/>
      <c r="J88" s="346"/>
      <c r="K88" s="346"/>
      <c r="L88" s="347"/>
      <c r="M88" s="286"/>
      <c r="N88" s="286"/>
      <c r="O88" s="286"/>
      <c r="P88" s="286"/>
      <c r="Q88" s="286"/>
      <c r="R88" s="264"/>
      <c r="S88" s="265"/>
      <c r="T88" s="265"/>
      <c r="U88" s="265"/>
      <c r="V88" s="266"/>
      <c r="W88" s="203"/>
      <c r="X88" s="13"/>
      <c r="Y88" s="13"/>
      <c r="Z88" s="355"/>
      <c r="AA88" s="356"/>
    </row>
    <row r="89" spans="1:27" ht="37.5" customHeight="1">
      <c r="A89" s="5"/>
      <c r="B89" s="20">
        <f t="shared" si="1"/>
        <v>50</v>
      </c>
      <c r="C89" s="345"/>
      <c r="D89" s="346"/>
      <c r="E89" s="346"/>
      <c r="F89" s="346"/>
      <c r="G89" s="346"/>
      <c r="H89" s="346"/>
      <c r="I89" s="346"/>
      <c r="J89" s="346"/>
      <c r="K89" s="346"/>
      <c r="L89" s="347"/>
      <c r="M89" s="286"/>
      <c r="N89" s="286"/>
      <c r="O89" s="286"/>
      <c r="P89" s="286"/>
      <c r="Q89" s="286"/>
      <c r="R89" s="264"/>
      <c r="S89" s="265"/>
      <c r="T89" s="265"/>
      <c r="U89" s="265"/>
      <c r="V89" s="266"/>
      <c r="W89" s="203"/>
      <c r="X89" s="13"/>
      <c r="Y89" s="13"/>
      <c r="Z89" s="355"/>
      <c r="AA89" s="356"/>
    </row>
    <row r="90" spans="1:27" ht="37.5" customHeight="1">
      <c r="A90" s="5"/>
      <c r="B90" s="20">
        <f t="shared" si="1"/>
        <v>51</v>
      </c>
      <c r="C90" s="345"/>
      <c r="D90" s="346"/>
      <c r="E90" s="346"/>
      <c r="F90" s="346"/>
      <c r="G90" s="346"/>
      <c r="H90" s="346"/>
      <c r="I90" s="346"/>
      <c r="J90" s="346"/>
      <c r="K90" s="346"/>
      <c r="L90" s="347"/>
      <c r="M90" s="286"/>
      <c r="N90" s="286"/>
      <c r="O90" s="286"/>
      <c r="P90" s="286"/>
      <c r="Q90" s="286"/>
      <c r="R90" s="264"/>
      <c r="S90" s="265"/>
      <c r="T90" s="265"/>
      <c r="U90" s="265"/>
      <c r="V90" s="266"/>
      <c r="W90" s="203"/>
      <c r="X90" s="13"/>
      <c r="Y90" s="13"/>
      <c r="Z90" s="355"/>
      <c r="AA90" s="356"/>
    </row>
    <row r="91" spans="1:27" ht="37.5" customHeight="1">
      <c r="A91" s="5"/>
      <c r="B91" s="20">
        <f t="shared" si="1"/>
        <v>52</v>
      </c>
      <c r="C91" s="345"/>
      <c r="D91" s="346"/>
      <c r="E91" s="346"/>
      <c r="F91" s="346"/>
      <c r="G91" s="346"/>
      <c r="H91" s="346"/>
      <c r="I91" s="346"/>
      <c r="J91" s="346"/>
      <c r="K91" s="346"/>
      <c r="L91" s="347"/>
      <c r="M91" s="286"/>
      <c r="N91" s="286"/>
      <c r="O91" s="286"/>
      <c r="P91" s="286"/>
      <c r="Q91" s="286"/>
      <c r="R91" s="264"/>
      <c r="S91" s="265"/>
      <c r="T91" s="265"/>
      <c r="U91" s="265"/>
      <c r="V91" s="266"/>
      <c r="W91" s="203"/>
      <c r="X91" s="13"/>
      <c r="Y91" s="13"/>
      <c r="Z91" s="355"/>
      <c r="AA91" s="356"/>
    </row>
    <row r="92" spans="1:27" ht="37.5" customHeight="1">
      <c r="A92" s="5"/>
      <c r="B92" s="20">
        <f t="shared" si="1"/>
        <v>53</v>
      </c>
      <c r="C92" s="345"/>
      <c r="D92" s="346"/>
      <c r="E92" s="346"/>
      <c r="F92" s="346"/>
      <c r="G92" s="346"/>
      <c r="H92" s="346"/>
      <c r="I92" s="346"/>
      <c r="J92" s="346"/>
      <c r="K92" s="346"/>
      <c r="L92" s="347"/>
      <c r="M92" s="286"/>
      <c r="N92" s="286"/>
      <c r="O92" s="286"/>
      <c r="P92" s="286"/>
      <c r="Q92" s="286"/>
      <c r="R92" s="264"/>
      <c r="S92" s="265"/>
      <c r="T92" s="265"/>
      <c r="U92" s="265"/>
      <c r="V92" s="266"/>
      <c r="W92" s="203"/>
      <c r="X92" s="13"/>
      <c r="Y92" s="13"/>
      <c r="Z92" s="355"/>
      <c r="AA92" s="356"/>
    </row>
    <row r="93" spans="1:27" ht="37.5" customHeight="1">
      <c r="A93" s="5"/>
      <c r="B93" s="20">
        <f t="shared" si="1"/>
        <v>54</v>
      </c>
      <c r="C93" s="345"/>
      <c r="D93" s="346"/>
      <c r="E93" s="346"/>
      <c r="F93" s="346"/>
      <c r="G93" s="346"/>
      <c r="H93" s="346"/>
      <c r="I93" s="346"/>
      <c r="J93" s="346"/>
      <c r="K93" s="346"/>
      <c r="L93" s="347"/>
      <c r="M93" s="286"/>
      <c r="N93" s="286"/>
      <c r="O93" s="286"/>
      <c r="P93" s="286"/>
      <c r="Q93" s="286"/>
      <c r="R93" s="264"/>
      <c r="S93" s="265"/>
      <c r="T93" s="265"/>
      <c r="U93" s="265"/>
      <c r="V93" s="266"/>
      <c r="W93" s="203"/>
      <c r="X93" s="13"/>
      <c r="Y93" s="13"/>
      <c r="Z93" s="355"/>
      <c r="AA93" s="356"/>
    </row>
    <row r="94" spans="1:27" ht="37.5" customHeight="1">
      <c r="A94" s="5"/>
      <c r="B94" s="20">
        <f t="shared" si="1"/>
        <v>55</v>
      </c>
      <c r="C94" s="345"/>
      <c r="D94" s="346"/>
      <c r="E94" s="346"/>
      <c r="F94" s="346"/>
      <c r="G94" s="346"/>
      <c r="H94" s="346"/>
      <c r="I94" s="346"/>
      <c r="J94" s="346"/>
      <c r="K94" s="346"/>
      <c r="L94" s="347"/>
      <c r="M94" s="286"/>
      <c r="N94" s="286"/>
      <c r="O94" s="286"/>
      <c r="P94" s="286"/>
      <c r="Q94" s="286"/>
      <c r="R94" s="264"/>
      <c r="S94" s="265"/>
      <c r="T94" s="265"/>
      <c r="U94" s="265"/>
      <c r="V94" s="266"/>
      <c r="W94" s="203"/>
      <c r="X94" s="13"/>
      <c r="Y94" s="13"/>
      <c r="Z94" s="355"/>
      <c r="AA94" s="356"/>
    </row>
    <row r="95" spans="1:27" ht="37.5" customHeight="1">
      <c r="A95" s="5"/>
      <c r="B95" s="20">
        <f t="shared" si="1"/>
        <v>56</v>
      </c>
      <c r="C95" s="345"/>
      <c r="D95" s="346"/>
      <c r="E95" s="346"/>
      <c r="F95" s="346"/>
      <c r="G95" s="346"/>
      <c r="H95" s="346"/>
      <c r="I95" s="346"/>
      <c r="J95" s="346"/>
      <c r="K95" s="346"/>
      <c r="L95" s="347"/>
      <c r="M95" s="286"/>
      <c r="N95" s="286"/>
      <c r="O95" s="286"/>
      <c r="P95" s="286"/>
      <c r="Q95" s="286"/>
      <c r="R95" s="264"/>
      <c r="S95" s="265"/>
      <c r="T95" s="265"/>
      <c r="U95" s="265"/>
      <c r="V95" s="266"/>
      <c r="W95" s="203"/>
      <c r="X95" s="13"/>
      <c r="Y95" s="13"/>
      <c r="Z95" s="355"/>
      <c r="AA95" s="356"/>
    </row>
    <row r="96" spans="1:27" ht="37.5" customHeight="1">
      <c r="A96" s="5"/>
      <c r="B96" s="20">
        <f t="shared" si="1"/>
        <v>57</v>
      </c>
      <c r="C96" s="345"/>
      <c r="D96" s="346"/>
      <c r="E96" s="346"/>
      <c r="F96" s="346"/>
      <c r="G96" s="346"/>
      <c r="H96" s="346"/>
      <c r="I96" s="346"/>
      <c r="J96" s="346"/>
      <c r="K96" s="346"/>
      <c r="L96" s="347"/>
      <c r="M96" s="286"/>
      <c r="N96" s="286"/>
      <c r="O96" s="286"/>
      <c r="P96" s="286"/>
      <c r="Q96" s="286"/>
      <c r="R96" s="264"/>
      <c r="S96" s="265"/>
      <c r="T96" s="265"/>
      <c r="U96" s="265"/>
      <c r="V96" s="266"/>
      <c r="W96" s="203"/>
      <c r="X96" s="13"/>
      <c r="Y96" s="13"/>
      <c r="Z96" s="355"/>
      <c r="AA96" s="356"/>
    </row>
    <row r="97" spans="1:27" ht="37.5" customHeight="1">
      <c r="A97" s="5"/>
      <c r="B97" s="20">
        <f t="shared" si="1"/>
        <v>58</v>
      </c>
      <c r="C97" s="345"/>
      <c r="D97" s="346"/>
      <c r="E97" s="346"/>
      <c r="F97" s="346"/>
      <c r="G97" s="346"/>
      <c r="H97" s="346"/>
      <c r="I97" s="346"/>
      <c r="J97" s="346"/>
      <c r="K97" s="346"/>
      <c r="L97" s="347"/>
      <c r="M97" s="286"/>
      <c r="N97" s="286"/>
      <c r="O97" s="286"/>
      <c r="P97" s="286"/>
      <c r="Q97" s="286"/>
      <c r="R97" s="264"/>
      <c r="S97" s="265"/>
      <c r="T97" s="265"/>
      <c r="U97" s="265"/>
      <c r="V97" s="266"/>
      <c r="W97" s="203"/>
      <c r="X97" s="13"/>
      <c r="Y97" s="13"/>
      <c r="Z97" s="355"/>
      <c r="AA97" s="356"/>
    </row>
    <row r="98" spans="1:27" ht="37.5" customHeight="1">
      <c r="A98" s="5"/>
      <c r="B98" s="20">
        <f t="shared" si="1"/>
        <v>59</v>
      </c>
      <c r="C98" s="345"/>
      <c r="D98" s="346"/>
      <c r="E98" s="346"/>
      <c r="F98" s="346"/>
      <c r="G98" s="346"/>
      <c r="H98" s="346"/>
      <c r="I98" s="346"/>
      <c r="J98" s="346"/>
      <c r="K98" s="346"/>
      <c r="L98" s="347"/>
      <c r="M98" s="286"/>
      <c r="N98" s="286"/>
      <c r="O98" s="286"/>
      <c r="P98" s="286"/>
      <c r="Q98" s="286"/>
      <c r="R98" s="264"/>
      <c r="S98" s="265"/>
      <c r="T98" s="265"/>
      <c r="U98" s="265"/>
      <c r="V98" s="266"/>
      <c r="W98" s="203"/>
      <c r="X98" s="13"/>
      <c r="Y98" s="13"/>
      <c r="Z98" s="355"/>
      <c r="AA98" s="356"/>
    </row>
    <row r="99" spans="1:27" ht="37.5" customHeight="1">
      <c r="A99" s="5"/>
      <c r="B99" s="20">
        <f t="shared" si="1"/>
        <v>60</v>
      </c>
      <c r="C99" s="345"/>
      <c r="D99" s="346"/>
      <c r="E99" s="346"/>
      <c r="F99" s="346"/>
      <c r="G99" s="346"/>
      <c r="H99" s="346"/>
      <c r="I99" s="346"/>
      <c r="J99" s="346"/>
      <c r="K99" s="346"/>
      <c r="L99" s="347"/>
      <c r="M99" s="286"/>
      <c r="N99" s="286"/>
      <c r="O99" s="286"/>
      <c r="P99" s="286"/>
      <c r="Q99" s="286"/>
      <c r="R99" s="264"/>
      <c r="S99" s="265"/>
      <c r="T99" s="265"/>
      <c r="U99" s="265"/>
      <c r="V99" s="266"/>
      <c r="W99" s="203"/>
      <c r="X99" s="13"/>
      <c r="Y99" s="13"/>
      <c r="Z99" s="355"/>
      <c r="AA99" s="356"/>
    </row>
    <row r="100" spans="1:27" ht="37.5" customHeight="1">
      <c r="A100" s="5"/>
      <c r="B100" s="20">
        <f t="shared" si="1"/>
        <v>61</v>
      </c>
      <c r="C100" s="345"/>
      <c r="D100" s="346"/>
      <c r="E100" s="346"/>
      <c r="F100" s="346"/>
      <c r="G100" s="346"/>
      <c r="H100" s="346"/>
      <c r="I100" s="346"/>
      <c r="J100" s="346"/>
      <c r="K100" s="346"/>
      <c r="L100" s="347"/>
      <c r="M100" s="286"/>
      <c r="N100" s="286"/>
      <c r="O100" s="286"/>
      <c r="P100" s="286"/>
      <c r="Q100" s="286"/>
      <c r="R100" s="264"/>
      <c r="S100" s="265"/>
      <c r="T100" s="265"/>
      <c r="U100" s="265"/>
      <c r="V100" s="266"/>
      <c r="W100" s="203"/>
      <c r="X100" s="13"/>
      <c r="Y100" s="13"/>
      <c r="Z100" s="355"/>
      <c r="AA100" s="356"/>
    </row>
    <row r="101" spans="1:27" ht="37.5" customHeight="1">
      <c r="A101" s="5"/>
      <c r="B101" s="20">
        <f t="shared" si="1"/>
        <v>62</v>
      </c>
      <c r="C101" s="345"/>
      <c r="D101" s="346"/>
      <c r="E101" s="346"/>
      <c r="F101" s="346"/>
      <c r="G101" s="346"/>
      <c r="H101" s="346"/>
      <c r="I101" s="346"/>
      <c r="J101" s="346"/>
      <c r="K101" s="346"/>
      <c r="L101" s="347"/>
      <c r="M101" s="286"/>
      <c r="N101" s="286"/>
      <c r="O101" s="286"/>
      <c r="P101" s="286"/>
      <c r="Q101" s="286"/>
      <c r="R101" s="264"/>
      <c r="S101" s="265"/>
      <c r="T101" s="265"/>
      <c r="U101" s="265"/>
      <c r="V101" s="266"/>
      <c r="W101" s="203"/>
      <c r="X101" s="13"/>
      <c r="Y101" s="13"/>
      <c r="Z101" s="355"/>
      <c r="AA101" s="356"/>
    </row>
    <row r="102" spans="1:27" ht="37.5" customHeight="1">
      <c r="A102" s="5"/>
      <c r="B102" s="20">
        <f t="shared" si="1"/>
        <v>63</v>
      </c>
      <c r="C102" s="345"/>
      <c r="D102" s="346"/>
      <c r="E102" s="346"/>
      <c r="F102" s="346"/>
      <c r="G102" s="346"/>
      <c r="H102" s="346"/>
      <c r="I102" s="346"/>
      <c r="J102" s="346"/>
      <c r="K102" s="346"/>
      <c r="L102" s="347"/>
      <c r="M102" s="286"/>
      <c r="N102" s="286"/>
      <c r="O102" s="286"/>
      <c r="P102" s="286"/>
      <c r="Q102" s="286"/>
      <c r="R102" s="264"/>
      <c r="S102" s="265"/>
      <c r="T102" s="265"/>
      <c r="U102" s="265"/>
      <c r="V102" s="266"/>
      <c r="W102" s="203"/>
      <c r="X102" s="13"/>
      <c r="Y102" s="13"/>
      <c r="Z102" s="355"/>
      <c r="AA102" s="356"/>
    </row>
    <row r="103" spans="1:27" ht="37.5" customHeight="1">
      <c r="A103" s="5"/>
      <c r="B103" s="20">
        <f t="shared" si="1"/>
        <v>64</v>
      </c>
      <c r="C103" s="345"/>
      <c r="D103" s="346"/>
      <c r="E103" s="346"/>
      <c r="F103" s="346"/>
      <c r="G103" s="346"/>
      <c r="H103" s="346"/>
      <c r="I103" s="346"/>
      <c r="J103" s="346"/>
      <c r="K103" s="346"/>
      <c r="L103" s="347"/>
      <c r="M103" s="286"/>
      <c r="N103" s="286"/>
      <c r="O103" s="286"/>
      <c r="P103" s="286"/>
      <c r="Q103" s="286"/>
      <c r="R103" s="264"/>
      <c r="S103" s="265"/>
      <c r="T103" s="265"/>
      <c r="U103" s="265"/>
      <c r="V103" s="266"/>
      <c r="W103" s="203"/>
      <c r="X103" s="13"/>
      <c r="Y103" s="13"/>
      <c r="Z103" s="355"/>
      <c r="AA103" s="356"/>
    </row>
    <row r="104" spans="1:27" ht="37.5" customHeight="1">
      <c r="A104" s="5"/>
      <c r="B104" s="20">
        <f t="shared" si="1"/>
        <v>65</v>
      </c>
      <c r="C104" s="345"/>
      <c r="D104" s="346"/>
      <c r="E104" s="346"/>
      <c r="F104" s="346"/>
      <c r="G104" s="346"/>
      <c r="H104" s="346"/>
      <c r="I104" s="346"/>
      <c r="J104" s="346"/>
      <c r="K104" s="346"/>
      <c r="L104" s="347"/>
      <c r="M104" s="286"/>
      <c r="N104" s="286"/>
      <c r="O104" s="286"/>
      <c r="P104" s="286"/>
      <c r="Q104" s="286"/>
      <c r="R104" s="264"/>
      <c r="S104" s="265"/>
      <c r="T104" s="265"/>
      <c r="U104" s="265"/>
      <c r="V104" s="266"/>
      <c r="W104" s="203"/>
      <c r="X104" s="13"/>
      <c r="Y104" s="13"/>
      <c r="Z104" s="355"/>
      <c r="AA104" s="356"/>
    </row>
    <row r="105" spans="1:27" ht="37.5" customHeight="1">
      <c r="A105" s="5"/>
      <c r="B105" s="20">
        <f t="shared" si="1"/>
        <v>66</v>
      </c>
      <c r="C105" s="345"/>
      <c r="D105" s="346"/>
      <c r="E105" s="346"/>
      <c r="F105" s="346"/>
      <c r="G105" s="346"/>
      <c r="H105" s="346"/>
      <c r="I105" s="346"/>
      <c r="J105" s="346"/>
      <c r="K105" s="346"/>
      <c r="L105" s="347"/>
      <c r="M105" s="286"/>
      <c r="N105" s="286"/>
      <c r="O105" s="286"/>
      <c r="P105" s="286"/>
      <c r="Q105" s="286"/>
      <c r="R105" s="264"/>
      <c r="S105" s="265"/>
      <c r="T105" s="265"/>
      <c r="U105" s="265"/>
      <c r="V105" s="266"/>
      <c r="W105" s="203"/>
      <c r="X105" s="13"/>
      <c r="Y105" s="13"/>
      <c r="Z105" s="355"/>
      <c r="AA105" s="356"/>
    </row>
    <row r="106" spans="1:27" ht="37.5" customHeight="1">
      <c r="A106" s="5"/>
      <c r="B106" s="20">
        <f t="shared" ref="B106:B131" si="2">B105+1</f>
        <v>67</v>
      </c>
      <c r="C106" s="345"/>
      <c r="D106" s="346"/>
      <c r="E106" s="346"/>
      <c r="F106" s="346"/>
      <c r="G106" s="346"/>
      <c r="H106" s="346"/>
      <c r="I106" s="346"/>
      <c r="J106" s="346"/>
      <c r="K106" s="346"/>
      <c r="L106" s="347"/>
      <c r="M106" s="286"/>
      <c r="N106" s="286"/>
      <c r="O106" s="286"/>
      <c r="P106" s="286"/>
      <c r="Q106" s="286"/>
      <c r="R106" s="264"/>
      <c r="S106" s="265"/>
      <c r="T106" s="265"/>
      <c r="U106" s="265"/>
      <c r="V106" s="266"/>
      <c r="W106" s="203"/>
      <c r="X106" s="13"/>
      <c r="Y106" s="13"/>
      <c r="Z106" s="355"/>
      <c r="AA106" s="356"/>
    </row>
    <row r="107" spans="1:27" ht="37.5" customHeight="1">
      <c r="A107" s="5"/>
      <c r="B107" s="20">
        <f t="shared" si="2"/>
        <v>68</v>
      </c>
      <c r="C107" s="345"/>
      <c r="D107" s="346"/>
      <c r="E107" s="346"/>
      <c r="F107" s="346"/>
      <c r="G107" s="346"/>
      <c r="H107" s="346"/>
      <c r="I107" s="346"/>
      <c r="J107" s="346"/>
      <c r="K107" s="346"/>
      <c r="L107" s="347"/>
      <c r="M107" s="286"/>
      <c r="N107" s="286"/>
      <c r="O107" s="286"/>
      <c r="P107" s="286"/>
      <c r="Q107" s="286"/>
      <c r="R107" s="264"/>
      <c r="S107" s="265"/>
      <c r="T107" s="265"/>
      <c r="U107" s="265"/>
      <c r="V107" s="266"/>
      <c r="W107" s="203"/>
      <c r="X107" s="13"/>
      <c r="Y107" s="13"/>
      <c r="Z107" s="355"/>
      <c r="AA107" s="356"/>
    </row>
    <row r="108" spans="1:27" ht="37.5" customHeight="1">
      <c r="A108" s="5"/>
      <c r="B108" s="20">
        <f t="shared" si="2"/>
        <v>69</v>
      </c>
      <c r="C108" s="345"/>
      <c r="D108" s="346"/>
      <c r="E108" s="346"/>
      <c r="F108" s="346"/>
      <c r="G108" s="346"/>
      <c r="H108" s="346"/>
      <c r="I108" s="346"/>
      <c r="J108" s="346"/>
      <c r="K108" s="346"/>
      <c r="L108" s="347"/>
      <c r="M108" s="286"/>
      <c r="N108" s="286"/>
      <c r="O108" s="286"/>
      <c r="P108" s="286"/>
      <c r="Q108" s="286"/>
      <c r="R108" s="264"/>
      <c r="S108" s="265"/>
      <c r="T108" s="265"/>
      <c r="U108" s="265"/>
      <c r="V108" s="266"/>
      <c r="W108" s="203"/>
      <c r="X108" s="13"/>
      <c r="Y108" s="13"/>
      <c r="Z108" s="355"/>
      <c r="AA108" s="356"/>
    </row>
    <row r="109" spans="1:27" ht="37.5" customHeight="1">
      <c r="A109" s="5"/>
      <c r="B109" s="20">
        <f t="shared" si="2"/>
        <v>70</v>
      </c>
      <c r="C109" s="345"/>
      <c r="D109" s="346"/>
      <c r="E109" s="346"/>
      <c r="F109" s="346"/>
      <c r="G109" s="346"/>
      <c r="H109" s="346"/>
      <c r="I109" s="346"/>
      <c r="J109" s="346"/>
      <c r="K109" s="346"/>
      <c r="L109" s="347"/>
      <c r="M109" s="286"/>
      <c r="N109" s="286"/>
      <c r="O109" s="286"/>
      <c r="P109" s="286"/>
      <c r="Q109" s="286"/>
      <c r="R109" s="264"/>
      <c r="S109" s="265"/>
      <c r="T109" s="265"/>
      <c r="U109" s="265"/>
      <c r="V109" s="266"/>
      <c r="W109" s="203"/>
      <c r="X109" s="13"/>
      <c r="Y109" s="13"/>
      <c r="Z109" s="355"/>
      <c r="AA109" s="356"/>
    </row>
    <row r="110" spans="1:27" ht="37.5" customHeight="1">
      <c r="A110" s="5"/>
      <c r="B110" s="20">
        <f t="shared" si="2"/>
        <v>71</v>
      </c>
      <c r="C110" s="345"/>
      <c r="D110" s="346"/>
      <c r="E110" s="346"/>
      <c r="F110" s="346"/>
      <c r="G110" s="346"/>
      <c r="H110" s="346"/>
      <c r="I110" s="346"/>
      <c r="J110" s="346"/>
      <c r="K110" s="346"/>
      <c r="L110" s="347"/>
      <c r="M110" s="286"/>
      <c r="N110" s="286"/>
      <c r="O110" s="286"/>
      <c r="P110" s="286"/>
      <c r="Q110" s="286"/>
      <c r="R110" s="264"/>
      <c r="S110" s="265"/>
      <c r="T110" s="265"/>
      <c r="U110" s="265"/>
      <c r="V110" s="266"/>
      <c r="W110" s="203"/>
      <c r="X110" s="13"/>
      <c r="Y110" s="13"/>
      <c r="Z110" s="355"/>
      <c r="AA110" s="356"/>
    </row>
    <row r="111" spans="1:27" ht="37.5" customHeight="1">
      <c r="A111" s="5"/>
      <c r="B111" s="20">
        <f t="shared" si="2"/>
        <v>72</v>
      </c>
      <c r="C111" s="345"/>
      <c r="D111" s="346"/>
      <c r="E111" s="346"/>
      <c r="F111" s="346"/>
      <c r="G111" s="346"/>
      <c r="H111" s="346"/>
      <c r="I111" s="346"/>
      <c r="J111" s="346"/>
      <c r="K111" s="346"/>
      <c r="L111" s="347"/>
      <c r="M111" s="286"/>
      <c r="N111" s="286"/>
      <c r="O111" s="286"/>
      <c r="P111" s="286"/>
      <c r="Q111" s="286"/>
      <c r="R111" s="264"/>
      <c r="S111" s="265"/>
      <c r="T111" s="265"/>
      <c r="U111" s="265"/>
      <c r="V111" s="266"/>
      <c r="W111" s="203"/>
      <c r="X111" s="13"/>
      <c r="Y111" s="13"/>
      <c r="Z111" s="355"/>
      <c r="AA111" s="356"/>
    </row>
    <row r="112" spans="1:27" ht="37.5" customHeight="1">
      <c r="A112" s="5"/>
      <c r="B112" s="20">
        <f t="shared" si="2"/>
        <v>73</v>
      </c>
      <c r="C112" s="345"/>
      <c r="D112" s="346"/>
      <c r="E112" s="346"/>
      <c r="F112" s="346"/>
      <c r="G112" s="346"/>
      <c r="H112" s="346"/>
      <c r="I112" s="346"/>
      <c r="J112" s="346"/>
      <c r="K112" s="346"/>
      <c r="L112" s="347"/>
      <c r="M112" s="286"/>
      <c r="N112" s="286"/>
      <c r="O112" s="286"/>
      <c r="P112" s="286"/>
      <c r="Q112" s="286"/>
      <c r="R112" s="264"/>
      <c r="S112" s="265"/>
      <c r="T112" s="265"/>
      <c r="U112" s="265"/>
      <c r="V112" s="266"/>
      <c r="W112" s="203"/>
      <c r="X112" s="13"/>
      <c r="Y112" s="13"/>
      <c r="Z112" s="355"/>
      <c r="AA112" s="356"/>
    </row>
    <row r="113" spans="1:27" ht="37.5" customHeight="1">
      <c r="A113" s="5"/>
      <c r="B113" s="20">
        <f t="shared" si="2"/>
        <v>74</v>
      </c>
      <c r="C113" s="345"/>
      <c r="D113" s="346"/>
      <c r="E113" s="346"/>
      <c r="F113" s="346"/>
      <c r="G113" s="346"/>
      <c r="H113" s="346"/>
      <c r="I113" s="346"/>
      <c r="J113" s="346"/>
      <c r="K113" s="346"/>
      <c r="L113" s="347"/>
      <c r="M113" s="286"/>
      <c r="N113" s="286"/>
      <c r="O113" s="286"/>
      <c r="P113" s="286"/>
      <c r="Q113" s="286"/>
      <c r="R113" s="264"/>
      <c r="S113" s="265"/>
      <c r="T113" s="265"/>
      <c r="U113" s="265"/>
      <c r="V113" s="266"/>
      <c r="W113" s="203"/>
      <c r="X113" s="13"/>
      <c r="Y113" s="13"/>
      <c r="Z113" s="355"/>
      <c r="AA113" s="356"/>
    </row>
    <row r="114" spans="1:27" ht="37.5" customHeight="1">
      <c r="A114" s="5"/>
      <c r="B114" s="20">
        <f t="shared" si="2"/>
        <v>75</v>
      </c>
      <c r="C114" s="345"/>
      <c r="D114" s="346"/>
      <c r="E114" s="346"/>
      <c r="F114" s="346"/>
      <c r="G114" s="346"/>
      <c r="H114" s="346"/>
      <c r="I114" s="346"/>
      <c r="J114" s="346"/>
      <c r="K114" s="346"/>
      <c r="L114" s="347"/>
      <c r="M114" s="286"/>
      <c r="N114" s="286"/>
      <c r="O114" s="286"/>
      <c r="P114" s="286"/>
      <c r="Q114" s="286"/>
      <c r="R114" s="264"/>
      <c r="S114" s="265"/>
      <c r="T114" s="265"/>
      <c r="U114" s="265"/>
      <c r="V114" s="266"/>
      <c r="W114" s="203"/>
      <c r="X114" s="13"/>
      <c r="Y114" s="13"/>
      <c r="Z114" s="355"/>
      <c r="AA114" s="356"/>
    </row>
    <row r="115" spans="1:27" ht="37.5" customHeight="1">
      <c r="A115" s="5"/>
      <c r="B115" s="20">
        <f t="shared" si="2"/>
        <v>76</v>
      </c>
      <c r="C115" s="345"/>
      <c r="D115" s="346"/>
      <c r="E115" s="346"/>
      <c r="F115" s="346"/>
      <c r="G115" s="346"/>
      <c r="H115" s="346"/>
      <c r="I115" s="346"/>
      <c r="J115" s="346"/>
      <c r="K115" s="346"/>
      <c r="L115" s="347"/>
      <c r="M115" s="286"/>
      <c r="N115" s="286"/>
      <c r="O115" s="286"/>
      <c r="P115" s="286"/>
      <c r="Q115" s="286"/>
      <c r="R115" s="264"/>
      <c r="S115" s="265"/>
      <c r="T115" s="265"/>
      <c r="U115" s="265"/>
      <c r="V115" s="266"/>
      <c r="W115" s="203"/>
      <c r="X115" s="13"/>
      <c r="Y115" s="13"/>
      <c r="Z115" s="355"/>
      <c r="AA115" s="356"/>
    </row>
    <row r="116" spans="1:27" ht="37.5" customHeight="1">
      <c r="A116" s="5"/>
      <c r="B116" s="20">
        <f t="shared" si="2"/>
        <v>77</v>
      </c>
      <c r="C116" s="345"/>
      <c r="D116" s="346"/>
      <c r="E116" s="346"/>
      <c r="F116" s="346"/>
      <c r="G116" s="346"/>
      <c r="H116" s="346"/>
      <c r="I116" s="346"/>
      <c r="J116" s="346"/>
      <c r="K116" s="346"/>
      <c r="L116" s="347"/>
      <c r="M116" s="286"/>
      <c r="N116" s="286"/>
      <c r="O116" s="286"/>
      <c r="P116" s="286"/>
      <c r="Q116" s="286"/>
      <c r="R116" s="264"/>
      <c r="S116" s="265"/>
      <c r="T116" s="265"/>
      <c r="U116" s="265"/>
      <c r="V116" s="266"/>
      <c r="W116" s="203"/>
      <c r="X116" s="13"/>
      <c r="Y116" s="13"/>
      <c r="Z116" s="355"/>
      <c r="AA116" s="356"/>
    </row>
    <row r="117" spans="1:27" ht="37.5" customHeight="1">
      <c r="A117" s="5"/>
      <c r="B117" s="20">
        <f t="shared" si="2"/>
        <v>78</v>
      </c>
      <c r="C117" s="345"/>
      <c r="D117" s="346"/>
      <c r="E117" s="346"/>
      <c r="F117" s="346"/>
      <c r="G117" s="346"/>
      <c r="H117" s="346"/>
      <c r="I117" s="346"/>
      <c r="J117" s="346"/>
      <c r="K117" s="346"/>
      <c r="L117" s="347"/>
      <c r="M117" s="286"/>
      <c r="N117" s="286"/>
      <c r="O117" s="286"/>
      <c r="P117" s="286"/>
      <c r="Q117" s="286"/>
      <c r="R117" s="264"/>
      <c r="S117" s="265"/>
      <c r="T117" s="265"/>
      <c r="U117" s="265"/>
      <c r="V117" s="266"/>
      <c r="W117" s="203"/>
      <c r="X117" s="13"/>
      <c r="Y117" s="13"/>
      <c r="Z117" s="355"/>
      <c r="AA117" s="356"/>
    </row>
    <row r="118" spans="1:27" ht="37.5" customHeight="1">
      <c r="A118" s="5"/>
      <c r="B118" s="20">
        <f t="shared" si="2"/>
        <v>79</v>
      </c>
      <c r="C118" s="345"/>
      <c r="D118" s="346"/>
      <c r="E118" s="346"/>
      <c r="F118" s="346"/>
      <c r="G118" s="346"/>
      <c r="H118" s="346"/>
      <c r="I118" s="346"/>
      <c r="J118" s="346"/>
      <c r="K118" s="346"/>
      <c r="L118" s="347"/>
      <c r="M118" s="286"/>
      <c r="N118" s="286"/>
      <c r="O118" s="286"/>
      <c r="P118" s="286"/>
      <c r="Q118" s="286"/>
      <c r="R118" s="264"/>
      <c r="S118" s="265"/>
      <c r="T118" s="265"/>
      <c r="U118" s="265"/>
      <c r="V118" s="266"/>
      <c r="W118" s="203"/>
      <c r="X118" s="13"/>
      <c r="Y118" s="13"/>
      <c r="Z118" s="355"/>
      <c r="AA118" s="356"/>
    </row>
    <row r="119" spans="1:27" ht="37.5" customHeight="1">
      <c r="A119" s="5"/>
      <c r="B119" s="20">
        <f t="shared" si="2"/>
        <v>80</v>
      </c>
      <c r="C119" s="345"/>
      <c r="D119" s="346"/>
      <c r="E119" s="346"/>
      <c r="F119" s="346"/>
      <c r="G119" s="346"/>
      <c r="H119" s="346"/>
      <c r="I119" s="346"/>
      <c r="J119" s="346"/>
      <c r="K119" s="346"/>
      <c r="L119" s="347"/>
      <c r="M119" s="286"/>
      <c r="N119" s="286"/>
      <c r="O119" s="286"/>
      <c r="P119" s="286"/>
      <c r="Q119" s="286"/>
      <c r="R119" s="264"/>
      <c r="S119" s="265"/>
      <c r="T119" s="265"/>
      <c r="U119" s="265"/>
      <c r="V119" s="266"/>
      <c r="W119" s="203"/>
      <c r="X119" s="13"/>
      <c r="Y119" s="13"/>
      <c r="Z119" s="355"/>
      <c r="AA119" s="356"/>
    </row>
    <row r="120" spans="1:27" ht="37.5" customHeight="1">
      <c r="A120" s="5"/>
      <c r="B120" s="20">
        <f t="shared" si="2"/>
        <v>81</v>
      </c>
      <c r="C120" s="345"/>
      <c r="D120" s="346"/>
      <c r="E120" s="346"/>
      <c r="F120" s="346"/>
      <c r="G120" s="346"/>
      <c r="H120" s="346"/>
      <c r="I120" s="346"/>
      <c r="J120" s="346"/>
      <c r="K120" s="346"/>
      <c r="L120" s="347"/>
      <c r="M120" s="286"/>
      <c r="N120" s="286"/>
      <c r="O120" s="286"/>
      <c r="P120" s="286"/>
      <c r="Q120" s="286"/>
      <c r="R120" s="264"/>
      <c r="S120" s="265"/>
      <c r="T120" s="265"/>
      <c r="U120" s="265"/>
      <c r="V120" s="266"/>
      <c r="W120" s="203"/>
      <c r="X120" s="13"/>
      <c r="Y120" s="13"/>
      <c r="Z120" s="355"/>
      <c r="AA120" s="356"/>
    </row>
    <row r="121" spans="1:27" ht="37.5" customHeight="1">
      <c r="A121" s="5"/>
      <c r="B121" s="20">
        <f t="shared" si="2"/>
        <v>82</v>
      </c>
      <c r="C121" s="345"/>
      <c r="D121" s="346"/>
      <c r="E121" s="346"/>
      <c r="F121" s="346"/>
      <c r="G121" s="346"/>
      <c r="H121" s="346"/>
      <c r="I121" s="346"/>
      <c r="J121" s="346"/>
      <c r="K121" s="346"/>
      <c r="L121" s="347"/>
      <c r="M121" s="286"/>
      <c r="N121" s="286"/>
      <c r="O121" s="286"/>
      <c r="P121" s="286"/>
      <c r="Q121" s="286"/>
      <c r="R121" s="264"/>
      <c r="S121" s="265"/>
      <c r="T121" s="265"/>
      <c r="U121" s="265"/>
      <c r="V121" s="266"/>
      <c r="W121" s="203"/>
      <c r="X121" s="13"/>
      <c r="Y121" s="13"/>
      <c r="Z121" s="355"/>
      <c r="AA121" s="356"/>
    </row>
    <row r="122" spans="1:27" ht="37.5" customHeight="1">
      <c r="A122" s="5"/>
      <c r="B122" s="20">
        <f t="shared" si="2"/>
        <v>83</v>
      </c>
      <c r="C122" s="345"/>
      <c r="D122" s="346"/>
      <c r="E122" s="346"/>
      <c r="F122" s="346"/>
      <c r="G122" s="346"/>
      <c r="H122" s="346"/>
      <c r="I122" s="346"/>
      <c r="J122" s="346"/>
      <c r="K122" s="346"/>
      <c r="L122" s="347"/>
      <c r="M122" s="286"/>
      <c r="N122" s="286"/>
      <c r="O122" s="286"/>
      <c r="P122" s="286"/>
      <c r="Q122" s="286"/>
      <c r="R122" s="264"/>
      <c r="S122" s="265"/>
      <c r="T122" s="265"/>
      <c r="U122" s="265"/>
      <c r="V122" s="266"/>
      <c r="W122" s="203"/>
      <c r="X122" s="13"/>
      <c r="Y122" s="13"/>
      <c r="Z122" s="355"/>
      <c r="AA122" s="356"/>
    </row>
    <row r="123" spans="1:27" ht="37.5" customHeight="1">
      <c r="A123" s="5"/>
      <c r="B123" s="20">
        <f t="shared" si="2"/>
        <v>84</v>
      </c>
      <c r="C123" s="345"/>
      <c r="D123" s="346"/>
      <c r="E123" s="346"/>
      <c r="F123" s="346"/>
      <c r="G123" s="346"/>
      <c r="H123" s="346"/>
      <c r="I123" s="346"/>
      <c r="J123" s="346"/>
      <c r="K123" s="346"/>
      <c r="L123" s="347"/>
      <c r="M123" s="286"/>
      <c r="N123" s="286"/>
      <c r="O123" s="286"/>
      <c r="P123" s="286"/>
      <c r="Q123" s="286"/>
      <c r="R123" s="264"/>
      <c r="S123" s="265"/>
      <c r="T123" s="265"/>
      <c r="U123" s="265"/>
      <c r="V123" s="266"/>
      <c r="W123" s="203"/>
      <c r="X123" s="13"/>
      <c r="Y123" s="13"/>
      <c r="Z123" s="355"/>
      <c r="AA123" s="356"/>
    </row>
    <row r="124" spans="1:27" ht="37.5" customHeight="1">
      <c r="A124" s="5"/>
      <c r="B124" s="20">
        <f t="shared" si="2"/>
        <v>85</v>
      </c>
      <c r="C124" s="345"/>
      <c r="D124" s="346"/>
      <c r="E124" s="346"/>
      <c r="F124" s="346"/>
      <c r="G124" s="346"/>
      <c r="H124" s="346"/>
      <c r="I124" s="346"/>
      <c r="J124" s="346"/>
      <c r="K124" s="346"/>
      <c r="L124" s="347"/>
      <c r="M124" s="286"/>
      <c r="N124" s="286"/>
      <c r="O124" s="286"/>
      <c r="P124" s="286"/>
      <c r="Q124" s="286"/>
      <c r="R124" s="264"/>
      <c r="S124" s="265"/>
      <c r="T124" s="265"/>
      <c r="U124" s="265"/>
      <c r="V124" s="266"/>
      <c r="W124" s="203"/>
      <c r="X124" s="13"/>
      <c r="Y124" s="13"/>
      <c r="Z124" s="355"/>
      <c r="AA124" s="356"/>
    </row>
    <row r="125" spans="1:27" ht="37.5" customHeight="1">
      <c r="A125" s="5"/>
      <c r="B125" s="20">
        <f t="shared" si="2"/>
        <v>86</v>
      </c>
      <c r="C125" s="345"/>
      <c r="D125" s="346"/>
      <c r="E125" s="346"/>
      <c r="F125" s="346"/>
      <c r="G125" s="346"/>
      <c r="H125" s="346"/>
      <c r="I125" s="346"/>
      <c r="J125" s="346"/>
      <c r="K125" s="346"/>
      <c r="L125" s="347"/>
      <c r="M125" s="286"/>
      <c r="N125" s="286"/>
      <c r="O125" s="286"/>
      <c r="P125" s="286"/>
      <c r="Q125" s="286"/>
      <c r="R125" s="264"/>
      <c r="S125" s="265"/>
      <c r="T125" s="265"/>
      <c r="U125" s="265"/>
      <c r="V125" s="266"/>
      <c r="W125" s="203"/>
      <c r="X125" s="13"/>
      <c r="Y125" s="13"/>
      <c r="Z125" s="355"/>
      <c r="AA125" s="356"/>
    </row>
    <row r="126" spans="1:27" ht="37.5" customHeight="1">
      <c r="A126" s="5"/>
      <c r="B126" s="20">
        <f t="shared" si="2"/>
        <v>87</v>
      </c>
      <c r="C126" s="345"/>
      <c r="D126" s="346"/>
      <c r="E126" s="346"/>
      <c r="F126" s="346"/>
      <c r="G126" s="346"/>
      <c r="H126" s="346"/>
      <c r="I126" s="346"/>
      <c r="J126" s="346"/>
      <c r="K126" s="346"/>
      <c r="L126" s="347"/>
      <c r="M126" s="286"/>
      <c r="N126" s="286"/>
      <c r="O126" s="286"/>
      <c r="P126" s="286"/>
      <c r="Q126" s="286"/>
      <c r="R126" s="264"/>
      <c r="S126" s="265"/>
      <c r="T126" s="265"/>
      <c r="U126" s="265"/>
      <c r="V126" s="266"/>
      <c r="W126" s="203"/>
      <c r="X126" s="13"/>
      <c r="Y126" s="13"/>
      <c r="Z126" s="355"/>
      <c r="AA126" s="356"/>
    </row>
    <row r="127" spans="1:27" ht="37.5" customHeight="1">
      <c r="A127" s="5"/>
      <c r="B127" s="20">
        <f t="shared" si="2"/>
        <v>88</v>
      </c>
      <c r="C127" s="345"/>
      <c r="D127" s="346"/>
      <c r="E127" s="346"/>
      <c r="F127" s="346"/>
      <c r="G127" s="346"/>
      <c r="H127" s="346"/>
      <c r="I127" s="346"/>
      <c r="J127" s="346"/>
      <c r="K127" s="346"/>
      <c r="L127" s="347"/>
      <c r="M127" s="286"/>
      <c r="N127" s="286"/>
      <c r="O127" s="286"/>
      <c r="P127" s="286"/>
      <c r="Q127" s="286"/>
      <c r="R127" s="264"/>
      <c r="S127" s="265"/>
      <c r="T127" s="265"/>
      <c r="U127" s="265"/>
      <c r="V127" s="266"/>
      <c r="W127" s="203"/>
      <c r="X127" s="13"/>
      <c r="Y127" s="13"/>
      <c r="Z127" s="355"/>
      <c r="AA127" s="356"/>
    </row>
    <row r="128" spans="1:27" ht="37.5" customHeight="1">
      <c r="A128" s="5"/>
      <c r="B128" s="20">
        <f t="shared" si="2"/>
        <v>89</v>
      </c>
      <c r="C128" s="345"/>
      <c r="D128" s="346"/>
      <c r="E128" s="346"/>
      <c r="F128" s="346"/>
      <c r="G128" s="346"/>
      <c r="H128" s="346"/>
      <c r="I128" s="346"/>
      <c r="J128" s="346"/>
      <c r="K128" s="346"/>
      <c r="L128" s="347"/>
      <c r="M128" s="286"/>
      <c r="N128" s="286"/>
      <c r="O128" s="286"/>
      <c r="P128" s="286"/>
      <c r="Q128" s="286"/>
      <c r="R128" s="264"/>
      <c r="S128" s="265"/>
      <c r="T128" s="265"/>
      <c r="U128" s="265"/>
      <c r="V128" s="266"/>
      <c r="W128" s="203"/>
      <c r="X128" s="13"/>
      <c r="Y128" s="13"/>
      <c r="Z128" s="355"/>
      <c r="AA128" s="356"/>
    </row>
    <row r="129" spans="1:27" ht="37.5" customHeight="1">
      <c r="A129" s="5"/>
      <c r="B129" s="20">
        <f t="shared" si="2"/>
        <v>90</v>
      </c>
      <c r="C129" s="345"/>
      <c r="D129" s="346"/>
      <c r="E129" s="346"/>
      <c r="F129" s="346"/>
      <c r="G129" s="346"/>
      <c r="H129" s="346"/>
      <c r="I129" s="346"/>
      <c r="J129" s="346"/>
      <c r="K129" s="346"/>
      <c r="L129" s="347"/>
      <c r="M129" s="286"/>
      <c r="N129" s="286"/>
      <c r="O129" s="286"/>
      <c r="P129" s="286"/>
      <c r="Q129" s="286"/>
      <c r="R129" s="264"/>
      <c r="S129" s="265"/>
      <c r="T129" s="265"/>
      <c r="U129" s="265"/>
      <c r="V129" s="266"/>
      <c r="W129" s="203"/>
      <c r="X129" s="13"/>
      <c r="Y129" s="13"/>
      <c r="Z129" s="355"/>
      <c r="AA129" s="356"/>
    </row>
    <row r="130" spans="1:27" ht="37.5" customHeight="1">
      <c r="A130" s="5"/>
      <c r="B130" s="20">
        <f t="shared" si="2"/>
        <v>91</v>
      </c>
      <c r="C130" s="345"/>
      <c r="D130" s="346"/>
      <c r="E130" s="346"/>
      <c r="F130" s="346"/>
      <c r="G130" s="346"/>
      <c r="H130" s="346"/>
      <c r="I130" s="346"/>
      <c r="J130" s="346"/>
      <c r="K130" s="346"/>
      <c r="L130" s="347"/>
      <c r="M130" s="286"/>
      <c r="N130" s="286"/>
      <c r="O130" s="286"/>
      <c r="P130" s="286"/>
      <c r="Q130" s="286"/>
      <c r="R130" s="264"/>
      <c r="S130" s="265"/>
      <c r="T130" s="265"/>
      <c r="U130" s="265"/>
      <c r="V130" s="266"/>
      <c r="W130" s="203"/>
      <c r="X130" s="13"/>
      <c r="Y130" s="13"/>
      <c r="Z130" s="355"/>
      <c r="AA130" s="356"/>
    </row>
    <row r="131" spans="1:27" ht="37.5" customHeight="1">
      <c r="A131" s="5"/>
      <c r="B131" s="20">
        <f t="shared" si="2"/>
        <v>92</v>
      </c>
      <c r="C131" s="345"/>
      <c r="D131" s="346"/>
      <c r="E131" s="346"/>
      <c r="F131" s="346"/>
      <c r="G131" s="346"/>
      <c r="H131" s="346"/>
      <c r="I131" s="346"/>
      <c r="J131" s="346"/>
      <c r="K131" s="346"/>
      <c r="L131" s="347"/>
      <c r="M131" s="286"/>
      <c r="N131" s="286"/>
      <c r="O131" s="286"/>
      <c r="P131" s="286"/>
      <c r="Q131" s="286"/>
      <c r="R131" s="264"/>
      <c r="S131" s="265"/>
      <c r="T131" s="265"/>
      <c r="U131" s="265"/>
      <c r="V131" s="266"/>
      <c r="W131" s="203"/>
      <c r="X131" s="13"/>
      <c r="Y131" s="13"/>
      <c r="Z131" s="355"/>
      <c r="AA131" s="356"/>
    </row>
    <row r="132" spans="1:27" ht="37.5" customHeight="1">
      <c r="A132" s="5"/>
      <c r="B132" s="20">
        <f t="shared" ref="B132:B137" si="3">B131+1</f>
        <v>93</v>
      </c>
      <c r="C132" s="345"/>
      <c r="D132" s="346"/>
      <c r="E132" s="346"/>
      <c r="F132" s="346"/>
      <c r="G132" s="346"/>
      <c r="H132" s="346"/>
      <c r="I132" s="346"/>
      <c r="J132" s="346"/>
      <c r="K132" s="346"/>
      <c r="L132" s="347"/>
      <c r="M132" s="286"/>
      <c r="N132" s="286"/>
      <c r="O132" s="286"/>
      <c r="P132" s="286"/>
      <c r="Q132" s="286"/>
      <c r="R132" s="264"/>
      <c r="S132" s="265"/>
      <c r="T132" s="265"/>
      <c r="U132" s="265"/>
      <c r="V132" s="266"/>
      <c r="W132" s="203"/>
      <c r="X132" s="13"/>
      <c r="Y132" s="13"/>
      <c r="Z132" s="355"/>
      <c r="AA132" s="356"/>
    </row>
    <row r="133" spans="1:27" ht="37.5" customHeight="1">
      <c r="A133" s="5"/>
      <c r="B133" s="20">
        <f t="shared" si="3"/>
        <v>94</v>
      </c>
      <c r="C133" s="345"/>
      <c r="D133" s="346"/>
      <c r="E133" s="346"/>
      <c r="F133" s="346"/>
      <c r="G133" s="346"/>
      <c r="H133" s="346"/>
      <c r="I133" s="346"/>
      <c r="J133" s="346"/>
      <c r="K133" s="346"/>
      <c r="L133" s="347"/>
      <c r="M133" s="286"/>
      <c r="N133" s="286"/>
      <c r="O133" s="286"/>
      <c r="P133" s="286"/>
      <c r="Q133" s="286"/>
      <c r="R133" s="264"/>
      <c r="S133" s="265"/>
      <c r="T133" s="265"/>
      <c r="U133" s="265"/>
      <c r="V133" s="266"/>
      <c r="W133" s="203"/>
      <c r="X133" s="13"/>
      <c r="Y133" s="13"/>
      <c r="Z133" s="355"/>
      <c r="AA133" s="356"/>
    </row>
    <row r="134" spans="1:27" ht="37.5" customHeight="1">
      <c r="A134" s="5"/>
      <c r="B134" s="20">
        <f t="shared" si="3"/>
        <v>95</v>
      </c>
      <c r="C134" s="345"/>
      <c r="D134" s="346"/>
      <c r="E134" s="346"/>
      <c r="F134" s="346"/>
      <c r="G134" s="346"/>
      <c r="H134" s="346"/>
      <c r="I134" s="346"/>
      <c r="J134" s="346"/>
      <c r="K134" s="346"/>
      <c r="L134" s="347"/>
      <c r="M134" s="286"/>
      <c r="N134" s="286"/>
      <c r="O134" s="286"/>
      <c r="P134" s="286"/>
      <c r="Q134" s="286"/>
      <c r="R134" s="264"/>
      <c r="S134" s="265"/>
      <c r="T134" s="265"/>
      <c r="U134" s="265"/>
      <c r="V134" s="266"/>
      <c r="W134" s="203"/>
      <c r="X134" s="13"/>
      <c r="Y134" s="13"/>
      <c r="Z134" s="355"/>
      <c r="AA134" s="356"/>
    </row>
    <row r="135" spans="1:27" ht="37.5" customHeight="1">
      <c r="A135" s="5"/>
      <c r="B135" s="20">
        <f t="shared" si="3"/>
        <v>96</v>
      </c>
      <c r="C135" s="345"/>
      <c r="D135" s="346"/>
      <c r="E135" s="346"/>
      <c r="F135" s="346"/>
      <c r="G135" s="346"/>
      <c r="H135" s="346"/>
      <c r="I135" s="346"/>
      <c r="J135" s="346"/>
      <c r="K135" s="346"/>
      <c r="L135" s="347"/>
      <c r="M135" s="286"/>
      <c r="N135" s="286"/>
      <c r="O135" s="286"/>
      <c r="P135" s="286"/>
      <c r="Q135" s="286"/>
      <c r="R135" s="264"/>
      <c r="S135" s="265"/>
      <c r="T135" s="265"/>
      <c r="U135" s="265"/>
      <c r="V135" s="266"/>
      <c r="W135" s="203"/>
      <c r="X135" s="13"/>
      <c r="Y135" s="13"/>
      <c r="Z135" s="355"/>
      <c r="AA135" s="356"/>
    </row>
    <row r="136" spans="1:27" ht="37.5" customHeight="1">
      <c r="A136" s="5"/>
      <c r="B136" s="20">
        <f t="shared" si="3"/>
        <v>97</v>
      </c>
      <c r="C136" s="345"/>
      <c r="D136" s="346"/>
      <c r="E136" s="346"/>
      <c r="F136" s="346"/>
      <c r="G136" s="346"/>
      <c r="H136" s="346"/>
      <c r="I136" s="346"/>
      <c r="J136" s="346"/>
      <c r="K136" s="346"/>
      <c r="L136" s="347"/>
      <c r="M136" s="286"/>
      <c r="N136" s="286"/>
      <c r="O136" s="286"/>
      <c r="P136" s="286"/>
      <c r="Q136" s="286"/>
      <c r="R136" s="264"/>
      <c r="S136" s="265"/>
      <c r="T136" s="265"/>
      <c r="U136" s="265"/>
      <c r="V136" s="266"/>
      <c r="W136" s="203"/>
      <c r="X136" s="13"/>
      <c r="Y136" s="13"/>
      <c r="Z136" s="355"/>
      <c r="AA136" s="356"/>
    </row>
    <row r="137" spans="1:27" ht="37.5" customHeight="1">
      <c r="A137" s="5"/>
      <c r="B137" s="20">
        <f t="shared" si="3"/>
        <v>98</v>
      </c>
      <c r="C137" s="345"/>
      <c r="D137" s="346"/>
      <c r="E137" s="346"/>
      <c r="F137" s="346"/>
      <c r="G137" s="346"/>
      <c r="H137" s="346"/>
      <c r="I137" s="346"/>
      <c r="J137" s="346"/>
      <c r="K137" s="346"/>
      <c r="L137" s="347"/>
      <c r="M137" s="286"/>
      <c r="N137" s="286"/>
      <c r="O137" s="286"/>
      <c r="P137" s="286"/>
      <c r="Q137" s="286"/>
      <c r="R137" s="264"/>
      <c r="S137" s="265"/>
      <c r="T137" s="265"/>
      <c r="U137" s="265"/>
      <c r="V137" s="266"/>
      <c r="W137" s="203"/>
      <c r="X137" s="13"/>
      <c r="Y137" s="13"/>
      <c r="Z137" s="355"/>
      <c r="AA137" s="356"/>
    </row>
    <row r="138" spans="1:27" ht="37.5" customHeight="1">
      <c r="A138" s="5"/>
      <c r="B138" s="20">
        <f t="shared" ref="B138:B139" si="4">B137+1</f>
        <v>99</v>
      </c>
      <c r="C138" s="345"/>
      <c r="D138" s="346"/>
      <c r="E138" s="346"/>
      <c r="F138" s="346"/>
      <c r="G138" s="346"/>
      <c r="H138" s="346"/>
      <c r="I138" s="346"/>
      <c r="J138" s="346"/>
      <c r="K138" s="346"/>
      <c r="L138" s="347"/>
      <c r="M138" s="286"/>
      <c r="N138" s="286"/>
      <c r="O138" s="286"/>
      <c r="P138" s="286"/>
      <c r="Q138" s="286"/>
      <c r="R138" s="264"/>
      <c r="S138" s="265"/>
      <c r="T138" s="265"/>
      <c r="U138" s="265"/>
      <c r="V138" s="266"/>
      <c r="W138" s="203"/>
      <c r="X138" s="13"/>
      <c r="Y138" s="13"/>
      <c r="Z138" s="355"/>
      <c r="AA138" s="356"/>
    </row>
    <row r="139" spans="1:27" ht="37.5" customHeight="1" thickBot="1">
      <c r="A139" s="5"/>
      <c r="B139" s="20">
        <f t="shared" si="4"/>
        <v>100</v>
      </c>
      <c r="C139" s="348"/>
      <c r="D139" s="349"/>
      <c r="E139" s="349"/>
      <c r="F139" s="349"/>
      <c r="G139" s="349"/>
      <c r="H139" s="349"/>
      <c r="I139" s="349"/>
      <c r="J139" s="349"/>
      <c r="K139" s="349"/>
      <c r="L139" s="350"/>
      <c r="M139" s="334"/>
      <c r="N139" s="334"/>
      <c r="O139" s="334"/>
      <c r="P139" s="334"/>
      <c r="Q139" s="334"/>
      <c r="R139" s="261"/>
      <c r="S139" s="262"/>
      <c r="T139" s="262"/>
      <c r="U139" s="262"/>
      <c r="V139" s="263"/>
      <c r="W139" s="204"/>
      <c r="X139" s="14"/>
      <c r="Y139" s="14"/>
      <c r="Z139" s="357"/>
      <c r="AA139" s="358"/>
    </row>
    <row r="140" spans="1:27" ht="4.5" customHeight="1">
      <c r="A140" s="31"/>
    </row>
  </sheetData>
  <sheetProtection password="EC46" sheet="1" formatCells="0" formatColumns="0" formatRows="0" sort="0" autoFilter="0"/>
  <mergeCells count="439">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5:Q115"/>
    <mergeCell ref="M116:Q116"/>
    <mergeCell ref="M117:Q117"/>
    <mergeCell ref="M118:Q118"/>
    <mergeCell ref="M119:Q119"/>
    <mergeCell ref="M120:Q120"/>
    <mergeCell ref="M121:Q121"/>
    <mergeCell ref="M122:Q122"/>
    <mergeCell ref="M123:Q123"/>
    <mergeCell ref="M106:Q106"/>
    <mergeCell ref="M107:Q107"/>
    <mergeCell ref="M108:Q108"/>
    <mergeCell ref="M109:Q109"/>
    <mergeCell ref="M110:Q110"/>
    <mergeCell ref="M111:Q111"/>
    <mergeCell ref="M112:Q112"/>
    <mergeCell ref="M113:Q113"/>
    <mergeCell ref="M114:Q11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95:Q95"/>
    <mergeCell ref="M96:Q96"/>
    <mergeCell ref="M97:Q97"/>
    <mergeCell ref="M98:Q98"/>
    <mergeCell ref="M99:Q99"/>
    <mergeCell ref="M100:Q100"/>
    <mergeCell ref="M101:Q101"/>
    <mergeCell ref="M102:Q102"/>
    <mergeCell ref="M103:Q103"/>
    <mergeCell ref="M104:Q104"/>
    <mergeCell ref="M105:Q105"/>
    <mergeCell ref="R138:V138"/>
    <mergeCell ref="R137:V137"/>
    <mergeCell ref="R136:V136"/>
    <mergeCell ref="R135:V135"/>
    <mergeCell ref="R134:V134"/>
    <mergeCell ref="R133:V133"/>
    <mergeCell ref="R132:V132"/>
    <mergeCell ref="R131:V131"/>
    <mergeCell ref="R130:V130"/>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61:V61"/>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7">
    <dataValidation type="list" allowBlank="1" showInputMessage="1" showErrorMessage="1" sqref="W44:W139 W40:W43">
      <formula1>INDIRECT(R40)</formula1>
    </dataValidation>
    <dataValidation type="textLength" imeMode="halfAlpha" operator="equal" allowBlank="1" showInputMessage="1" showErrorMessage="1" error="桁数が正しくありません。13桁の法人番号を入力してください。" sqref="M29:T29">
      <formula1>13</formula1>
    </dataValidation>
    <dataValidation imeMode="halfAlpha" allowBlank="1" showInputMessage="1" showErrorMessage="1" sqref="P24"/>
    <dataValidation type="textLength" imeMode="halfAlpha" operator="equal" allowBlank="1" showErrorMessage="1" error="桁数が正しくありません。10桁の事業所番号を入力してください。" prompt="10桁の介護保険事業所番号を入力してください。" sqref="C40:L139">
      <formula1>10</formula1>
    </dataValidation>
    <dataValidation type="whole" imeMode="halfAlpha" allowBlank="1" showInputMessage="1" showErrorMessage="1" sqref="M24 N24 O24 Q24 R24 S24 T24">
      <formula1>0</formula1>
      <formula2>9</formula2>
    </dataValidation>
    <dataValidation type="list" allowBlank="1" showInputMessage="1" showErrorMessage="1" sqref="M40:Q139">
      <formula1>"岡山県,岡山市,倉敷市,新見市"</formula1>
    </dataValidation>
    <dataValidation type="whole" allowBlank="1" showInputMessage="1" showErrorMessage="1" sqref="Z40:AA139">
      <formula1>0</formula1>
      <formula2>999999999</formula2>
    </dataValidation>
  </dataValidation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14:formula1>
            <xm:f>【参考】数式用!$D$3:$D$49</xm:f>
          </x14:formula1>
          <xm:sqref>R40:V43 R44:V139</xm:sqref>
        </x14:dataValidation>
        <x14:dataValidation type="list" allowBlank="1" showInputMessage="1" showErrorMessage="1">
          <x14:formula1>
            <xm:f>【参考】数式用!$A$4:$A$22</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U130"/>
  <sheetViews>
    <sheetView view="pageBreakPreview" topLeftCell="A70" zoomScaleNormal="120" zoomScaleSheetLayoutView="100" workbookViewId="0">
      <selection activeCell="AP51" sqref="AP51"/>
    </sheetView>
  </sheetViews>
  <sheetFormatPr defaultColWidth="9" defaultRowHeight="13.2"/>
  <cols>
    <col min="1" max="1" width="2.88671875" style="51" customWidth="1"/>
    <col min="2" max="6" width="2.6640625" style="51" customWidth="1"/>
    <col min="7" max="36" width="2.44140625" style="51" customWidth="1"/>
    <col min="37" max="37" width="4.109375" style="51" customWidth="1"/>
    <col min="38" max="43" width="9.109375" style="51" customWidth="1"/>
    <col min="44" max="44" width="9.6640625" style="51" bestFit="1" customWidth="1"/>
    <col min="45" max="16384" width="9" style="51"/>
  </cols>
  <sheetData>
    <row r="1" spans="1:49" ht="20.25" customHeight="1" thickBot="1">
      <c r="A1" s="19" t="s">
        <v>1920</v>
      </c>
      <c r="B1" s="5"/>
      <c r="C1" s="5"/>
      <c r="D1" s="5"/>
      <c r="E1" s="5"/>
      <c r="F1" s="5"/>
      <c r="G1" s="5"/>
      <c r="H1" s="5"/>
      <c r="I1" s="5"/>
      <c r="J1" s="5"/>
      <c r="K1" s="5"/>
      <c r="L1" s="5"/>
      <c r="M1" s="5"/>
      <c r="N1" s="5"/>
      <c r="O1" s="5"/>
      <c r="P1" s="5"/>
      <c r="Q1" s="5"/>
      <c r="R1" s="5"/>
      <c r="S1" s="5"/>
      <c r="T1" s="5"/>
      <c r="U1" s="5"/>
      <c r="V1" s="5"/>
      <c r="AB1" s="448" t="s">
        <v>28</v>
      </c>
      <c r="AC1" s="449"/>
      <c r="AD1" s="449"/>
      <c r="AE1" s="450" t="str">
        <f>基本情報入力シート!C18</f>
        <v>岡山県</v>
      </c>
      <c r="AF1" s="451"/>
      <c r="AG1" s="451"/>
      <c r="AH1" s="451"/>
      <c r="AI1" s="452"/>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87" t="s">
        <v>1888</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36" t="s">
        <v>70</v>
      </c>
      <c r="B5" s="5"/>
      <c r="C5" s="5"/>
      <c r="D5" s="5"/>
      <c r="E5" s="5"/>
      <c r="F5" s="5"/>
      <c r="G5" s="5"/>
      <c r="H5" s="5"/>
      <c r="I5" s="5"/>
      <c r="J5" s="5"/>
      <c r="K5" s="5"/>
      <c r="L5" s="5"/>
      <c r="M5" s="5"/>
      <c r="N5" s="5"/>
      <c r="O5" s="5"/>
      <c r="P5" s="5"/>
      <c r="Q5" s="5"/>
      <c r="R5" s="5"/>
      <c r="S5" s="5"/>
      <c r="T5" s="5"/>
      <c r="U5" s="5"/>
      <c r="V5" s="5"/>
      <c r="W5" s="5"/>
      <c r="X5" s="5"/>
      <c r="Y5" s="5"/>
      <c r="Z5" s="5"/>
      <c r="AA5" s="5"/>
      <c r="AB5" s="5"/>
      <c r="AC5" s="52"/>
      <c r="AD5" s="52"/>
      <c r="AE5" s="52"/>
      <c r="AF5" s="52"/>
      <c r="AG5" s="52"/>
      <c r="AH5" s="52"/>
      <c r="AI5" s="52"/>
      <c r="AJ5" s="52"/>
    </row>
    <row r="6" spans="1:49" s="32" customFormat="1" ht="13.5" customHeight="1">
      <c r="A6" s="489" t="s">
        <v>7</v>
      </c>
      <c r="B6" s="490"/>
      <c r="C6" s="490"/>
      <c r="D6" s="490"/>
      <c r="E6" s="490"/>
      <c r="F6" s="491"/>
      <c r="G6" s="465" t="str">
        <f>IF(基本情報入力シート!M22="","",基本情報入力シート!M22)</f>
        <v/>
      </c>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120"/>
      <c r="AL6" s="33"/>
      <c r="AM6" s="33"/>
      <c r="AN6" s="33"/>
      <c r="AO6" s="33"/>
      <c r="AP6" s="33"/>
      <c r="AQ6" s="33"/>
      <c r="AR6" s="33"/>
      <c r="AS6" s="33"/>
      <c r="AT6" s="33"/>
      <c r="AU6" s="33"/>
      <c r="AV6" s="33"/>
      <c r="AW6" s="33"/>
    </row>
    <row r="7" spans="1:49" s="32" customFormat="1" ht="25.5" customHeight="1">
      <c r="A7" s="492" t="s">
        <v>5</v>
      </c>
      <c r="B7" s="493"/>
      <c r="C7" s="493"/>
      <c r="D7" s="493"/>
      <c r="E7" s="493"/>
      <c r="F7" s="494"/>
      <c r="G7" s="467" t="str">
        <f>IF(基本情報入力シート!M23="","",基本情報入力シート!M23)</f>
        <v/>
      </c>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120"/>
      <c r="AL7" s="33"/>
      <c r="AM7" s="33"/>
      <c r="AN7" s="33"/>
      <c r="AO7" s="33"/>
      <c r="AP7" s="33"/>
      <c r="AQ7" s="33"/>
      <c r="AR7" s="33"/>
      <c r="AS7" s="33"/>
      <c r="AT7" s="33"/>
      <c r="AU7" s="33"/>
      <c r="AV7" s="33"/>
      <c r="AW7" s="33"/>
    </row>
    <row r="8" spans="1:49" s="32" customFormat="1" ht="12.75" customHeight="1">
      <c r="A8" s="458" t="s">
        <v>46</v>
      </c>
      <c r="B8" s="459"/>
      <c r="C8" s="459"/>
      <c r="D8" s="459"/>
      <c r="E8" s="459"/>
      <c r="F8" s="460"/>
      <c r="G8" s="44" t="s">
        <v>6</v>
      </c>
      <c r="H8" s="461" t="str">
        <f>IF(基本情報入力シート!AC24="－","",基本情報入力シート!AC24)</f>
        <v>-</v>
      </c>
      <c r="I8" s="461"/>
      <c r="J8" s="461"/>
      <c r="K8" s="461"/>
      <c r="L8" s="461"/>
      <c r="M8" s="3"/>
      <c r="N8" s="4"/>
      <c r="O8" s="4"/>
      <c r="P8" s="4"/>
      <c r="Q8" s="4"/>
      <c r="R8" s="4"/>
      <c r="S8" s="4"/>
      <c r="T8" s="4"/>
      <c r="U8" s="4"/>
      <c r="V8" s="4"/>
      <c r="W8" s="4"/>
      <c r="X8" s="4"/>
      <c r="Y8" s="4"/>
      <c r="Z8" s="4"/>
      <c r="AA8" s="4"/>
      <c r="AB8" s="4"/>
      <c r="AC8" s="4"/>
      <c r="AD8" s="4"/>
      <c r="AE8" s="4"/>
      <c r="AF8" s="4"/>
      <c r="AG8" s="4"/>
      <c r="AH8" s="4"/>
      <c r="AI8" s="4"/>
      <c r="AJ8" s="121"/>
      <c r="AL8" s="33"/>
      <c r="AM8" s="33"/>
      <c r="AN8" s="33"/>
      <c r="AO8" s="33"/>
      <c r="AP8" s="33"/>
      <c r="AQ8" s="33"/>
      <c r="AR8" s="33"/>
      <c r="AS8" s="33"/>
      <c r="AT8" s="33"/>
      <c r="AU8" s="33"/>
      <c r="AV8" s="33"/>
      <c r="AW8" s="33"/>
    </row>
    <row r="9" spans="1:49" s="32" customFormat="1" ht="16.5" customHeight="1">
      <c r="A9" s="453"/>
      <c r="B9" s="454"/>
      <c r="C9" s="454"/>
      <c r="D9" s="454"/>
      <c r="E9" s="454"/>
      <c r="F9" s="455"/>
      <c r="G9" s="469" t="str">
        <f>IF(基本情報入力シート!M25="","",基本情報入力シート!M25)</f>
        <v/>
      </c>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120"/>
      <c r="AL9" s="33"/>
      <c r="AM9" s="33"/>
      <c r="AN9" s="33"/>
      <c r="AO9" s="33"/>
      <c r="AP9" s="33"/>
      <c r="AQ9" s="33"/>
      <c r="AR9" s="33"/>
      <c r="AS9" s="33"/>
      <c r="AT9" s="33"/>
      <c r="AU9" s="33"/>
      <c r="AV9" s="33"/>
      <c r="AW9" s="33"/>
    </row>
    <row r="10" spans="1:49" s="32" customFormat="1" ht="16.5" customHeight="1">
      <c r="A10" s="453"/>
      <c r="B10" s="454"/>
      <c r="C10" s="454"/>
      <c r="D10" s="454"/>
      <c r="E10" s="454"/>
      <c r="F10" s="455"/>
      <c r="G10" s="471" t="str">
        <f>IF(基本情報入力シート!M26="","",基本情報入力シート!M26)</f>
        <v/>
      </c>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120"/>
      <c r="AL10" s="33"/>
      <c r="AM10" s="33"/>
      <c r="AN10" s="33"/>
      <c r="AO10" s="33"/>
      <c r="AP10" s="33"/>
      <c r="AQ10" s="33"/>
      <c r="AR10" s="33"/>
      <c r="AS10" s="33"/>
      <c r="AT10" s="33"/>
      <c r="AU10" s="33"/>
      <c r="AV10" s="33"/>
      <c r="AW10" s="33"/>
    </row>
    <row r="11" spans="1:49" s="32" customFormat="1" ht="13.5" customHeight="1">
      <c r="A11" s="462" t="s">
        <v>7</v>
      </c>
      <c r="B11" s="463"/>
      <c r="C11" s="463"/>
      <c r="D11" s="463"/>
      <c r="E11" s="463"/>
      <c r="F11" s="464"/>
      <c r="G11" s="465" t="str">
        <f>IF(基本情報入力シート!M30="","",基本情報入力シート!M30)</f>
        <v/>
      </c>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120"/>
      <c r="AL11" s="33"/>
      <c r="AM11" s="33"/>
      <c r="AN11" s="33"/>
      <c r="AO11" s="33"/>
      <c r="AP11" s="33"/>
      <c r="AQ11" s="33"/>
      <c r="AR11" s="33"/>
      <c r="AS11" s="33"/>
      <c r="AT11" s="33"/>
      <c r="AU11" s="33"/>
      <c r="AV11" s="33"/>
      <c r="AW11" s="33"/>
    </row>
    <row r="12" spans="1:49" s="32" customFormat="1" ht="27.75" customHeight="1">
      <c r="A12" s="453" t="s">
        <v>43</v>
      </c>
      <c r="B12" s="454"/>
      <c r="C12" s="454"/>
      <c r="D12" s="454"/>
      <c r="E12" s="454"/>
      <c r="F12" s="455"/>
      <c r="G12" s="473" t="str">
        <f>IF(基本情報入力シート!M31="","",基本情報入力シート!M31)</f>
        <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120"/>
      <c r="AL12" s="33"/>
      <c r="AM12" s="33"/>
      <c r="AN12" s="33"/>
      <c r="AO12" s="33"/>
      <c r="AP12" s="33"/>
      <c r="AQ12" s="33"/>
      <c r="AR12" s="33"/>
      <c r="AS12" s="33"/>
      <c r="AT12" s="33"/>
      <c r="AU12" s="33"/>
      <c r="AV12" s="33"/>
      <c r="AW12" s="33"/>
    </row>
    <row r="13" spans="1:49" s="32" customFormat="1" ht="18.75" customHeight="1">
      <c r="A13" s="456" t="s">
        <v>45</v>
      </c>
      <c r="B13" s="456"/>
      <c r="C13" s="456"/>
      <c r="D13" s="456"/>
      <c r="E13" s="456"/>
      <c r="F13" s="456"/>
      <c r="G13" s="457" t="s">
        <v>0</v>
      </c>
      <c r="H13" s="456"/>
      <c r="I13" s="456"/>
      <c r="J13" s="456"/>
      <c r="K13" s="475" t="str">
        <f>IF(基本情報入力シート!M32="","",基本情報入力シート!M32)</f>
        <v/>
      </c>
      <c r="L13" s="476"/>
      <c r="M13" s="476"/>
      <c r="N13" s="476"/>
      <c r="O13" s="476"/>
      <c r="P13" s="476"/>
      <c r="Q13" s="476"/>
      <c r="R13" s="476"/>
      <c r="S13" s="476"/>
      <c r="T13" s="477"/>
      <c r="U13" s="485" t="s">
        <v>44</v>
      </c>
      <c r="V13" s="486"/>
      <c r="W13" s="486"/>
      <c r="X13" s="457"/>
      <c r="Y13" s="475" t="str">
        <f>IF(基本情報入力シート!M33="","",基本情報入力シート!M33)</f>
        <v/>
      </c>
      <c r="Z13" s="476"/>
      <c r="AA13" s="476"/>
      <c r="AB13" s="476"/>
      <c r="AC13" s="476"/>
      <c r="AD13" s="476"/>
      <c r="AE13" s="476"/>
      <c r="AF13" s="476"/>
      <c r="AG13" s="476"/>
      <c r="AH13" s="476"/>
      <c r="AI13" s="476"/>
      <c r="AJ13" s="120"/>
      <c r="AL13" s="33"/>
      <c r="AM13" s="33"/>
      <c r="AN13" s="33"/>
      <c r="AO13" s="33"/>
      <c r="AP13" s="33"/>
      <c r="AQ13" s="33"/>
      <c r="AR13" s="33"/>
      <c r="AS13" s="33"/>
      <c r="AT13" s="34"/>
      <c r="AU13" s="33"/>
      <c r="AV13" s="33"/>
      <c r="AW13" s="33"/>
    </row>
    <row r="14" spans="1:49" s="32" customFormat="1" ht="8.25" customHeight="1">
      <c r="A14" s="35"/>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52"/>
      <c r="AT14" s="53"/>
    </row>
    <row r="15" spans="1:49" ht="16.5" customHeight="1">
      <c r="A15" s="54" t="s">
        <v>71</v>
      </c>
      <c r="B15" s="5"/>
      <c r="C15" s="5"/>
      <c r="D15" s="5"/>
      <c r="E15" s="5"/>
      <c r="F15" s="5"/>
      <c r="G15" s="5"/>
      <c r="H15" s="5"/>
      <c r="I15" s="5"/>
      <c r="J15" s="5"/>
      <c r="K15" s="5"/>
      <c r="L15" s="5"/>
      <c r="M15" s="5"/>
      <c r="N15" s="55"/>
      <c r="O15" s="56"/>
      <c r="P15" s="56"/>
      <c r="Q15" s="56"/>
      <c r="R15" s="56"/>
      <c r="S15" s="56"/>
      <c r="T15" s="56"/>
      <c r="U15" s="56"/>
      <c r="V15" s="56"/>
      <c r="W15" s="56"/>
      <c r="X15" s="56"/>
      <c r="Y15" s="5"/>
      <c r="Z15" s="5"/>
      <c r="AA15" s="5"/>
      <c r="AB15" s="5"/>
      <c r="AC15" s="5"/>
      <c r="AD15" s="5"/>
      <c r="AE15" s="5"/>
      <c r="AF15" s="5"/>
      <c r="AG15" s="5"/>
      <c r="AH15" s="5"/>
      <c r="AI15" s="5"/>
      <c r="AJ15" s="5"/>
      <c r="AT15" s="57"/>
    </row>
    <row r="16" spans="1:49" ht="19.5" customHeight="1" thickBot="1">
      <c r="A16" s="495" t="s">
        <v>1927</v>
      </c>
      <c r="B16" s="479"/>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496">
        <f>IF(SUM('別紙様式2-2（交付金）'!W:W)="","",SUM('別紙様式2-2（交付金）'!W:W))</f>
        <v>0</v>
      </c>
      <c r="AA16" s="497"/>
      <c r="AB16" s="497"/>
      <c r="AC16" s="497"/>
      <c r="AD16" s="497"/>
      <c r="AE16" s="497"/>
      <c r="AF16" s="497"/>
      <c r="AG16" s="483" t="s">
        <v>1</v>
      </c>
      <c r="AH16" s="498"/>
      <c r="AI16" s="32"/>
      <c r="AJ16" s="5"/>
      <c r="AR16" s="57"/>
    </row>
    <row r="17" spans="1:73" ht="19.5" customHeight="1" thickBot="1">
      <c r="A17" s="478" t="s">
        <v>135</v>
      </c>
      <c r="B17" s="479"/>
      <c r="C17" s="479"/>
      <c r="D17" s="479"/>
      <c r="E17" s="479"/>
      <c r="F17" s="479"/>
      <c r="G17" s="479"/>
      <c r="H17" s="479"/>
      <c r="I17" s="479"/>
      <c r="J17" s="479"/>
      <c r="K17" s="479"/>
      <c r="L17" s="479"/>
      <c r="M17" s="479"/>
      <c r="N17" s="479"/>
      <c r="O17" s="479"/>
      <c r="P17" s="479"/>
      <c r="Q17" s="479"/>
      <c r="R17" s="479"/>
      <c r="S17" s="479"/>
      <c r="T17" s="479"/>
      <c r="U17" s="479"/>
      <c r="V17" s="479"/>
      <c r="W17" s="479"/>
      <c r="X17" s="479"/>
      <c r="Y17" s="479"/>
      <c r="Z17" s="480"/>
      <c r="AA17" s="481"/>
      <c r="AB17" s="481"/>
      <c r="AC17" s="481"/>
      <c r="AD17" s="481"/>
      <c r="AE17" s="481"/>
      <c r="AF17" s="482"/>
      <c r="AG17" s="457" t="s">
        <v>1</v>
      </c>
      <c r="AH17" s="456"/>
      <c r="AI17" s="51" t="s">
        <v>68</v>
      </c>
      <c r="AJ17" s="38" t="str">
        <f>IF(Z17="","×",IF(Z16="","",IF(Z17&gt;=Z16,"○","☓")))</f>
        <v>×</v>
      </c>
      <c r="AK17" s="570" t="s">
        <v>72</v>
      </c>
      <c r="AL17" s="571"/>
      <c r="AM17" s="571"/>
      <c r="AN17" s="571"/>
      <c r="AO17" s="571"/>
      <c r="AP17" s="571"/>
      <c r="AQ17" s="571"/>
      <c r="AR17" s="571"/>
      <c r="AS17" s="571"/>
      <c r="AT17" s="571"/>
      <c r="AU17" s="572"/>
    </row>
    <row r="18" spans="1:73" ht="19.5" customHeight="1" thickBot="1">
      <c r="A18" s="499" t="s">
        <v>134</v>
      </c>
      <c r="B18" s="500"/>
      <c r="C18" s="500"/>
      <c r="D18" s="500"/>
      <c r="E18" s="500"/>
      <c r="F18" s="500"/>
      <c r="G18" s="500"/>
      <c r="H18" s="500"/>
      <c r="I18" s="500"/>
      <c r="J18" s="500"/>
      <c r="K18" s="500"/>
      <c r="L18" s="500"/>
      <c r="M18" s="500"/>
      <c r="N18" s="500"/>
      <c r="O18" s="500"/>
      <c r="P18" s="500"/>
      <c r="Q18" s="500"/>
      <c r="R18" s="500"/>
      <c r="S18" s="500"/>
      <c r="T18" s="500"/>
      <c r="U18" s="500"/>
      <c r="V18" s="500"/>
      <c r="W18" s="500"/>
      <c r="X18" s="500"/>
      <c r="Y18" s="501"/>
      <c r="Z18" s="59"/>
      <c r="AA18" s="59"/>
      <c r="AB18" s="97"/>
      <c r="AC18" s="39"/>
      <c r="AD18" s="39"/>
      <c r="AE18" s="39"/>
      <c r="AF18" s="39"/>
      <c r="AG18" s="39"/>
      <c r="AH18" s="39"/>
      <c r="AI18" s="39"/>
      <c r="AJ18" s="39"/>
      <c r="AK18" s="39"/>
      <c r="AL18" s="39"/>
      <c r="AT18" s="57"/>
    </row>
    <row r="19" spans="1:73" ht="26.25" customHeight="1" thickBot="1">
      <c r="A19" s="229"/>
      <c r="B19" s="584" t="s">
        <v>1889</v>
      </c>
      <c r="C19" s="585"/>
      <c r="D19" s="585"/>
      <c r="E19" s="585"/>
      <c r="F19" s="585"/>
      <c r="G19" s="585"/>
      <c r="H19" s="585"/>
      <c r="I19" s="585"/>
      <c r="J19" s="585"/>
      <c r="K19" s="585"/>
      <c r="L19" s="585"/>
      <c r="M19" s="585"/>
      <c r="N19" s="585"/>
      <c r="O19" s="585"/>
      <c r="P19" s="585"/>
      <c r="Q19" s="585"/>
      <c r="R19" s="585"/>
      <c r="S19" s="585"/>
      <c r="T19" s="585"/>
      <c r="U19" s="401">
        <f>'別紙様式2-2（交付金）'!F6</f>
        <v>0</v>
      </c>
      <c r="V19" s="402"/>
      <c r="W19" s="402"/>
      <c r="X19" s="402"/>
      <c r="Y19" s="403"/>
      <c r="Z19" s="483" t="s">
        <v>1</v>
      </c>
      <c r="AA19" s="484"/>
      <c r="AB19" s="234" t="s">
        <v>13</v>
      </c>
      <c r="AC19" s="384">
        <f>IFERROR(U21/U19*100,0)</f>
        <v>0</v>
      </c>
      <c r="AD19" s="385"/>
      <c r="AE19" s="111" t="s">
        <v>14</v>
      </c>
      <c r="AF19" s="112" t="s">
        <v>66</v>
      </c>
      <c r="AG19" s="133" t="s">
        <v>68</v>
      </c>
      <c r="AH19" s="38" t="str">
        <f>IF(AC19=0,"×",IF(AC19&gt;=(200/3),"○","×"))</f>
        <v>×</v>
      </c>
      <c r="AI19" s="39"/>
      <c r="AJ19" s="39"/>
      <c r="AK19" s="373" t="s">
        <v>1929</v>
      </c>
      <c r="AL19" s="374"/>
      <c r="AM19" s="374"/>
      <c r="AN19" s="374"/>
      <c r="AO19" s="374"/>
      <c r="AP19" s="374"/>
      <c r="AQ19" s="374"/>
      <c r="AR19" s="374"/>
      <c r="AS19" s="374"/>
      <c r="AT19" s="374"/>
      <c r="AU19" s="375"/>
    </row>
    <row r="20" spans="1:73" ht="19.5" customHeight="1" thickBot="1">
      <c r="A20" s="229"/>
      <c r="B20" s="502" t="s">
        <v>145</v>
      </c>
      <c r="C20" s="503"/>
      <c r="D20" s="503"/>
      <c r="E20" s="503"/>
      <c r="F20" s="503"/>
      <c r="G20" s="503"/>
      <c r="H20" s="503"/>
      <c r="I20" s="503"/>
      <c r="J20" s="503"/>
      <c r="K20" s="503"/>
      <c r="L20" s="503"/>
      <c r="M20" s="503"/>
      <c r="N20" s="503"/>
      <c r="O20" s="503"/>
      <c r="P20" s="503"/>
      <c r="Q20" s="503"/>
      <c r="R20" s="503"/>
      <c r="S20" s="503"/>
      <c r="T20" s="504"/>
      <c r="U20" s="401">
        <f>SUM(N22,N25)</f>
        <v>0</v>
      </c>
      <c r="V20" s="402"/>
      <c r="W20" s="402"/>
      <c r="X20" s="402"/>
      <c r="Y20" s="403"/>
      <c r="Z20" s="483" t="s">
        <v>1</v>
      </c>
      <c r="AA20" s="484"/>
      <c r="AB20" s="387"/>
      <c r="AC20" s="388"/>
      <c r="AD20" s="388"/>
      <c r="AE20" s="388"/>
      <c r="AF20" s="389"/>
      <c r="AI20" s="39"/>
      <c r="AJ20" s="39"/>
      <c r="AK20" s="376"/>
      <c r="AL20" s="377"/>
      <c r="AM20" s="377"/>
      <c r="AN20" s="377"/>
      <c r="AO20" s="377"/>
      <c r="AP20" s="377"/>
      <c r="AQ20" s="377"/>
      <c r="AR20" s="377"/>
      <c r="AS20" s="377"/>
      <c r="AT20" s="377"/>
      <c r="AU20" s="378"/>
    </row>
    <row r="21" spans="1:73" ht="33" customHeight="1" thickBot="1">
      <c r="A21" s="229"/>
      <c r="B21" s="399"/>
      <c r="C21" s="400"/>
      <c r="D21" s="396" t="s">
        <v>142</v>
      </c>
      <c r="E21" s="396"/>
      <c r="F21" s="396"/>
      <c r="G21" s="396"/>
      <c r="H21" s="396"/>
      <c r="I21" s="396"/>
      <c r="J21" s="396"/>
      <c r="K21" s="396"/>
      <c r="L21" s="396"/>
      <c r="M21" s="397"/>
      <c r="N21" s="397"/>
      <c r="O21" s="397"/>
      <c r="P21" s="397"/>
      <c r="Q21" s="397"/>
      <c r="R21" s="397"/>
      <c r="S21" s="397"/>
      <c r="T21" s="398"/>
      <c r="U21" s="401">
        <f>SUM(N23,N26)</f>
        <v>0</v>
      </c>
      <c r="V21" s="402"/>
      <c r="W21" s="402"/>
      <c r="X21" s="402"/>
      <c r="Y21" s="403"/>
      <c r="Z21" s="483" t="s">
        <v>1</v>
      </c>
      <c r="AA21" s="484"/>
      <c r="AB21" s="390"/>
      <c r="AC21" s="391"/>
      <c r="AD21" s="391"/>
      <c r="AE21" s="391"/>
      <c r="AF21" s="392"/>
      <c r="AI21" s="39"/>
      <c r="AJ21" s="39"/>
    </row>
    <row r="22" spans="1:73" ht="18.75" customHeight="1" thickBot="1">
      <c r="A22" s="230"/>
      <c r="B22" s="399"/>
      <c r="C22" s="400"/>
      <c r="D22" s="381" t="s">
        <v>1928</v>
      </c>
      <c r="E22" s="382"/>
      <c r="F22" s="382"/>
      <c r="G22" s="382"/>
      <c r="H22" s="382"/>
      <c r="I22" s="382"/>
      <c r="J22" s="382"/>
      <c r="K22" s="382"/>
      <c r="L22" s="382"/>
      <c r="M22" s="383"/>
      <c r="N22" s="575"/>
      <c r="O22" s="576"/>
      <c r="P22" s="576"/>
      <c r="Q22" s="576"/>
      <c r="R22" s="576"/>
      <c r="S22" s="577"/>
      <c r="T22" s="132" t="s">
        <v>1</v>
      </c>
      <c r="U22" s="129"/>
      <c r="V22" s="130"/>
      <c r="W22" s="130"/>
      <c r="X22" s="131"/>
      <c r="Y22" s="115"/>
      <c r="AA22" s="39"/>
      <c r="AB22" s="39"/>
      <c r="AC22" s="39"/>
      <c r="AD22" s="39"/>
      <c r="AE22" s="39"/>
      <c r="AF22" s="39"/>
      <c r="AG22" s="39"/>
      <c r="AH22" s="32"/>
    </row>
    <row r="23" spans="1:73" ht="18.75" customHeight="1" thickBot="1">
      <c r="A23" s="230"/>
      <c r="B23" s="399"/>
      <c r="C23" s="400"/>
      <c r="D23" s="134"/>
      <c r="E23" s="393" t="s">
        <v>141</v>
      </c>
      <c r="F23" s="394"/>
      <c r="G23" s="394"/>
      <c r="H23" s="394"/>
      <c r="I23" s="394"/>
      <c r="J23" s="394"/>
      <c r="K23" s="394"/>
      <c r="L23" s="394"/>
      <c r="M23" s="395"/>
      <c r="N23" s="575"/>
      <c r="O23" s="576"/>
      <c r="P23" s="576"/>
      <c r="Q23" s="576"/>
      <c r="R23" s="576"/>
      <c r="S23" s="577"/>
      <c r="T23" s="61" t="s">
        <v>1</v>
      </c>
      <c r="U23" s="113" t="s">
        <v>13</v>
      </c>
      <c r="V23" s="379">
        <f>IFERROR($N$23/$N$22*100,0)</f>
        <v>0</v>
      </c>
      <c r="W23" s="380"/>
      <c r="X23" s="114" t="s">
        <v>14</v>
      </c>
      <c r="Y23" s="115" t="s">
        <v>66</v>
      </c>
      <c r="Z23" s="39"/>
      <c r="AA23" s="39"/>
      <c r="AB23" s="39"/>
      <c r="AC23" s="39"/>
      <c r="AD23" s="39"/>
      <c r="AE23" s="39"/>
      <c r="AF23" s="39"/>
      <c r="AG23" s="39"/>
      <c r="AH23" s="32"/>
    </row>
    <row r="24" spans="1:73" ht="18.75" customHeight="1" thickBot="1">
      <c r="A24" s="230"/>
      <c r="B24" s="399"/>
      <c r="C24" s="400"/>
      <c r="D24" s="134"/>
      <c r="E24" s="369"/>
      <c r="F24" s="370"/>
      <c r="G24" s="370"/>
      <c r="H24" s="370"/>
      <c r="I24" s="370"/>
      <c r="J24" s="370"/>
      <c r="K24" s="370"/>
      <c r="L24" s="370"/>
      <c r="M24" s="371"/>
      <c r="N24" s="404" t="s">
        <v>73</v>
      </c>
      <c r="O24" s="405"/>
      <c r="P24" s="406"/>
      <c r="Q24" s="578">
        <f>N23/2</f>
        <v>0</v>
      </c>
      <c r="R24" s="579"/>
      <c r="S24" s="580"/>
      <c r="T24" s="62" t="s">
        <v>74</v>
      </c>
      <c r="U24" s="113"/>
      <c r="V24" s="386"/>
      <c r="W24" s="386"/>
      <c r="X24" s="114"/>
      <c r="Y24" s="115"/>
      <c r="Z24" s="39"/>
      <c r="AA24" s="39"/>
      <c r="AB24" s="39"/>
      <c r="AC24" s="39"/>
      <c r="AD24" s="39"/>
      <c r="AE24" s="39"/>
      <c r="AF24" s="39"/>
      <c r="AG24" s="39"/>
      <c r="AH24" s="39"/>
      <c r="AI24" s="39"/>
      <c r="AJ24" s="39"/>
    </row>
    <row r="25" spans="1:73" ht="18.75" customHeight="1" thickBot="1">
      <c r="A25" s="230"/>
      <c r="B25" s="399"/>
      <c r="C25" s="400"/>
      <c r="D25" s="381" t="s">
        <v>136</v>
      </c>
      <c r="E25" s="382"/>
      <c r="F25" s="382"/>
      <c r="G25" s="382"/>
      <c r="H25" s="382"/>
      <c r="I25" s="382"/>
      <c r="J25" s="382"/>
      <c r="K25" s="382"/>
      <c r="L25" s="382"/>
      <c r="M25" s="383"/>
      <c r="N25" s="575"/>
      <c r="O25" s="576"/>
      <c r="P25" s="576"/>
      <c r="Q25" s="576"/>
      <c r="R25" s="576"/>
      <c r="S25" s="577"/>
      <c r="T25" s="60" t="s">
        <v>1</v>
      </c>
      <c r="U25" s="109"/>
      <c r="V25" s="110"/>
      <c r="W25" s="110"/>
      <c r="X25" s="111"/>
      <c r="Y25" s="112"/>
      <c r="AB25" s="39"/>
      <c r="AC25" s="39"/>
      <c r="AD25" s="39"/>
      <c r="AE25" s="39"/>
      <c r="AF25" s="39"/>
      <c r="AG25" s="39"/>
      <c r="AH25" s="39"/>
      <c r="AI25" s="39"/>
      <c r="AJ25" s="39"/>
    </row>
    <row r="26" spans="1:73" ht="18.75" customHeight="1" thickBot="1">
      <c r="A26" s="230"/>
      <c r="B26" s="399"/>
      <c r="C26" s="400"/>
      <c r="D26" s="134"/>
      <c r="E26" s="393" t="s">
        <v>141</v>
      </c>
      <c r="F26" s="394"/>
      <c r="G26" s="394"/>
      <c r="H26" s="394"/>
      <c r="I26" s="394"/>
      <c r="J26" s="394"/>
      <c r="K26" s="394"/>
      <c r="L26" s="394"/>
      <c r="M26" s="395"/>
      <c r="N26" s="575"/>
      <c r="O26" s="576"/>
      <c r="P26" s="576"/>
      <c r="Q26" s="576"/>
      <c r="R26" s="576"/>
      <c r="S26" s="577"/>
      <c r="T26" s="61" t="s">
        <v>1</v>
      </c>
      <c r="U26" s="113" t="s">
        <v>13</v>
      </c>
      <c r="V26" s="379">
        <f>IFERROR($N$26/$N$25*100,0)</f>
        <v>0</v>
      </c>
      <c r="W26" s="380"/>
      <c r="X26" s="114" t="s">
        <v>14</v>
      </c>
      <c r="Y26" s="115" t="s">
        <v>66</v>
      </c>
      <c r="Z26" s="39"/>
      <c r="AA26" s="39"/>
      <c r="AB26" s="39"/>
      <c r="AC26" s="39"/>
      <c r="AD26" s="39"/>
      <c r="AE26" s="39"/>
      <c r="AF26" s="39"/>
      <c r="AG26" s="39"/>
      <c r="AH26" s="39"/>
      <c r="AI26" s="39"/>
      <c r="AJ26" s="39"/>
      <c r="AL26" s="57"/>
    </row>
    <row r="27" spans="1:73" ht="18.75" customHeight="1">
      <c r="A27" s="231"/>
      <c r="B27" s="573"/>
      <c r="C27" s="574"/>
      <c r="D27" s="228"/>
      <c r="E27" s="369"/>
      <c r="F27" s="370"/>
      <c r="G27" s="370"/>
      <c r="H27" s="370"/>
      <c r="I27" s="370"/>
      <c r="J27" s="370"/>
      <c r="K27" s="370"/>
      <c r="L27" s="370"/>
      <c r="M27" s="371"/>
      <c r="N27" s="413" t="s">
        <v>73</v>
      </c>
      <c r="O27" s="414"/>
      <c r="P27" s="415"/>
      <c r="Q27" s="581">
        <f>N26/2</f>
        <v>0</v>
      </c>
      <c r="R27" s="582"/>
      <c r="S27" s="583"/>
      <c r="T27" s="62" t="s">
        <v>74</v>
      </c>
      <c r="U27" s="135"/>
      <c r="V27" s="372"/>
      <c r="W27" s="372"/>
      <c r="X27" s="136"/>
      <c r="Y27" s="132"/>
      <c r="Z27" s="97"/>
      <c r="AA27" s="97"/>
      <c r="AB27" s="97"/>
      <c r="AC27" s="97"/>
      <c r="AD27" s="39"/>
      <c r="AE27" s="39"/>
      <c r="AF27" s="97"/>
      <c r="AG27" s="39"/>
      <c r="AH27" s="32"/>
      <c r="AQ27" s="57"/>
    </row>
    <row r="28" spans="1:73" ht="5.25" customHeight="1">
      <c r="A28" s="196"/>
      <c r="B28" s="197"/>
      <c r="C28" s="197"/>
      <c r="D28" s="197"/>
      <c r="E28" s="197"/>
      <c r="F28" s="197"/>
      <c r="G28" s="197"/>
      <c r="H28" s="197"/>
      <c r="I28" s="197"/>
      <c r="J28" s="197"/>
      <c r="K28" s="197"/>
      <c r="L28" s="197"/>
      <c r="M28" s="64"/>
      <c r="N28" s="64"/>
      <c r="O28" s="64"/>
      <c r="P28" s="64"/>
      <c r="Q28" s="64"/>
      <c r="R28" s="64"/>
      <c r="S28" s="64"/>
      <c r="T28" s="64"/>
      <c r="U28" s="64"/>
      <c r="V28" s="64"/>
      <c r="W28" s="64"/>
      <c r="X28" s="64"/>
      <c r="Y28" s="64"/>
      <c r="Z28" s="64"/>
      <c r="AA28" s="64"/>
      <c r="AB28" s="64"/>
      <c r="AC28" s="64"/>
      <c r="AD28" s="64"/>
      <c r="AE28" s="64"/>
      <c r="AF28" s="64"/>
      <c r="AG28" s="64"/>
      <c r="AH28" s="64"/>
      <c r="AI28" s="64"/>
      <c r="AJ28" s="64"/>
      <c r="AT28" s="57"/>
    </row>
    <row r="29" spans="1:73" ht="67.5" customHeight="1">
      <c r="A29" s="424" t="s">
        <v>1930</v>
      </c>
      <c r="B29" s="424"/>
      <c r="C29" s="424"/>
      <c r="D29" s="424"/>
      <c r="E29" s="424"/>
      <c r="F29" s="424"/>
      <c r="G29" s="424"/>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5"/>
      <c r="AT29" s="57"/>
    </row>
    <row r="30" spans="1:73" s="99" customFormat="1" ht="8.25" customHeight="1">
      <c r="A30" s="101"/>
      <c r="B30" s="101"/>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2"/>
      <c r="AO30" s="102"/>
      <c r="AP30" s="102"/>
      <c r="AQ30" s="102"/>
      <c r="AR30" s="103"/>
    </row>
    <row r="31" spans="1:73" s="99" customFormat="1" ht="20.25" customHeight="1">
      <c r="A31" s="363" t="s">
        <v>1931</v>
      </c>
      <c r="B31" s="363"/>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3"/>
      <c r="AG31" s="363"/>
      <c r="AH31" s="363"/>
      <c r="AI31" s="363"/>
      <c r="AJ31" s="363"/>
      <c r="AM31" s="51"/>
      <c r="AT31" s="104"/>
    </row>
    <row r="32" spans="1:73" s="99" customFormat="1" ht="28.5" customHeight="1" thickBot="1">
      <c r="A32" s="425" t="s">
        <v>1932</v>
      </c>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row>
    <row r="33" spans="1:49" ht="27" customHeight="1" thickBot="1">
      <c r="A33" s="422"/>
      <c r="B33" s="423"/>
      <c r="C33" s="411" t="s">
        <v>1933</v>
      </c>
      <c r="D33" s="411"/>
      <c r="E33" s="411"/>
      <c r="F33" s="411"/>
      <c r="G33" s="411"/>
      <c r="H33" s="411"/>
      <c r="I33" s="411"/>
      <c r="J33" s="411"/>
      <c r="K33" s="411"/>
      <c r="L33" s="411"/>
      <c r="M33" s="411"/>
      <c r="N33" s="411"/>
      <c r="O33" s="411"/>
      <c r="P33" s="411"/>
      <c r="Q33" s="411"/>
      <c r="R33" s="411"/>
      <c r="S33" s="411"/>
      <c r="T33" s="411"/>
      <c r="U33" s="411"/>
      <c r="V33" s="412"/>
      <c r="W33" s="5" t="s">
        <v>68</v>
      </c>
      <c r="X33" s="38" t="str">
        <f>IF(A33="","×",IF(A33="✓","○","×"))</f>
        <v>×</v>
      </c>
      <c r="Y33" s="37"/>
      <c r="Z33" s="5"/>
      <c r="AA33" s="5"/>
      <c r="AB33" s="5"/>
      <c r="AC33" s="5"/>
      <c r="AD33" s="5"/>
      <c r="AE33" s="5"/>
      <c r="AF33" s="5"/>
      <c r="AG33" s="5"/>
      <c r="AH33" s="5"/>
      <c r="AI33" s="5"/>
      <c r="AJ33" s="5"/>
      <c r="AK33" s="409" t="s">
        <v>1944</v>
      </c>
      <c r="AL33" s="409"/>
      <c r="AM33" s="409"/>
      <c r="AN33" s="409"/>
      <c r="AO33" s="409"/>
      <c r="AP33" s="409"/>
      <c r="AQ33" s="409"/>
      <c r="AR33" s="409"/>
      <c r="AS33" s="409"/>
      <c r="AT33" s="409"/>
      <c r="AU33" s="410"/>
      <c r="AV33" s="58"/>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2"/>
      <c r="AM34" s="42"/>
      <c r="AN34" s="42"/>
      <c r="AO34" s="42"/>
      <c r="AP34" s="42"/>
      <c r="AQ34" s="42"/>
      <c r="AR34" s="42"/>
      <c r="AS34" s="42"/>
      <c r="AT34" s="42"/>
      <c r="AU34" s="42"/>
      <c r="AV34" s="42"/>
      <c r="AW34" s="58"/>
    </row>
    <row r="35" spans="1:49" s="99" customFormat="1" ht="99.75" customHeight="1">
      <c r="A35" s="416" t="s">
        <v>1934</v>
      </c>
      <c r="B35" s="416"/>
      <c r="C35" s="416"/>
      <c r="D35" s="416"/>
      <c r="E35" s="416"/>
      <c r="F35" s="416"/>
      <c r="G35" s="416"/>
      <c r="H35" s="416"/>
      <c r="I35" s="416"/>
      <c r="J35" s="416"/>
      <c r="K35" s="416"/>
      <c r="L35" s="416"/>
      <c r="M35" s="416"/>
      <c r="N35" s="416"/>
      <c r="O35" s="416"/>
      <c r="P35" s="416"/>
      <c r="Q35" s="416"/>
      <c r="R35" s="416"/>
      <c r="S35" s="416"/>
      <c r="T35" s="416"/>
      <c r="U35" s="416"/>
      <c r="V35" s="416"/>
      <c r="W35" s="416"/>
      <c r="X35" s="416"/>
      <c r="Y35" s="416"/>
      <c r="Z35" s="416"/>
      <c r="AA35" s="416"/>
      <c r="AB35" s="416"/>
      <c r="AC35" s="416"/>
      <c r="AD35" s="416"/>
      <c r="AE35" s="416"/>
      <c r="AF35" s="416"/>
      <c r="AG35" s="416"/>
      <c r="AH35" s="416"/>
      <c r="AI35" s="416"/>
      <c r="AJ35" s="116"/>
      <c r="AL35" s="100"/>
    </row>
    <row r="36" spans="1:49" ht="9" customHeight="1" thickBot="1">
      <c r="A36" s="65"/>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T36" s="57"/>
    </row>
    <row r="37" spans="1:49" s="32" customFormat="1" ht="24.75" customHeight="1" thickBot="1">
      <c r="A37" s="427" t="s">
        <v>1891</v>
      </c>
      <c r="B37" s="427"/>
      <c r="C37" s="427"/>
      <c r="D37" s="427"/>
      <c r="E37" s="427"/>
      <c r="F37" s="427"/>
      <c r="G37" s="427"/>
      <c r="H37" s="427"/>
      <c r="I37" s="427"/>
      <c r="J37" s="427"/>
      <c r="K37" s="427"/>
      <c r="L37" s="427"/>
      <c r="M37" s="427"/>
      <c r="N37" s="427"/>
      <c r="O37" s="427"/>
      <c r="P37" s="427"/>
      <c r="Q37" s="427"/>
      <c r="R37" s="427"/>
      <c r="S37" s="427"/>
      <c r="T37" s="427"/>
      <c r="U37" s="427"/>
      <c r="V37" s="427"/>
      <c r="W37" s="427"/>
      <c r="X37" s="427"/>
      <c r="Y37" s="427"/>
      <c r="Z37" s="427"/>
      <c r="AA37" s="427"/>
      <c r="AB37" s="427"/>
      <c r="AC37" s="427"/>
      <c r="AD37" s="427"/>
      <c r="AE37" s="427"/>
      <c r="AF37" s="427"/>
      <c r="AG37" s="427"/>
      <c r="AH37" s="428"/>
      <c r="AI37" s="94" t="str">
        <f>IF(AND(OR(H38="✓",M38="✓",U38="✓"), OR(H39="✓",M39="✓",R39="✓",U39="✓",AND(AA39="✓",AE39&lt;&gt;"")), OR(D41="✓", K41="✓", AND(R41="✓",W41&lt;&gt;"")),OR(D44="✓",AND(D45="✓",L44&lt;&gt;""))),"○","×")</f>
        <v>×</v>
      </c>
      <c r="AJ37" s="51"/>
      <c r="AK37" s="258" t="s">
        <v>144</v>
      </c>
      <c r="AL37" s="259"/>
      <c r="AM37" s="259"/>
      <c r="AN37" s="259"/>
      <c r="AO37" s="259"/>
      <c r="AP37" s="259"/>
      <c r="AQ37" s="259"/>
      <c r="AR37" s="259"/>
      <c r="AS37" s="259"/>
      <c r="AT37" s="259"/>
      <c r="AU37" s="260"/>
    </row>
    <row r="38" spans="1:49" s="32" customFormat="1" ht="26.25" customHeight="1">
      <c r="A38" s="586" t="s">
        <v>1878</v>
      </c>
      <c r="B38" s="586"/>
      <c r="C38" s="586"/>
      <c r="D38" s="587" t="s">
        <v>126</v>
      </c>
      <c r="E38" s="588"/>
      <c r="F38" s="588"/>
      <c r="G38" s="589"/>
      <c r="H38" s="217"/>
      <c r="I38" s="435" t="s">
        <v>15</v>
      </c>
      <c r="J38" s="435"/>
      <c r="K38" s="435"/>
      <c r="L38" s="435"/>
      <c r="M38" s="218"/>
      <c r="N38" s="436" t="s">
        <v>127</v>
      </c>
      <c r="O38" s="436"/>
      <c r="P38" s="436"/>
      <c r="Q38" s="436"/>
      <c r="R38" s="436"/>
      <c r="S38" s="436"/>
      <c r="T38" s="436"/>
      <c r="U38" s="218"/>
      <c r="V38" s="364" t="s">
        <v>1869</v>
      </c>
      <c r="W38" s="365"/>
      <c r="X38" s="365"/>
      <c r="Y38" s="365"/>
      <c r="Z38" s="365"/>
      <c r="AA38" s="365"/>
      <c r="AB38" s="365"/>
      <c r="AC38" s="365"/>
      <c r="AD38" s="365"/>
      <c r="AE38" s="365"/>
      <c r="AF38" s="365"/>
      <c r="AG38" s="365"/>
      <c r="AH38" s="365"/>
      <c r="AI38" s="366"/>
    </row>
    <row r="39" spans="1:49" s="32" customFormat="1" ht="26.25" customHeight="1" thickBot="1">
      <c r="A39" s="586"/>
      <c r="B39" s="586"/>
      <c r="C39" s="586"/>
      <c r="D39" s="590" t="s">
        <v>128</v>
      </c>
      <c r="E39" s="590"/>
      <c r="F39" s="590"/>
      <c r="G39" s="533"/>
      <c r="H39" s="219"/>
      <c r="I39" s="407" t="s">
        <v>24</v>
      </c>
      <c r="J39" s="407"/>
      <c r="K39" s="407"/>
      <c r="L39" s="407"/>
      <c r="M39" s="214"/>
      <c r="N39" s="408" t="s">
        <v>67</v>
      </c>
      <c r="O39" s="408"/>
      <c r="P39" s="408"/>
      <c r="Q39" s="408"/>
      <c r="R39" s="214"/>
      <c r="S39" s="407" t="s">
        <v>16</v>
      </c>
      <c r="T39" s="407"/>
      <c r="U39" s="214"/>
      <c r="V39" s="408" t="s">
        <v>1867</v>
      </c>
      <c r="W39" s="408"/>
      <c r="X39" s="408"/>
      <c r="Y39" s="408"/>
      <c r="Z39" s="408"/>
      <c r="AA39" s="214"/>
      <c r="AB39" s="407" t="s">
        <v>12</v>
      </c>
      <c r="AC39" s="407"/>
      <c r="AD39" s="221" t="s">
        <v>13</v>
      </c>
      <c r="AE39" s="441"/>
      <c r="AF39" s="442"/>
      <c r="AG39" s="442"/>
      <c r="AH39" s="442"/>
      <c r="AI39" s="98" t="s">
        <v>14</v>
      </c>
      <c r="AJ39" s="51"/>
      <c r="AK39" s="51"/>
      <c r="AL39" s="51"/>
      <c r="AM39" s="51"/>
      <c r="AN39" s="51"/>
    </row>
    <row r="40" spans="1:49" s="32" customFormat="1" ht="19.5" customHeight="1">
      <c r="A40" s="533" t="s">
        <v>1879</v>
      </c>
      <c r="B40" s="534"/>
      <c r="C40" s="534"/>
      <c r="D40" s="444" t="s">
        <v>65</v>
      </c>
      <c r="E40" s="445"/>
      <c r="F40" s="445"/>
      <c r="G40" s="445"/>
      <c r="H40" s="446"/>
      <c r="I40" s="446"/>
      <c r="J40" s="446"/>
      <c r="K40" s="446"/>
      <c r="L40" s="446"/>
      <c r="M40" s="446"/>
      <c r="N40" s="446"/>
      <c r="O40" s="446"/>
      <c r="P40" s="446"/>
      <c r="Q40" s="446"/>
      <c r="R40" s="446"/>
      <c r="S40" s="446"/>
      <c r="T40" s="446"/>
      <c r="U40" s="446"/>
      <c r="V40" s="446"/>
      <c r="W40" s="446"/>
      <c r="X40" s="446"/>
      <c r="Y40" s="446"/>
      <c r="Z40" s="446"/>
      <c r="AA40" s="446"/>
      <c r="AB40" s="446"/>
      <c r="AC40" s="446"/>
      <c r="AD40" s="446"/>
      <c r="AE40" s="446"/>
      <c r="AF40" s="446"/>
      <c r="AG40" s="446"/>
      <c r="AH40" s="446"/>
      <c r="AI40" s="447"/>
    </row>
    <row r="41" spans="1:49" s="32" customFormat="1" ht="18" customHeight="1">
      <c r="A41" s="535"/>
      <c r="B41" s="536"/>
      <c r="C41" s="536"/>
      <c r="D41" s="219"/>
      <c r="E41" s="419" t="s">
        <v>17</v>
      </c>
      <c r="F41" s="420"/>
      <c r="G41" s="420"/>
      <c r="H41" s="420"/>
      <c r="I41" s="420"/>
      <c r="J41" s="421"/>
      <c r="K41" s="214"/>
      <c r="L41" s="419" t="s">
        <v>56</v>
      </c>
      <c r="M41" s="420"/>
      <c r="N41" s="420"/>
      <c r="O41" s="420"/>
      <c r="P41" s="420"/>
      <c r="Q41" s="421"/>
      <c r="R41" s="246"/>
      <c r="S41" s="367" t="s">
        <v>12</v>
      </c>
      <c r="T41" s="368"/>
      <c r="U41" s="368"/>
      <c r="V41" s="215" t="s">
        <v>13</v>
      </c>
      <c r="W41" s="443"/>
      <c r="X41" s="443" t="b">
        <v>1</v>
      </c>
      <c r="Y41" s="443"/>
      <c r="Z41" s="443"/>
      <c r="AA41" s="443"/>
      <c r="AB41" s="443"/>
      <c r="AC41" s="443"/>
      <c r="AD41" s="443"/>
      <c r="AE41" s="443"/>
      <c r="AF41" s="443"/>
      <c r="AG41" s="443"/>
      <c r="AH41" s="443"/>
      <c r="AI41" s="216" t="s">
        <v>14</v>
      </c>
      <c r="AJ41" s="51"/>
      <c r="AK41" s="51"/>
      <c r="AL41" s="51"/>
      <c r="AM41" s="51"/>
    </row>
    <row r="42" spans="1:49" s="32" customFormat="1" ht="18" customHeight="1">
      <c r="A42" s="535"/>
      <c r="B42" s="536"/>
      <c r="C42" s="536"/>
      <c r="D42" s="516" t="s">
        <v>129</v>
      </c>
      <c r="E42" s="517"/>
      <c r="F42" s="517"/>
      <c r="G42" s="517"/>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8"/>
    </row>
    <row r="43" spans="1:49" s="32" customFormat="1" ht="90" customHeight="1">
      <c r="A43" s="537"/>
      <c r="B43" s="538"/>
      <c r="C43" s="538"/>
      <c r="D43" s="539"/>
      <c r="E43" s="540"/>
      <c r="F43" s="540"/>
      <c r="G43" s="540"/>
      <c r="H43" s="540"/>
      <c r="I43" s="540"/>
      <c r="J43" s="540"/>
      <c r="K43" s="540"/>
      <c r="L43" s="540"/>
      <c r="M43" s="540"/>
      <c r="N43" s="540"/>
      <c r="O43" s="540"/>
      <c r="P43" s="540"/>
      <c r="Q43" s="540"/>
      <c r="R43" s="540"/>
      <c r="S43" s="540"/>
      <c r="T43" s="540"/>
      <c r="U43" s="540"/>
      <c r="V43" s="540"/>
      <c r="W43" s="540"/>
      <c r="X43" s="540"/>
      <c r="Y43" s="540"/>
      <c r="Z43" s="540"/>
      <c r="AA43" s="540"/>
      <c r="AB43" s="540"/>
      <c r="AC43" s="540"/>
      <c r="AD43" s="540"/>
      <c r="AE43" s="540"/>
      <c r="AF43" s="540"/>
      <c r="AG43" s="540"/>
      <c r="AH43" s="540"/>
      <c r="AI43" s="541"/>
    </row>
    <row r="44" spans="1:49" s="32" customFormat="1" ht="21.75" customHeight="1">
      <c r="A44" s="519" t="s">
        <v>1880</v>
      </c>
      <c r="B44" s="519"/>
      <c r="C44" s="520"/>
      <c r="D44" s="219"/>
      <c r="E44" s="521" t="s">
        <v>1870</v>
      </c>
      <c r="F44" s="521"/>
      <c r="G44" s="521"/>
      <c r="H44" s="522" t="s">
        <v>1868</v>
      </c>
      <c r="I44" s="523"/>
      <c r="J44" s="523"/>
      <c r="K44" s="524"/>
      <c r="L44" s="528"/>
      <c r="M44" s="528"/>
      <c r="N44" s="528"/>
      <c r="O44" s="528"/>
      <c r="P44" s="528"/>
      <c r="Q44" s="528"/>
      <c r="R44" s="528"/>
      <c r="S44" s="528"/>
      <c r="T44" s="528"/>
      <c r="U44" s="528"/>
      <c r="V44" s="528"/>
      <c r="W44" s="528"/>
      <c r="X44" s="528"/>
      <c r="Y44" s="528"/>
      <c r="Z44" s="528"/>
      <c r="AA44" s="528"/>
      <c r="AB44" s="528"/>
      <c r="AC44" s="528"/>
      <c r="AD44" s="528"/>
      <c r="AE44" s="528"/>
      <c r="AF44" s="528"/>
      <c r="AG44" s="528"/>
      <c r="AH44" s="528"/>
      <c r="AI44" s="529"/>
    </row>
    <row r="45" spans="1:49" s="32" customFormat="1" ht="20.25" customHeight="1" thickBot="1">
      <c r="A45" s="519"/>
      <c r="B45" s="519"/>
      <c r="C45" s="520"/>
      <c r="D45" s="220"/>
      <c r="E45" s="532" t="s">
        <v>1871</v>
      </c>
      <c r="F45" s="532"/>
      <c r="G45" s="532"/>
      <c r="H45" s="525"/>
      <c r="I45" s="526"/>
      <c r="J45" s="526"/>
      <c r="K45" s="527"/>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1"/>
    </row>
    <row r="46" spans="1:49" s="32" customFormat="1" ht="8.25" customHeight="1">
      <c r="A46" s="37"/>
      <c r="B46" s="43"/>
      <c r="C46" s="43"/>
      <c r="D46" s="43"/>
      <c r="E46" s="66"/>
      <c r="F46" s="67"/>
      <c r="G46" s="67"/>
      <c r="H46" s="67"/>
      <c r="I46" s="67"/>
      <c r="J46" s="67"/>
      <c r="K46" s="67"/>
      <c r="L46" s="68"/>
      <c r="M46" s="68"/>
      <c r="N46" s="68"/>
      <c r="O46" s="68"/>
      <c r="P46" s="68"/>
      <c r="Q46" s="68"/>
      <c r="R46" s="68"/>
      <c r="S46" s="68"/>
      <c r="T46" s="67"/>
      <c r="U46" s="67"/>
      <c r="V46" s="69"/>
      <c r="W46" s="67"/>
      <c r="X46" s="67"/>
      <c r="Y46" s="67"/>
      <c r="Z46" s="68"/>
      <c r="AA46" s="67"/>
      <c r="AB46" s="67"/>
      <c r="AC46" s="67"/>
      <c r="AD46" s="67"/>
      <c r="AE46" s="67"/>
      <c r="AF46" s="67"/>
      <c r="AG46" s="67"/>
      <c r="AH46" s="67"/>
      <c r="AI46" s="67"/>
      <c r="AJ46" s="67"/>
    </row>
    <row r="47" spans="1:49" customFormat="1" ht="21.75" customHeight="1" thickBot="1">
      <c r="A47" s="437" t="s">
        <v>1881</v>
      </c>
      <c r="B47" s="437"/>
      <c r="C47" s="437"/>
      <c r="D47" s="437"/>
      <c r="E47" s="437"/>
      <c r="F47" s="437"/>
      <c r="G47" s="437"/>
      <c r="H47" s="437"/>
      <c r="I47" s="437"/>
      <c r="J47" s="437"/>
      <c r="K47" s="437"/>
      <c r="L47" s="437"/>
      <c r="M47" s="437"/>
      <c r="N47" s="437"/>
      <c r="O47" s="437"/>
      <c r="P47" s="437"/>
      <c r="Q47" s="437"/>
      <c r="R47" s="437"/>
      <c r="S47" s="437"/>
      <c r="T47" s="437"/>
      <c r="U47" s="437"/>
      <c r="V47" s="437"/>
      <c r="W47" s="437"/>
      <c r="X47" s="437"/>
      <c r="Y47" s="437"/>
      <c r="Z47" s="437"/>
      <c r="AA47" s="437"/>
      <c r="AB47" s="437"/>
      <c r="AC47" s="437"/>
      <c r="AD47" s="437"/>
      <c r="AE47" s="437"/>
      <c r="AF47" s="437"/>
      <c r="AG47" s="437"/>
      <c r="AH47" s="437"/>
      <c r="AI47" s="437"/>
      <c r="AJ47" s="51"/>
      <c r="AL47" s="117"/>
      <c r="AM47" s="117"/>
      <c r="AN47" s="117"/>
      <c r="AO47" s="117"/>
      <c r="AP47" s="117"/>
      <c r="AQ47" s="117"/>
      <c r="AR47" s="117"/>
      <c r="AS47" s="117"/>
      <c r="AT47" s="117"/>
      <c r="AU47" s="117"/>
      <c r="AV47" s="117"/>
      <c r="AW47" s="117"/>
    </row>
    <row r="48" spans="1:49" ht="17.25" customHeight="1" thickBot="1">
      <c r="A48" s="434" t="s">
        <v>130</v>
      </c>
      <c r="B48" s="434"/>
      <c r="C48" s="434"/>
      <c r="D48" s="434"/>
      <c r="E48" s="434"/>
      <c r="F48" s="434"/>
      <c r="G48" s="434"/>
      <c r="H48" s="434"/>
      <c r="I48" s="434"/>
      <c r="J48" s="434"/>
      <c r="K48" s="434"/>
      <c r="L48" s="434"/>
      <c r="M48" s="434"/>
      <c r="N48" s="434"/>
      <c r="O48" s="434"/>
      <c r="P48" s="434"/>
      <c r="Q48" s="434"/>
      <c r="R48" s="434"/>
      <c r="S48" s="434"/>
      <c r="T48" s="434"/>
      <c r="U48" s="434"/>
      <c r="V48" s="434"/>
      <c r="W48" s="434"/>
      <c r="X48" s="434"/>
      <c r="Y48" s="434"/>
      <c r="Z48" s="434"/>
      <c r="AA48" s="434"/>
      <c r="AB48" s="434"/>
      <c r="AC48" s="434"/>
      <c r="AD48" s="434"/>
      <c r="AE48" s="434"/>
      <c r="AF48" s="434"/>
      <c r="AG48" s="434"/>
      <c r="AH48" s="434"/>
      <c r="AI48" s="38" t="str" cm="1">
        <f t="array" ref="AI48">IF(PRODUCT((A50:A58="✓")*1),"○","×")</f>
        <v>×</v>
      </c>
      <c r="AJ48" s="108"/>
      <c r="AK48" s="258" t="s">
        <v>139</v>
      </c>
      <c r="AL48" s="259"/>
      <c r="AM48" s="259"/>
      <c r="AN48" s="259"/>
      <c r="AO48" s="259"/>
      <c r="AP48" s="259"/>
      <c r="AQ48" s="259"/>
      <c r="AR48" s="259"/>
      <c r="AS48" s="259"/>
      <c r="AT48" s="259"/>
      <c r="AU48" s="260"/>
    </row>
    <row r="49" spans="1:47" ht="14.25" customHeight="1" thickBot="1">
      <c r="A49" s="545" t="s">
        <v>29</v>
      </c>
      <c r="B49" s="546"/>
      <c r="C49" s="546"/>
      <c r="D49" s="546"/>
      <c r="E49" s="546"/>
      <c r="F49" s="546"/>
      <c r="G49" s="546"/>
      <c r="H49" s="546"/>
      <c r="I49" s="546"/>
      <c r="J49" s="546"/>
      <c r="K49" s="546"/>
      <c r="L49" s="546"/>
      <c r="M49" s="546"/>
      <c r="N49" s="546"/>
      <c r="O49" s="546"/>
      <c r="P49" s="546"/>
      <c r="Q49" s="546"/>
      <c r="R49" s="546"/>
      <c r="S49" s="546"/>
      <c r="T49" s="546"/>
      <c r="U49" s="546"/>
      <c r="V49" s="546"/>
      <c r="W49" s="546"/>
      <c r="X49" s="546"/>
      <c r="Y49" s="546"/>
      <c r="Z49" s="547"/>
      <c r="AA49" s="429" t="s">
        <v>20</v>
      </c>
      <c r="AB49" s="430"/>
      <c r="AC49" s="430"/>
      <c r="AD49" s="430"/>
      <c r="AE49" s="430"/>
      <c r="AF49" s="430"/>
      <c r="AG49" s="430"/>
      <c r="AH49" s="430"/>
      <c r="AI49" s="431"/>
      <c r="AL49" s="108"/>
    </row>
    <row r="50" spans="1:47" ht="17.25" customHeight="1">
      <c r="A50" s="222"/>
      <c r="B50" s="505" t="s">
        <v>76</v>
      </c>
      <c r="C50" s="505"/>
      <c r="D50" s="505"/>
      <c r="E50" s="505"/>
      <c r="F50" s="505"/>
      <c r="G50" s="505"/>
      <c r="H50" s="505"/>
      <c r="I50" s="505"/>
      <c r="J50" s="505"/>
      <c r="K50" s="505"/>
      <c r="L50" s="505"/>
      <c r="M50" s="505"/>
      <c r="N50" s="505"/>
      <c r="O50" s="505"/>
      <c r="P50" s="505"/>
      <c r="Q50" s="505"/>
      <c r="R50" s="505"/>
      <c r="S50" s="505"/>
      <c r="T50" s="505"/>
      <c r="U50" s="505"/>
      <c r="V50" s="505"/>
      <c r="W50" s="505"/>
      <c r="X50" s="505"/>
      <c r="Y50" s="505"/>
      <c r="Z50" s="506"/>
      <c r="AA50" s="432" t="s">
        <v>52</v>
      </c>
      <c r="AB50" s="432"/>
      <c r="AC50" s="432"/>
      <c r="AD50" s="432"/>
      <c r="AE50" s="432"/>
      <c r="AF50" s="432"/>
      <c r="AG50" s="432"/>
      <c r="AH50" s="432"/>
      <c r="AI50" s="432"/>
      <c r="AJ50" s="119"/>
    </row>
    <row r="51" spans="1:47" ht="24" customHeight="1">
      <c r="A51" s="223"/>
      <c r="B51" s="439" t="s">
        <v>1873</v>
      </c>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40"/>
      <c r="AA51" s="433" t="s">
        <v>125</v>
      </c>
      <c r="AB51" s="433"/>
      <c r="AC51" s="433"/>
      <c r="AD51" s="433"/>
      <c r="AE51" s="433"/>
      <c r="AF51" s="433"/>
      <c r="AG51" s="433"/>
      <c r="AH51" s="433"/>
      <c r="AI51" s="433"/>
      <c r="AJ51" s="119"/>
    </row>
    <row r="52" spans="1:47" ht="16.5" customHeight="1">
      <c r="A52" s="223"/>
      <c r="B52" s="505" t="s">
        <v>1936</v>
      </c>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6"/>
      <c r="AA52" s="507" t="s">
        <v>1872</v>
      </c>
      <c r="AB52" s="507"/>
      <c r="AC52" s="507"/>
      <c r="AD52" s="507"/>
      <c r="AE52" s="507"/>
      <c r="AF52" s="507"/>
      <c r="AG52" s="507"/>
      <c r="AH52" s="507"/>
      <c r="AI52" s="507"/>
      <c r="AJ52" s="108"/>
    </row>
    <row r="53" spans="1:47" ht="16.5" customHeight="1">
      <c r="A53" s="223"/>
      <c r="B53" s="505" t="s">
        <v>1937</v>
      </c>
      <c r="C53" s="505"/>
      <c r="D53" s="505"/>
      <c r="E53" s="505"/>
      <c r="F53" s="505"/>
      <c r="G53" s="505"/>
      <c r="H53" s="505"/>
      <c r="I53" s="505"/>
      <c r="J53" s="505"/>
      <c r="K53" s="505"/>
      <c r="L53" s="505"/>
      <c r="M53" s="505"/>
      <c r="N53" s="505"/>
      <c r="O53" s="505"/>
      <c r="P53" s="505"/>
      <c r="Q53" s="505"/>
      <c r="R53" s="505"/>
      <c r="S53" s="505"/>
      <c r="T53" s="505"/>
      <c r="U53" s="505"/>
      <c r="V53" s="505"/>
      <c r="W53" s="505"/>
      <c r="X53" s="505"/>
      <c r="Y53" s="505"/>
      <c r="Z53" s="506"/>
      <c r="AA53" s="507" t="s">
        <v>22</v>
      </c>
      <c r="AB53" s="507"/>
      <c r="AC53" s="507"/>
      <c r="AD53" s="507"/>
      <c r="AE53" s="507"/>
      <c r="AF53" s="507"/>
      <c r="AG53" s="507"/>
      <c r="AH53" s="507"/>
      <c r="AI53" s="507"/>
      <c r="AJ53" s="108"/>
    </row>
    <row r="54" spans="1:47" ht="16.5" customHeight="1">
      <c r="A54" s="223"/>
      <c r="B54" s="505" t="s">
        <v>1938</v>
      </c>
      <c r="C54" s="505"/>
      <c r="D54" s="505"/>
      <c r="E54" s="505"/>
      <c r="F54" s="505"/>
      <c r="G54" s="505"/>
      <c r="H54" s="505"/>
      <c r="I54" s="505"/>
      <c r="J54" s="505"/>
      <c r="K54" s="505"/>
      <c r="L54" s="505"/>
      <c r="M54" s="505"/>
      <c r="N54" s="505"/>
      <c r="O54" s="505"/>
      <c r="P54" s="505"/>
      <c r="Q54" s="505"/>
      <c r="R54" s="505"/>
      <c r="S54" s="505"/>
      <c r="T54" s="505"/>
      <c r="U54" s="505"/>
      <c r="V54" s="505"/>
      <c r="W54" s="505"/>
      <c r="X54" s="505"/>
      <c r="Y54" s="505"/>
      <c r="Z54" s="506"/>
      <c r="AA54" s="507" t="s">
        <v>75</v>
      </c>
      <c r="AB54" s="507"/>
      <c r="AC54" s="507"/>
      <c r="AD54" s="507"/>
      <c r="AE54" s="507"/>
      <c r="AF54" s="507"/>
      <c r="AG54" s="507"/>
      <c r="AH54" s="507"/>
      <c r="AI54" s="507"/>
      <c r="AJ54" s="108"/>
      <c r="AK54" s="108"/>
    </row>
    <row r="55" spans="1:47" ht="25.5" customHeight="1">
      <c r="A55" s="223"/>
      <c r="B55" s="439" t="s">
        <v>50</v>
      </c>
      <c r="C55" s="439"/>
      <c r="D55" s="439"/>
      <c r="E55" s="439"/>
      <c r="F55" s="439"/>
      <c r="G55" s="439"/>
      <c r="H55" s="439"/>
      <c r="I55" s="439"/>
      <c r="J55" s="439"/>
      <c r="K55" s="439"/>
      <c r="L55" s="439"/>
      <c r="M55" s="439"/>
      <c r="N55" s="439"/>
      <c r="O55" s="439"/>
      <c r="P55" s="439"/>
      <c r="Q55" s="439"/>
      <c r="R55" s="439"/>
      <c r="S55" s="439"/>
      <c r="T55" s="439"/>
      <c r="U55" s="439"/>
      <c r="V55" s="439"/>
      <c r="W55" s="439"/>
      <c r="X55" s="439"/>
      <c r="Y55" s="439"/>
      <c r="Z55" s="440"/>
      <c r="AA55" s="432" t="s">
        <v>52</v>
      </c>
      <c r="AB55" s="432"/>
      <c r="AC55" s="432"/>
      <c r="AD55" s="432"/>
      <c r="AE55" s="432"/>
      <c r="AF55" s="432"/>
      <c r="AG55" s="432"/>
      <c r="AH55" s="432"/>
      <c r="AI55" s="432"/>
      <c r="AJ55" s="108"/>
      <c r="AK55" s="108"/>
    </row>
    <row r="56" spans="1:47" ht="25.5" customHeight="1">
      <c r="A56" s="223"/>
      <c r="B56" s="439" t="s">
        <v>51</v>
      </c>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40"/>
      <c r="AA56" s="552" t="s">
        <v>53</v>
      </c>
      <c r="AB56" s="552"/>
      <c r="AC56" s="552"/>
      <c r="AD56" s="552"/>
      <c r="AE56" s="552"/>
      <c r="AF56" s="552"/>
      <c r="AG56" s="552"/>
      <c r="AH56" s="552"/>
      <c r="AI56" s="552"/>
      <c r="AJ56" s="108"/>
      <c r="AK56" s="108"/>
      <c r="AL56" s="40"/>
    </row>
    <row r="57" spans="1:47" customFormat="1" ht="28.5" customHeight="1">
      <c r="A57" s="244"/>
      <c r="B57" s="438" t="s">
        <v>1950</v>
      </c>
      <c r="C57" s="439"/>
      <c r="D57" s="439"/>
      <c r="E57" s="439"/>
      <c r="F57" s="439"/>
      <c r="G57" s="439"/>
      <c r="H57" s="439"/>
      <c r="I57" s="439"/>
      <c r="J57" s="439"/>
      <c r="K57" s="439"/>
      <c r="L57" s="439"/>
      <c r="M57" s="439"/>
      <c r="N57" s="439"/>
      <c r="O57" s="439"/>
      <c r="P57" s="439"/>
      <c r="Q57" s="439"/>
      <c r="R57" s="439"/>
      <c r="S57" s="439"/>
      <c r="T57" s="439"/>
      <c r="U57" s="439"/>
      <c r="V57" s="439"/>
      <c r="W57" s="439"/>
      <c r="X57" s="439"/>
      <c r="Y57" s="439"/>
      <c r="Z57" s="440"/>
      <c r="AA57" s="432" t="s">
        <v>52</v>
      </c>
      <c r="AB57" s="432"/>
      <c r="AC57" s="432"/>
      <c r="AD57" s="432"/>
      <c r="AE57" s="432"/>
      <c r="AF57" s="432"/>
      <c r="AG57" s="432"/>
      <c r="AH57" s="432"/>
      <c r="AI57" s="432"/>
      <c r="AJ57" s="245"/>
      <c r="AK57" s="245"/>
      <c r="AL57" s="40"/>
    </row>
    <row r="58" spans="1:47" ht="16.5" customHeight="1" thickBot="1">
      <c r="A58" s="224"/>
      <c r="B58" s="505" t="s">
        <v>41</v>
      </c>
      <c r="C58" s="505"/>
      <c r="D58" s="505"/>
      <c r="E58" s="505"/>
      <c r="F58" s="505"/>
      <c r="G58" s="505"/>
      <c r="H58" s="505"/>
      <c r="I58" s="505"/>
      <c r="J58" s="505"/>
      <c r="K58" s="505"/>
      <c r="L58" s="505"/>
      <c r="M58" s="505"/>
      <c r="N58" s="505"/>
      <c r="O58" s="505"/>
      <c r="P58" s="505"/>
      <c r="Q58" s="505"/>
      <c r="R58" s="505"/>
      <c r="S58" s="505"/>
      <c r="T58" s="505"/>
      <c r="U58" s="505"/>
      <c r="V58" s="505"/>
      <c r="W58" s="505"/>
      <c r="X58" s="505"/>
      <c r="Y58" s="505"/>
      <c r="Z58" s="506"/>
      <c r="AA58" s="507" t="s">
        <v>21</v>
      </c>
      <c r="AB58" s="507"/>
      <c r="AC58" s="507"/>
      <c r="AD58" s="507"/>
      <c r="AE58" s="507"/>
      <c r="AF58" s="507"/>
      <c r="AG58" s="507"/>
      <c r="AH58" s="507"/>
      <c r="AI58" s="507"/>
      <c r="AJ58" s="108"/>
      <c r="AK58" s="108"/>
      <c r="AL58" s="40"/>
    </row>
    <row r="59" spans="1:47" s="99" customFormat="1" ht="6" customHeight="1" thickBot="1">
      <c r="A59" s="108"/>
      <c r="B59" s="108"/>
      <c r="C59" s="122"/>
      <c r="D59" s="108"/>
      <c r="E59" s="108"/>
      <c r="F59" s="108"/>
      <c r="G59" s="108"/>
      <c r="H59" s="108"/>
      <c r="I59" s="108"/>
      <c r="J59" s="108"/>
      <c r="K59" s="108"/>
      <c r="L59" s="108"/>
      <c r="M59" s="108"/>
      <c r="N59" s="108"/>
      <c r="O59" s="108"/>
      <c r="P59" s="108"/>
      <c r="Q59" s="108"/>
      <c r="R59" s="108"/>
      <c r="S59" s="108"/>
      <c r="T59" s="108"/>
      <c r="U59" s="108"/>
      <c r="V59" s="108"/>
      <c r="W59" s="108"/>
      <c r="X59" s="108"/>
      <c r="Y59" s="108"/>
      <c r="Z59" s="122"/>
      <c r="AA59" s="122"/>
      <c r="AB59" s="122"/>
      <c r="AC59" s="122"/>
      <c r="AD59" s="122"/>
      <c r="AE59" s="122"/>
      <c r="AF59" s="122"/>
      <c r="AG59" s="122"/>
      <c r="AH59" s="122"/>
      <c r="AI59" s="108"/>
      <c r="AJ59" s="108"/>
    </row>
    <row r="60" spans="1:47" s="99" customFormat="1" ht="13.8" thickBot="1">
      <c r="A60" s="123"/>
      <c r="B60" s="123"/>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38" t="str" cm="1">
        <f t="array" ref="AI60">IF(AND(PRODUCT((B62:B63="✓")*1),AND(G68&lt;&gt;"",J68&lt;&gt;"",Q68&lt;&gt;"",S69&lt;&gt;"",Z69&lt;&gt;"")),"○","×")</f>
        <v>×</v>
      </c>
      <c r="AJ60" s="116"/>
      <c r="AK60" s="258" t="s">
        <v>140</v>
      </c>
      <c r="AL60" s="259"/>
      <c r="AM60" s="259"/>
      <c r="AN60" s="259"/>
      <c r="AO60" s="259"/>
      <c r="AP60" s="259"/>
      <c r="AQ60" s="259"/>
      <c r="AR60" s="259"/>
      <c r="AS60" s="259"/>
      <c r="AT60" s="259"/>
      <c r="AU60" s="260"/>
    </row>
    <row r="61" spans="1:47" s="99" customFormat="1" ht="6" customHeight="1" thickBot="1">
      <c r="A61" s="180"/>
      <c r="B61" s="181"/>
      <c r="C61" s="182"/>
      <c r="D61" s="182"/>
      <c r="E61" s="182"/>
      <c r="F61" s="18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95"/>
      <c r="AJ61" s="116"/>
      <c r="AK61" s="176"/>
    </row>
    <row r="62" spans="1:47" s="99" customFormat="1" ht="30.75" customHeight="1" thickBot="1">
      <c r="A62" s="183"/>
      <c r="B62" s="213"/>
      <c r="C62" s="179"/>
      <c r="D62" s="511" t="str">
        <f>"令和６年２月からの福祉・介護職員処遇改善臨時特例交付金の支払に係る"&amp;基本情報入力シート!C18&amp;"国民健康保険団体連合会から"&amp;基本情報入力シート!C18&amp;"への支払口座情報の提供に同意します。"</f>
        <v>令和６年２月からの福祉・介護職員処遇改善臨時特例交付金の支払に係る岡山県国民健康保険団体連合会から岡山県への支払口座情報の提供に同意します。</v>
      </c>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1"/>
      <c r="AC62" s="511"/>
      <c r="AD62" s="511"/>
      <c r="AE62" s="511"/>
      <c r="AF62" s="511"/>
      <c r="AG62" s="511"/>
      <c r="AH62" s="511"/>
      <c r="AI62" s="184"/>
      <c r="AJ62" s="128"/>
      <c r="AK62" s="177"/>
    </row>
    <row r="63" spans="1:47" ht="33" customHeight="1" thickBot="1">
      <c r="A63" s="183"/>
      <c r="B63" s="225"/>
      <c r="C63" s="179"/>
      <c r="D63" s="511" t="s">
        <v>1882</v>
      </c>
      <c r="E63" s="511"/>
      <c r="F63" s="511"/>
      <c r="G63" s="511"/>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185"/>
      <c r="AJ63" s="125"/>
      <c r="AK63" s="177"/>
    </row>
    <row r="64" spans="1:47">
      <c r="A64" s="183"/>
      <c r="B64" s="179"/>
      <c r="C64" s="179"/>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185"/>
      <c r="AJ64" s="125"/>
      <c r="AK64" s="177"/>
    </row>
    <row r="65" spans="1:38">
      <c r="A65" s="183"/>
      <c r="B65" s="179"/>
      <c r="C65" s="179"/>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185"/>
      <c r="AJ65" s="125"/>
      <c r="AK65" s="177"/>
    </row>
    <row r="66" spans="1:38">
      <c r="A66" s="183"/>
      <c r="B66" s="179"/>
      <c r="C66" s="179"/>
      <c r="D66" s="233"/>
      <c r="E66" s="233"/>
      <c r="F66" s="233"/>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185"/>
      <c r="AJ66" s="125"/>
      <c r="AK66" s="177"/>
    </row>
    <row r="67" spans="1:38" ht="12" customHeight="1" thickBot="1">
      <c r="A67" s="186"/>
      <c r="B67" s="124"/>
      <c r="C67" s="179"/>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87"/>
      <c r="AJ67" s="116"/>
      <c r="AK67" s="79"/>
    </row>
    <row r="68" spans="1:38" s="40" customFormat="1" ht="13.5" customHeight="1" thickBot="1">
      <c r="A68" s="188"/>
      <c r="B68" s="126" t="s">
        <v>11</v>
      </c>
      <c r="C68" s="126"/>
      <c r="D68" s="553">
        <v>6</v>
      </c>
      <c r="E68" s="554"/>
      <c r="F68" s="126" t="s">
        <v>4</v>
      </c>
      <c r="G68" s="555"/>
      <c r="H68" s="556"/>
      <c r="I68" s="126" t="s">
        <v>3</v>
      </c>
      <c r="J68" s="555"/>
      <c r="K68" s="556"/>
      <c r="L68" s="126" t="s">
        <v>2</v>
      </c>
      <c r="M68" s="125"/>
      <c r="N68" s="560" t="s">
        <v>5</v>
      </c>
      <c r="O68" s="560"/>
      <c r="P68" s="560"/>
      <c r="Q68" s="561" t="str">
        <f>IF(G7="","",G7)</f>
        <v/>
      </c>
      <c r="R68" s="562"/>
      <c r="S68" s="562"/>
      <c r="T68" s="562"/>
      <c r="U68" s="562"/>
      <c r="V68" s="562"/>
      <c r="W68" s="562"/>
      <c r="X68" s="562"/>
      <c r="Y68" s="562"/>
      <c r="Z68" s="562"/>
      <c r="AA68" s="562"/>
      <c r="AB68" s="562"/>
      <c r="AC68" s="562"/>
      <c r="AD68" s="562"/>
      <c r="AE68" s="562"/>
      <c r="AF68" s="562"/>
      <c r="AG68" s="562"/>
      <c r="AH68" s="563"/>
      <c r="AI68" s="187"/>
      <c r="AJ68" s="116"/>
      <c r="AK68" s="178"/>
    </row>
    <row r="69" spans="1:38" s="40" customFormat="1" ht="13.5" customHeight="1" thickBot="1">
      <c r="A69" s="188"/>
      <c r="B69" s="127"/>
      <c r="C69" s="126"/>
      <c r="D69" s="126"/>
      <c r="E69" s="126"/>
      <c r="F69" s="126"/>
      <c r="G69" s="126"/>
      <c r="H69" s="126"/>
      <c r="I69" s="126"/>
      <c r="J69" s="126"/>
      <c r="K69" s="126"/>
      <c r="L69" s="126"/>
      <c r="M69" s="126"/>
      <c r="N69" s="417" t="s">
        <v>25</v>
      </c>
      <c r="O69" s="417"/>
      <c r="P69" s="417"/>
      <c r="Q69" s="418" t="s">
        <v>26</v>
      </c>
      <c r="R69" s="418"/>
      <c r="S69" s="548" t="str">
        <f>IF(基本情報入力シート!M27="","",基本情報入力シート!M27)</f>
        <v/>
      </c>
      <c r="T69" s="549"/>
      <c r="U69" s="549"/>
      <c r="V69" s="549"/>
      <c r="W69" s="550"/>
      <c r="X69" s="551" t="s">
        <v>27</v>
      </c>
      <c r="Y69" s="551"/>
      <c r="Z69" s="548" t="str">
        <f>IF(基本情報入力シート!M28="","",基本情報入力シート!M28)</f>
        <v/>
      </c>
      <c r="AA69" s="549"/>
      <c r="AB69" s="549"/>
      <c r="AC69" s="549"/>
      <c r="AD69" s="549"/>
      <c r="AE69" s="549"/>
      <c r="AF69" s="549"/>
      <c r="AG69" s="549"/>
      <c r="AH69" s="550"/>
      <c r="AI69" s="187"/>
      <c r="AJ69" s="116"/>
      <c r="AK69" s="178"/>
    </row>
    <row r="70" spans="1:38" s="40" customFormat="1" ht="6" customHeight="1">
      <c r="A70" s="189"/>
      <c r="B70" s="190"/>
      <c r="C70" s="191"/>
      <c r="D70" s="191"/>
      <c r="E70" s="191"/>
      <c r="F70" s="191"/>
      <c r="G70" s="191"/>
      <c r="H70" s="191"/>
      <c r="I70" s="191"/>
      <c r="J70" s="191"/>
      <c r="K70" s="191"/>
      <c r="L70" s="191"/>
      <c r="M70" s="191"/>
      <c r="N70" s="191"/>
      <c r="O70" s="191"/>
      <c r="P70" s="190"/>
      <c r="Q70" s="191"/>
      <c r="R70" s="192"/>
      <c r="S70" s="192"/>
      <c r="T70" s="192"/>
      <c r="U70" s="192"/>
      <c r="V70" s="192"/>
      <c r="W70" s="193"/>
      <c r="X70" s="193"/>
      <c r="Y70" s="193"/>
      <c r="Z70" s="193"/>
      <c r="AA70" s="193"/>
      <c r="AB70" s="193"/>
      <c r="AC70" s="193"/>
      <c r="AD70" s="193"/>
      <c r="AE70" s="193"/>
      <c r="AF70" s="193"/>
      <c r="AG70" s="193"/>
      <c r="AH70" s="193"/>
      <c r="AI70" s="194"/>
      <c r="AJ70" s="116"/>
      <c r="AK70" s="178"/>
    </row>
    <row r="71" spans="1:38" ht="33" customHeight="1">
      <c r="A71" s="416" t="s">
        <v>1939</v>
      </c>
      <c r="B71" s="416"/>
      <c r="C71" s="416"/>
      <c r="D71" s="416"/>
      <c r="E71" s="416"/>
      <c r="F71" s="416"/>
      <c r="G71" s="416"/>
      <c r="H71" s="416"/>
      <c r="I71" s="416"/>
      <c r="J71" s="416"/>
      <c r="K71" s="416"/>
      <c r="L71" s="416"/>
      <c r="M71" s="416"/>
      <c r="N71" s="416"/>
      <c r="O71" s="416"/>
      <c r="P71" s="416"/>
      <c r="Q71" s="416"/>
      <c r="R71" s="416"/>
      <c r="S71" s="416"/>
      <c r="T71" s="416"/>
      <c r="U71" s="416"/>
      <c r="V71" s="416"/>
      <c r="W71" s="416"/>
      <c r="X71" s="416"/>
      <c r="Y71" s="416"/>
      <c r="Z71" s="416"/>
      <c r="AA71" s="416"/>
      <c r="AB71" s="416"/>
      <c r="AC71" s="416"/>
      <c r="AD71" s="416"/>
      <c r="AE71" s="416"/>
      <c r="AF71" s="416"/>
      <c r="AG71" s="416"/>
      <c r="AH71" s="416"/>
      <c r="AI71" s="416"/>
      <c r="AJ71" s="118"/>
    </row>
    <row r="72" spans="1:38">
      <c r="A72" s="99"/>
      <c r="B72" s="106"/>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row>
    <row r="73" spans="1:38" ht="14.4">
      <c r="A73" s="15" t="s">
        <v>132</v>
      </c>
      <c r="B73" s="41"/>
      <c r="C73" s="32"/>
      <c r="D73" s="32"/>
      <c r="E73" s="19"/>
      <c r="F73"/>
      <c r="G73"/>
      <c r="H73"/>
      <c r="I73"/>
      <c r="J73"/>
      <c r="K73"/>
      <c r="L73"/>
      <c r="M73"/>
      <c r="N73"/>
      <c r="O73"/>
      <c r="P73"/>
      <c r="Q73"/>
      <c r="R73"/>
      <c r="S73"/>
      <c r="T73"/>
      <c r="U73"/>
      <c r="V73"/>
      <c r="W73"/>
      <c r="X73"/>
      <c r="Y73"/>
      <c r="Z73"/>
      <c r="AA73"/>
      <c r="AB73"/>
      <c r="AC73"/>
      <c r="AD73"/>
      <c r="AE73"/>
      <c r="AF73"/>
      <c r="AG73"/>
      <c r="AH73"/>
      <c r="AI73"/>
      <c r="AJ73"/>
      <c r="AK73" s="99"/>
      <c r="AL73" s="99"/>
    </row>
    <row r="74" spans="1:38">
      <c r="A74" s="32" t="s">
        <v>131</v>
      </c>
      <c r="C74"/>
      <c r="D74"/>
      <c r="E74"/>
      <c r="F74"/>
      <c r="G74"/>
      <c r="H74"/>
      <c r="I74"/>
      <c r="J74"/>
      <c r="K74"/>
      <c r="L74"/>
      <c r="M74"/>
      <c r="N74"/>
      <c r="O74"/>
      <c r="P74"/>
      <c r="Q74"/>
      <c r="R74"/>
      <c r="S74"/>
      <c r="T74"/>
      <c r="U74"/>
      <c r="V74"/>
      <c r="W74"/>
      <c r="X74"/>
      <c r="Y74"/>
      <c r="Z74"/>
      <c r="AA74"/>
      <c r="AB74"/>
      <c r="AC74"/>
      <c r="AD74"/>
      <c r="AE74"/>
      <c r="AF74"/>
      <c r="AG74"/>
      <c r="AH74"/>
      <c r="AI74"/>
      <c r="AJ74"/>
      <c r="AK74" s="99"/>
      <c r="AL74" s="99"/>
    </row>
    <row r="75" spans="1:38" ht="14.4">
      <c r="A75" s="19"/>
      <c r="B75" s="41"/>
      <c r="C75"/>
      <c r="D75"/>
      <c r="E75"/>
      <c r="F75"/>
      <c r="G75"/>
      <c r="H75"/>
      <c r="I75"/>
      <c r="J75"/>
      <c r="K75"/>
      <c r="L75"/>
      <c r="M75"/>
      <c r="N75"/>
      <c r="O75"/>
      <c r="P75"/>
      <c r="Q75"/>
      <c r="R75"/>
      <c r="S75"/>
      <c r="T75"/>
      <c r="U75"/>
      <c r="V75"/>
      <c r="W75"/>
      <c r="X75"/>
      <c r="Y75"/>
      <c r="Z75"/>
      <c r="AA75"/>
      <c r="AB75"/>
      <c r="AC75"/>
      <c r="AD75"/>
      <c r="AE75"/>
      <c r="AF75"/>
      <c r="AG75"/>
      <c r="AH75"/>
      <c r="AI75"/>
      <c r="AJ75"/>
      <c r="AK75" s="99"/>
      <c r="AL75" s="99"/>
    </row>
    <row r="76" spans="1:38">
      <c r="A76" s="512" t="s">
        <v>1884</v>
      </c>
      <c r="B76" s="512"/>
      <c r="C76" s="512"/>
      <c r="D76" s="512"/>
      <c r="E76" s="512"/>
      <c r="F76" s="512"/>
      <c r="G76" s="512"/>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99"/>
      <c r="AL76" s="99"/>
    </row>
    <row r="77" spans="1:38">
      <c r="A77" s="513" t="s">
        <v>1885</v>
      </c>
      <c r="B77" s="514"/>
      <c r="C77" s="514"/>
      <c r="D77" s="514"/>
      <c r="E77" s="514"/>
      <c r="F77" s="514"/>
      <c r="G77" s="514"/>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5"/>
      <c r="AJ77" s="226" t="str">
        <f>基本情報入力シート!AB40</f>
        <v>○</v>
      </c>
      <c r="AK77" s="99"/>
      <c r="AL77" s="99"/>
    </row>
    <row r="78" spans="1:38">
      <c r="A78" s="138"/>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c r="AA78" s="138"/>
      <c r="AB78" s="138"/>
      <c r="AC78" s="138"/>
      <c r="AD78" s="138"/>
      <c r="AE78" s="138"/>
      <c r="AF78" s="138"/>
      <c r="AG78" s="138"/>
      <c r="AH78" s="138"/>
      <c r="AI78" s="138"/>
      <c r="AJ78" s="138"/>
      <c r="AK78" s="99"/>
      <c r="AL78" s="99"/>
    </row>
    <row r="79" spans="1:38">
      <c r="A79" s="512" t="s">
        <v>138</v>
      </c>
      <c r="B79" s="512"/>
      <c r="C79" s="512"/>
      <c r="D79" s="512"/>
      <c r="E79" s="512"/>
      <c r="F79" s="512"/>
      <c r="G79" s="512"/>
      <c r="H79" s="512"/>
      <c r="I79" s="512"/>
      <c r="J79" s="512"/>
      <c r="K79" s="512"/>
      <c r="L79" s="512"/>
      <c r="M79" s="512"/>
      <c r="N79" s="512"/>
      <c r="O79" s="512"/>
      <c r="P79" s="512"/>
      <c r="Q79" s="512"/>
      <c r="R79" s="512"/>
      <c r="S79" s="512"/>
      <c r="T79" s="512"/>
      <c r="U79" s="512"/>
      <c r="V79" s="512"/>
      <c r="W79" s="512"/>
      <c r="X79" s="512"/>
      <c r="Y79" s="512"/>
      <c r="Z79" s="512"/>
      <c r="AA79" s="512"/>
      <c r="AB79" s="512"/>
      <c r="AC79" s="512"/>
      <c r="AD79" s="512"/>
      <c r="AE79" s="512"/>
      <c r="AF79" s="512"/>
      <c r="AG79" s="512"/>
      <c r="AH79" s="512"/>
      <c r="AI79" s="512"/>
      <c r="AJ79" s="512"/>
      <c r="AK79" s="99"/>
      <c r="AL79" s="99"/>
    </row>
    <row r="80" spans="1:38">
      <c r="A80" s="137" t="s">
        <v>133</v>
      </c>
      <c r="B80" s="508" t="s">
        <v>1892</v>
      </c>
      <c r="C80" s="509"/>
      <c r="D80" s="509"/>
      <c r="E80" s="509"/>
      <c r="F80" s="509"/>
      <c r="G80" s="509"/>
      <c r="H80" s="509"/>
      <c r="I80" s="509"/>
      <c r="J80" s="509"/>
      <c r="K80" s="509"/>
      <c r="L80" s="509"/>
      <c r="M80" s="509"/>
      <c r="N80" s="509"/>
      <c r="O80" s="509"/>
      <c r="P80" s="509"/>
      <c r="Q80" s="509"/>
      <c r="R80" s="509"/>
      <c r="S80" s="509"/>
      <c r="T80" s="509"/>
      <c r="U80" s="509"/>
      <c r="V80" s="509"/>
      <c r="W80" s="509"/>
      <c r="X80" s="509"/>
      <c r="Y80" s="509"/>
      <c r="Z80" s="509"/>
      <c r="AA80" s="509"/>
      <c r="AB80" s="509"/>
      <c r="AC80" s="509"/>
      <c r="AD80" s="509"/>
      <c r="AE80" s="509"/>
      <c r="AF80" s="509"/>
      <c r="AG80" s="509"/>
      <c r="AH80" s="509"/>
      <c r="AI80" s="510"/>
      <c r="AJ80" s="226" t="str">
        <f>AJ17</f>
        <v>×</v>
      </c>
      <c r="AK80" s="99"/>
      <c r="AL80" s="99"/>
    </row>
    <row r="81" spans="1:38">
      <c r="A81" s="139" t="s">
        <v>137</v>
      </c>
      <c r="B81" s="557" t="s">
        <v>1940</v>
      </c>
      <c r="C81" s="558"/>
      <c r="D81" s="558"/>
      <c r="E81" s="558"/>
      <c r="F81" s="558"/>
      <c r="G81" s="558"/>
      <c r="H81" s="558"/>
      <c r="I81" s="558"/>
      <c r="J81" s="558"/>
      <c r="K81" s="558"/>
      <c r="L81" s="558"/>
      <c r="M81" s="558"/>
      <c r="N81" s="558"/>
      <c r="O81" s="558"/>
      <c r="P81" s="558"/>
      <c r="Q81" s="558"/>
      <c r="R81" s="558"/>
      <c r="S81" s="558"/>
      <c r="T81" s="558"/>
      <c r="U81" s="558"/>
      <c r="V81" s="558"/>
      <c r="W81" s="558"/>
      <c r="X81" s="558"/>
      <c r="Y81" s="558"/>
      <c r="Z81" s="558"/>
      <c r="AA81" s="558"/>
      <c r="AB81" s="558"/>
      <c r="AC81" s="558"/>
      <c r="AD81" s="558"/>
      <c r="AE81" s="558"/>
      <c r="AF81" s="558"/>
      <c r="AG81" s="558"/>
      <c r="AH81" s="558"/>
      <c r="AI81" s="559"/>
      <c r="AJ81" s="226" t="str">
        <f>AH19</f>
        <v>×</v>
      </c>
      <c r="AK81" s="99"/>
      <c r="AL81" s="99"/>
    </row>
    <row r="82" spans="1:38">
      <c r="A82" s="138"/>
      <c r="B82" s="138"/>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c r="AA82" s="138"/>
      <c r="AB82" s="138"/>
      <c r="AC82" s="138"/>
      <c r="AD82" s="138"/>
      <c r="AE82" s="138"/>
      <c r="AF82" s="138"/>
      <c r="AG82" s="138"/>
      <c r="AH82" s="138"/>
      <c r="AI82" s="138"/>
      <c r="AJ82" s="138"/>
      <c r="AK82" s="99"/>
      <c r="AL82" s="99"/>
    </row>
    <row r="83" spans="1:38">
      <c r="A83" s="512" t="s">
        <v>1941</v>
      </c>
      <c r="B83" s="512"/>
      <c r="C83" s="512"/>
      <c r="D83" s="512"/>
      <c r="E83" s="512"/>
      <c r="F83" s="512"/>
      <c r="G83" s="512"/>
      <c r="H83" s="512"/>
      <c r="I83" s="512"/>
      <c r="J83" s="512"/>
      <c r="K83" s="512"/>
      <c r="L83" s="512"/>
      <c r="M83" s="512"/>
      <c r="N83" s="512"/>
      <c r="O83" s="512"/>
      <c r="P83" s="512"/>
      <c r="Q83" s="512"/>
      <c r="R83" s="512"/>
      <c r="S83" s="512"/>
      <c r="T83" s="512"/>
      <c r="U83" s="512"/>
      <c r="V83" s="512"/>
      <c r="W83" s="512"/>
      <c r="X83" s="512"/>
      <c r="Y83" s="512"/>
      <c r="Z83" s="512"/>
      <c r="AA83" s="512"/>
      <c r="AB83" s="512"/>
      <c r="AC83" s="512"/>
      <c r="AD83" s="512"/>
      <c r="AE83" s="512"/>
      <c r="AF83" s="512"/>
      <c r="AG83" s="512"/>
      <c r="AH83" s="512"/>
      <c r="AI83" s="512"/>
      <c r="AJ83" s="512"/>
      <c r="AK83" s="99"/>
      <c r="AL83" s="99"/>
    </row>
    <row r="84" spans="1:38">
      <c r="A84" s="564" t="s">
        <v>1935</v>
      </c>
      <c r="B84" s="565"/>
      <c r="C84" s="565"/>
      <c r="D84" s="565"/>
      <c r="E84" s="565"/>
      <c r="F84" s="565"/>
      <c r="G84" s="565"/>
      <c r="H84" s="565"/>
      <c r="I84" s="565"/>
      <c r="J84" s="565"/>
      <c r="K84" s="565"/>
      <c r="L84" s="565"/>
      <c r="M84" s="565"/>
      <c r="N84" s="565"/>
      <c r="O84" s="565"/>
      <c r="P84" s="565"/>
      <c r="Q84" s="565"/>
      <c r="R84" s="565"/>
      <c r="S84" s="565"/>
      <c r="T84" s="565"/>
      <c r="U84" s="565"/>
      <c r="V84" s="565"/>
      <c r="W84" s="565"/>
      <c r="X84" s="565"/>
      <c r="Y84" s="565"/>
      <c r="Z84" s="565"/>
      <c r="AA84" s="565"/>
      <c r="AB84" s="565"/>
      <c r="AC84" s="565"/>
      <c r="AD84" s="565"/>
      <c r="AE84" s="565"/>
      <c r="AF84" s="565"/>
      <c r="AG84" s="565"/>
      <c r="AH84" s="565"/>
      <c r="AI84" s="566"/>
      <c r="AJ84" s="226" t="str">
        <f>X33</f>
        <v>×</v>
      </c>
      <c r="AK84" s="99"/>
      <c r="AL84" s="99"/>
    </row>
    <row r="85" spans="1:38">
      <c r="A85" s="138"/>
      <c r="B85" s="138"/>
      <c r="C85" s="138"/>
      <c r="D85" s="138"/>
      <c r="E85" s="138"/>
      <c r="F85" s="138"/>
      <c r="G85" s="138"/>
      <c r="H85" s="138"/>
      <c r="I85" s="138"/>
      <c r="J85" s="138"/>
      <c r="K85" s="138"/>
      <c r="L85" s="138"/>
      <c r="M85" s="138"/>
      <c r="N85" s="138"/>
      <c r="O85" s="138"/>
      <c r="P85" s="138"/>
      <c r="Q85" s="138"/>
      <c r="R85" s="138"/>
      <c r="S85" s="138"/>
      <c r="T85" s="138"/>
      <c r="U85" s="138"/>
      <c r="V85" s="138"/>
      <c r="W85" s="138"/>
      <c r="X85" s="138"/>
      <c r="Y85" s="138"/>
      <c r="Z85" s="138"/>
      <c r="AA85" s="138"/>
      <c r="AB85" s="138"/>
      <c r="AC85" s="138"/>
      <c r="AD85" s="138"/>
      <c r="AE85" s="138"/>
      <c r="AF85" s="138"/>
      <c r="AG85" s="138"/>
      <c r="AH85" s="138"/>
      <c r="AI85" s="138"/>
      <c r="AJ85" s="138"/>
      <c r="AK85" s="99"/>
      <c r="AL85" s="99"/>
    </row>
    <row r="86" spans="1:38">
      <c r="A86" s="512" t="s">
        <v>1890</v>
      </c>
      <c r="B86" s="512"/>
      <c r="C86" s="512"/>
      <c r="D86" s="512"/>
      <c r="E86" s="512"/>
      <c r="F86" s="512"/>
      <c r="G86" s="512"/>
      <c r="H86" s="512"/>
      <c r="I86" s="512"/>
      <c r="J86" s="512"/>
      <c r="K86" s="512"/>
      <c r="L86" s="512"/>
      <c r="M86" s="512"/>
      <c r="N86" s="512"/>
      <c r="O86" s="512"/>
      <c r="P86" s="512"/>
      <c r="Q86" s="512"/>
      <c r="R86" s="512"/>
      <c r="S86" s="512"/>
      <c r="T86" s="512"/>
      <c r="U86" s="512"/>
      <c r="V86" s="512"/>
      <c r="W86" s="512"/>
      <c r="X86" s="512"/>
      <c r="Y86" s="512"/>
      <c r="Z86" s="512"/>
      <c r="AA86" s="512"/>
      <c r="AB86" s="512"/>
      <c r="AC86" s="512"/>
      <c r="AD86" s="512"/>
      <c r="AE86" s="512"/>
      <c r="AF86" s="512"/>
      <c r="AG86" s="512"/>
      <c r="AH86" s="512"/>
      <c r="AI86" s="512"/>
      <c r="AJ86" s="512"/>
      <c r="AK86" s="99"/>
      <c r="AL86" s="99"/>
    </row>
    <row r="87" spans="1:38">
      <c r="A87" s="513" t="s">
        <v>1875</v>
      </c>
      <c r="B87" s="514"/>
      <c r="C87" s="514"/>
      <c r="D87" s="514"/>
      <c r="E87" s="514"/>
      <c r="F87" s="514"/>
      <c r="G87" s="514"/>
      <c r="H87" s="514"/>
      <c r="I87" s="514"/>
      <c r="J87" s="514"/>
      <c r="K87" s="514"/>
      <c r="L87" s="514"/>
      <c r="M87" s="514"/>
      <c r="N87" s="514"/>
      <c r="O87" s="514"/>
      <c r="P87" s="514"/>
      <c r="Q87" s="514"/>
      <c r="R87" s="514"/>
      <c r="S87" s="514"/>
      <c r="T87" s="514"/>
      <c r="U87" s="514"/>
      <c r="V87" s="514"/>
      <c r="W87" s="514"/>
      <c r="X87" s="514"/>
      <c r="Y87" s="514"/>
      <c r="Z87" s="514"/>
      <c r="AA87" s="514"/>
      <c r="AB87" s="514"/>
      <c r="AC87" s="514"/>
      <c r="AD87" s="514"/>
      <c r="AE87" s="514"/>
      <c r="AF87" s="514"/>
      <c r="AG87" s="514"/>
      <c r="AH87" s="514"/>
      <c r="AI87" s="515"/>
      <c r="AJ87" s="226" t="str">
        <f>AI37</f>
        <v>×</v>
      </c>
      <c r="AK87" s="99"/>
      <c r="AL87" s="99"/>
    </row>
    <row r="88" spans="1:38">
      <c r="A88" s="138"/>
      <c r="B88" s="138"/>
      <c r="C88" s="138"/>
      <c r="D88" s="138"/>
      <c r="E88" s="138"/>
      <c r="F88" s="138"/>
      <c r="G88" s="138"/>
      <c r="H88" s="138"/>
      <c r="I88" s="138"/>
      <c r="J88" s="138"/>
      <c r="K88" s="138"/>
      <c r="L88" s="138"/>
      <c r="M88" s="138"/>
      <c r="N88" s="138"/>
      <c r="O88" s="138"/>
      <c r="P88" s="138"/>
      <c r="Q88" s="138"/>
      <c r="R88" s="138"/>
      <c r="S88" s="138"/>
      <c r="T88" s="138"/>
      <c r="U88" s="138"/>
      <c r="V88" s="138"/>
      <c r="W88" s="138"/>
      <c r="X88" s="138"/>
      <c r="Y88" s="138"/>
      <c r="Z88" s="138"/>
      <c r="AA88" s="138"/>
      <c r="AB88" s="138"/>
      <c r="AC88" s="138"/>
      <c r="AD88" s="138"/>
      <c r="AE88" s="138"/>
      <c r="AF88" s="138"/>
      <c r="AG88" s="138"/>
      <c r="AH88" s="138"/>
      <c r="AI88" s="138"/>
      <c r="AJ88" s="138"/>
      <c r="AK88" s="99"/>
      <c r="AL88" s="99"/>
    </row>
    <row r="89" spans="1:38">
      <c r="A89" s="512" t="s">
        <v>1874</v>
      </c>
      <c r="B89" s="512"/>
      <c r="C89" s="512"/>
      <c r="D89" s="512"/>
      <c r="E89" s="512"/>
      <c r="F89" s="512"/>
      <c r="G89" s="512"/>
      <c r="H89" s="512"/>
      <c r="I89" s="512"/>
      <c r="J89" s="512"/>
      <c r="K89" s="512"/>
      <c r="L89" s="512"/>
      <c r="M89" s="512"/>
      <c r="N89" s="512"/>
      <c r="O89" s="512"/>
      <c r="P89" s="512"/>
      <c r="Q89" s="512"/>
      <c r="R89" s="512"/>
      <c r="S89" s="512"/>
      <c r="T89" s="512"/>
      <c r="U89" s="512"/>
      <c r="V89" s="512"/>
      <c r="W89" s="512"/>
      <c r="X89" s="512"/>
      <c r="Y89" s="512"/>
      <c r="Z89" s="512"/>
      <c r="AA89" s="512"/>
      <c r="AB89" s="512"/>
      <c r="AC89" s="512"/>
      <c r="AD89" s="512"/>
      <c r="AE89" s="512"/>
      <c r="AF89" s="512"/>
      <c r="AG89" s="512"/>
      <c r="AH89" s="512"/>
      <c r="AI89" s="512"/>
      <c r="AJ89" s="512"/>
      <c r="AK89" s="99"/>
      <c r="AL89" s="99"/>
    </row>
    <row r="90" spans="1:38">
      <c r="A90" s="542" t="s">
        <v>1876</v>
      </c>
      <c r="B90" s="543"/>
      <c r="C90" s="543"/>
      <c r="D90" s="543"/>
      <c r="E90" s="543"/>
      <c r="F90" s="543"/>
      <c r="G90" s="543"/>
      <c r="H90" s="543"/>
      <c r="I90" s="543"/>
      <c r="J90" s="543"/>
      <c r="K90" s="543"/>
      <c r="L90" s="543"/>
      <c r="M90" s="543"/>
      <c r="N90" s="543"/>
      <c r="O90" s="543"/>
      <c r="P90" s="543"/>
      <c r="Q90" s="543"/>
      <c r="R90" s="543"/>
      <c r="S90" s="543"/>
      <c r="T90" s="543"/>
      <c r="U90" s="543"/>
      <c r="V90" s="543"/>
      <c r="W90" s="543"/>
      <c r="X90" s="543"/>
      <c r="Y90" s="543"/>
      <c r="Z90" s="543"/>
      <c r="AA90" s="543"/>
      <c r="AB90" s="543"/>
      <c r="AC90" s="543"/>
      <c r="AD90" s="543"/>
      <c r="AE90" s="543"/>
      <c r="AF90" s="543"/>
      <c r="AG90" s="543"/>
      <c r="AH90" s="543"/>
      <c r="AI90" s="544"/>
      <c r="AJ90" s="226" t="str">
        <f>AI48</f>
        <v>×</v>
      </c>
      <c r="AK90" s="99"/>
      <c r="AL90" s="99"/>
    </row>
    <row r="91" spans="1:38">
      <c r="A91" s="567" t="s">
        <v>1883</v>
      </c>
      <c r="B91" s="568"/>
      <c r="C91" s="568"/>
      <c r="D91" s="568"/>
      <c r="E91" s="568"/>
      <c r="F91" s="568"/>
      <c r="G91" s="568"/>
      <c r="H91" s="568"/>
      <c r="I91" s="568"/>
      <c r="J91" s="568"/>
      <c r="K91" s="568"/>
      <c r="L91" s="568"/>
      <c r="M91" s="568"/>
      <c r="N91" s="568"/>
      <c r="O91" s="568"/>
      <c r="P91" s="568"/>
      <c r="Q91" s="568"/>
      <c r="R91" s="568"/>
      <c r="S91" s="568"/>
      <c r="T91" s="568"/>
      <c r="U91" s="568"/>
      <c r="V91" s="568"/>
      <c r="W91" s="568"/>
      <c r="X91" s="568"/>
      <c r="Y91" s="568"/>
      <c r="Z91" s="568"/>
      <c r="AA91" s="568"/>
      <c r="AB91" s="568"/>
      <c r="AC91" s="568"/>
      <c r="AD91" s="568"/>
      <c r="AE91" s="568"/>
      <c r="AF91" s="568"/>
      <c r="AG91" s="568"/>
      <c r="AH91" s="568"/>
      <c r="AI91" s="569"/>
      <c r="AJ91" s="226" t="str">
        <f>AI60</f>
        <v>×</v>
      </c>
      <c r="AK91" s="99"/>
      <c r="AL91" s="99"/>
    </row>
    <row r="92" spans="1:38">
      <c r="A92" s="107"/>
      <c r="B92" s="107"/>
      <c r="C92" s="107"/>
      <c r="D92" s="107"/>
      <c r="E92" s="107"/>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99"/>
      <c r="AL92" s="99"/>
    </row>
    <row r="93" spans="1:38">
      <c r="A93" s="107"/>
      <c r="B93" s="107"/>
      <c r="C93" s="107"/>
      <c r="D93" s="107"/>
      <c r="E93" s="107"/>
      <c r="F93" s="107"/>
      <c r="G93" s="107"/>
      <c r="H93" s="107"/>
      <c r="I93" s="107"/>
      <c r="J93" s="107"/>
      <c r="K93" s="107"/>
      <c r="L93" s="107"/>
      <c r="M93" s="107"/>
      <c r="N93" s="107"/>
      <c r="O93" s="107"/>
      <c r="P93" s="107"/>
      <c r="Q93" s="107"/>
      <c r="R93" s="107"/>
      <c r="S93" s="107"/>
      <c r="T93" s="107"/>
      <c r="U93" s="107"/>
      <c r="V93" s="107"/>
      <c r="W93" s="107"/>
      <c r="X93" s="107"/>
      <c r="Y93" s="107"/>
      <c r="Z93" s="107"/>
      <c r="AA93" s="107"/>
      <c r="AB93" s="107"/>
      <c r="AC93" s="107"/>
      <c r="AD93" s="107"/>
      <c r="AE93" s="107"/>
      <c r="AF93" s="107"/>
      <c r="AG93" s="107"/>
      <c r="AH93" s="107"/>
      <c r="AI93" s="107"/>
      <c r="AJ93" s="107"/>
      <c r="AK93" s="99"/>
      <c r="AL93" s="99"/>
    </row>
    <row r="94" spans="1:38">
      <c r="A94" s="107"/>
      <c r="B94" s="107"/>
      <c r="C94" s="107"/>
      <c r="D94" s="107"/>
      <c r="E94" s="107"/>
      <c r="F94" s="107"/>
      <c r="G94" s="107"/>
      <c r="H94" s="107"/>
      <c r="I94" s="107"/>
      <c r="J94" s="107"/>
      <c r="K94" s="107"/>
      <c r="L94" s="107"/>
      <c r="M94" s="107"/>
      <c r="N94" s="107"/>
      <c r="O94" s="107"/>
      <c r="P94" s="107"/>
      <c r="Q94" s="107"/>
      <c r="R94" s="107"/>
      <c r="S94" s="107"/>
      <c r="T94" s="107"/>
      <c r="U94" s="107"/>
      <c r="V94" s="107"/>
      <c r="W94" s="107"/>
      <c r="X94" s="107"/>
      <c r="Y94" s="107"/>
      <c r="Z94" s="107"/>
      <c r="AA94" s="107"/>
      <c r="AB94" s="107"/>
      <c r="AC94" s="107"/>
      <c r="AD94" s="107"/>
      <c r="AE94" s="107"/>
      <c r="AF94" s="107"/>
      <c r="AG94" s="107"/>
      <c r="AH94" s="107"/>
      <c r="AI94" s="107"/>
      <c r="AJ94" s="107"/>
      <c r="AK94" s="99"/>
      <c r="AL94" s="99"/>
    </row>
    <row r="95" spans="1:38">
      <c r="A95" s="107"/>
      <c r="B95" s="107"/>
      <c r="C95" s="107"/>
      <c r="D95" s="107"/>
      <c r="E95" s="107"/>
      <c r="F95" s="107"/>
      <c r="G95" s="107"/>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7"/>
      <c r="AF95" s="107"/>
      <c r="AG95" s="107"/>
      <c r="AH95" s="107"/>
      <c r="AI95" s="107"/>
      <c r="AJ95" s="107"/>
      <c r="AK95" s="99"/>
      <c r="AL95" s="99"/>
    </row>
    <row r="96" spans="1:38">
      <c r="A96" s="107"/>
      <c r="B96" s="107"/>
      <c r="C96" s="107"/>
      <c r="D96" s="107"/>
      <c r="E96" s="107"/>
      <c r="F96" s="107"/>
      <c r="G96" s="107"/>
      <c r="H96" s="107"/>
      <c r="I96" s="107"/>
      <c r="J96" s="107"/>
      <c r="K96" s="107"/>
      <c r="L96" s="107"/>
      <c r="M96" s="107"/>
      <c r="N96" s="107"/>
      <c r="O96" s="107"/>
      <c r="P96" s="107"/>
      <c r="Q96" s="107"/>
      <c r="R96" s="107"/>
      <c r="S96" s="107"/>
      <c r="T96" s="107"/>
      <c r="U96" s="107"/>
      <c r="V96" s="107"/>
      <c r="W96" s="107"/>
      <c r="X96" s="107"/>
      <c r="Y96" s="107"/>
      <c r="Z96" s="107"/>
      <c r="AA96" s="107"/>
      <c r="AB96" s="107"/>
      <c r="AC96" s="107"/>
      <c r="AD96" s="107"/>
      <c r="AE96" s="107"/>
      <c r="AF96" s="107"/>
      <c r="AG96" s="107"/>
      <c r="AH96" s="107"/>
      <c r="AI96" s="107"/>
      <c r="AJ96" s="107"/>
      <c r="AK96" s="99"/>
      <c r="AL96" s="99"/>
    </row>
    <row r="97" spans="1:38">
      <c r="A97" s="107"/>
      <c r="B97" s="107"/>
      <c r="C97" s="107"/>
      <c r="D97" s="107"/>
      <c r="E97" s="107"/>
      <c r="F97" s="107"/>
      <c r="G97" s="107"/>
      <c r="H97" s="107"/>
      <c r="I97" s="107"/>
      <c r="J97" s="107"/>
      <c r="K97" s="107"/>
      <c r="L97" s="107"/>
      <c r="M97" s="107"/>
      <c r="N97" s="107"/>
      <c r="O97" s="107"/>
      <c r="P97" s="107"/>
      <c r="Q97" s="107"/>
      <c r="R97" s="107"/>
      <c r="S97" s="107"/>
      <c r="T97" s="107"/>
      <c r="U97" s="107"/>
      <c r="V97" s="107"/>
      <c r="W97" s="107"/>
      <c r="X97" s="107"/>
      <c r="Y97" s="107"/>
      <c r="Z97" s="107"/>
      <c r="AA97" s="107"/>
      <c r="AB97" s="107"/>
      <c r="AC97" s="107"/>
      <c r="AD97" s="107"/>
      <c r="AE97" s="107"/>
      <c r="AF97" s="107"/>
      <c r="AG97" s="107"/>
      <c r="AH97" s="107"/>
      <c r="AI97" s="107"/>
      <c r="AJ97" s="107"/>
      <c r="AK97" s="99"/>
      <c r="AL97" s="99"/>
    </row>
    <row r="98" spans="1:38">
      <c r="A98" s="107"/>
      <c r="B98" s="107"/>
      <c r="C98" s="107"/>
      <c r="D98" s="107"/>
      <c r="E98" s="107"/>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99"/>
      <c r="AL98" s="99"/>
    </row>
    <row r="99" spans="1:38">
      <c r="A99" s="107"/>
      <c r="B99" s="107"/>
      <c r="C99" s="107"/>
      <c r="D99" s="107"/>
      <c r="E99" s="107"/>
      <c r="F99" s="107"/>
      <c r="G99" s="107"/>
      <c r="H99" s="107"/>
      <c r="I99" s="107"/>
      <c r="J99" s="107"/>
      <c r="K99" s="107"/>
      <c r="L99" s="107"/>
      <c r="M99" s="107"/>
      <c r="N99" s="107"/>
      <c r="O99" s="107"/>
      <c r="P99" s="107"/>
      <c r="Q99" s="107"/>
      <c r="R99" s="107"/>
      <c r="S99" s="107"/>
      <c r="T99" s="107"/>
      <c r="U99" s="107"/>
      <c r="V99" s="107"/>
      <c r="W99" s="107"/>
      <c r="X99" s="107"/>
      <c r="Y99" s="107"/>
      <c r="Z99" s="107"/>
      <c r="AA99" s="107"/>
      <c r="AB99" s="107"/>
      <c r="AC99" s="107"/>
      <c r="AD99" s="107"/>
      <c r="AE99" s="107"/>
      <c r="AF99" s="107"/>
      <c r="AG99" s="107"/>
      <c r="AH99" s="107"/>
      <c r="AI99" s="107"/>
      <c r="AJ99" s="107"/>
      <c r="AK99" s="99"/>
      <c r="AL99" s="99"/>
    </row>
    <row r="100" spans="1:38">
      <c r="A100" s="107"/>
      <c r="B100" s="107"/>
      <c r="C100" s="107"/>
      <c r="D100" s="107"/>
      <c r="E100" s="107"/>
      <c r="F100" s="107"/>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99"/>
      <c r="AL100" s="99"/>
    </row>
    <row r="101" spans="1:38">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99"/>
      <c r="AL101" s="99"/>
    </row>
    <row r="102" spans="1:38">
      <c r="A102" s="107"/>
      <c r="B102" s="107"/>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99"/>
      <c r="AL102" s="99"/>
    </row>
    <row r="103" spans="1:38">
      <c r="A103" s="107"/>
      <c r="B103" s="107"/>
      <c r="C103" s="107"/>
      <c r="D103" s="107"/>
      <c r="E103" s="107"/>
      <c r="F103" s="107"/>
      <c r="G103" s="107"/>
      <c r="H103" s="107"/>
      <c r="I103" s="107"/>
      <c r="J103" s="107"/>
      <c r="K103" s="107"/>
      <c r="L103" s="107"/>
      <c r="M103" s="107"/>
      <c r="N103" s="107"/>
      <c r="O103" s="107"/>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99"/>
      <c r="AL103" s="99"/>
    </row>
    <row r="104" spans="1:38">
      <c r="A104" s="107"/>
      <c r="B104" s="107"/>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99"/>
      <c r="AL104" s="99"/>
    </row>
    <row r="105" spans="1:38">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99"/>
      <c r="AL105" s="99"/>
    </row>
    <row r="106" spans="1:38">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99"/>
      <c r="AL106" s="99"/>
    </row>
    <row r="107" spans="1:38">
      <c r="A107" s="107"/>
      <c r="B107" s="107"/>
      <c r="C107" s="107"/>
      <c r="D107" s="107"/>
      <c r="E107" s="107"/>
      <c r="F107" s="107"/>
      <c r="G107" s="107"/>
      <c r="H107" s="107"/>
      <c r="I107" s="107"/>
      <c r="J107" s="107"/>
      <c r="K107" s="107"/>
      <c r="L107" s="107"/>
      <c r="M107" s="107"/>
      <c r="N107" s="107"/>
      <c r="O107" s="107"/>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c r="AK107" s="99"/>
      <c r="AL107" s="99"/>
    </row>
    <row r="108" spans="1:38">
      <c r="A108" s="107"/>
      <c r="B108" s="107"/>
      <c r="C108" s="107"/>
      <c r="D108" s="107"/>
      <c r="E108" s="107"/>
      <c r="F108" s="107"/>
      <c r="G108" s="107"/>
      <c r="H108" s="107"/>
      <c r="I108" s="107"/>
      <c r="J108" s="107"/>
      <c r="K108" s="107"/>
      <c r="L108" s="107"/>
      <c r="M108" s="107"/>
      <c r="N108" s="107"/>
      <c r="O108" s="107"/>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c r="AK108" s="99"/>
      <c r="AL108" s="99"/>
    </row>
    <row r="109" spans="1:38">
      <c r="A109" s="107"/>
      <c r="B109" s="107"/>
      <c r="C109" s="107"/>
      <c r="D109" s="107"/>
      <c r="E109" s="107"/>
      <c r="F109" s="107"/>
      <c r="G109" s="107"/>
      <c r="H109" s="107"/>
      <c r="I109" s="107"/>
      <c r="J109" s="107"/>
      <c r="K109" s="107"/>
      <c r="L109" s="107"/>
      <c r="M109" s="107"/>
      <c r="N109" s="107"/>
      <c r="O109" s="107"/>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c r="AK109" s="99"/>
      <c r="AL109" s="99"/>
    </row>
    <row r="110" spans="1:38">
      <c r="A110" s="107"/>
      <c r="B110" s="107"/>
      <c r="C110" s="107"/>
      <c r="D110" s="107"/>
      <c r="E110" s="107"/>
      <c r="F110" s="107"/>
      <c r="G110" s="107"/>
      <c r="H110" s="107"/>
      <c r="I110" s="107"/>
      <c r="J110" s="107"/>
      <c r="K110" s="107"/>
      <c r="L110" s="107"/>
      <c r="M110" s="107"/>
      <c r="N110" s="107"/>
      <c r="O110" s="107"/>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c r="AK110" s="99"/>
      <c r="AL110" s="99"/>
    </row>
    <row r="111" spans="1:38">
      <c r="A111" s="107"/>
      <c r="B111" s="107"/>
      <c r="C111" s="107"/>
      <c r="D111" s="107"/>
      <c r="E111" s="107"/>
      <c r="F111" s="107"/>
      <c r="G111" s="107"/>
      <c r="H111" s="107"/>
      <c r="I111" s="107"/>
      <c r="J111" s="107"/>
      <c r="K111" s="107"/>
      <c r="L111" s="107"/>
      <c r="M111" s="107"/>
      <c r="N111" s="107"/>
      <c r="O111" s="107"/>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c r="AK111" s="99"/>
      <c r="AL111" s="99"/>
    </row>
    <row r="112" spans="1:38">
      <c r="A112" s="107"/>
      <c r="B112" s="107"/>
      <c r="C112" s="107"/>
      <c r="D112" s="107"/>
      <c r="E112" s="107"/>
      <c r="F112" s="107"/>
      <c r="G112" s="107"/>
      <c r="H112" s="107"/>
      <c r="I112" s="107"/>
      <c r="J112" s="107"/>
      <c r="K112" s="107"/>
      <c r="L112" s="107"/>
      <c r="M112" s="107"/>
      <c r="N112" s="107"/>
      <c r="O112" s="107"/>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c r="AK112" s="99"/>
      <c r="AL112" s="99"/>
    </row>
    <row r="113" spans="1:38">
      <c r="A113" s="107"/>
      <c r="B113" s="107"/>
      <c r="C113" s="107"/>
      <c r="D113" s="107"/>
      <c r="E113" s="107"/>
      <c r="F113" s="107"/>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99"/>
      <c r="AL113" s="99"/>
    </row>
    <row r="114" spans="1:38">
      <c r="A114" s="107"/>
      <c r="B114" s="107"/>
      <c r="C114" s="107"/>
      <c r="D114" s="107"/>
      <c r="E114" s="107"/>
      <c r="F114" s="107"/>
      <c r="G114" s="107"/>
      <c r="H114" s="107"/>
      <c r="I114" s="107"/>
      <c r="J114" s="107"/>
      <c r="K114" s="107"/>
      <c r="L114" s="107"/>
      <c r="M114" s="107"/>
      <c r="N114" s="107"/>
      <c r="O114" s="107"/>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c r="AK114" s="99"/>
      <c r="AL114" s="99"/>
    </row>
    <row r="115" spans="1:38">
      <c r="A115" s="107"/>
      <c r="B115" s="107"/>
      <c r="C115" s="107"/>
      <c r="D115" s="107"/>
      <c r="E115" s="107"/>
      <c r="F115" s="107"/>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99"/>
      <c r="AL115" s="99"/>
    </row>
    <row r="116" spans="1:38">
      <c r="A116" s="107"/>
      <c r="B116" s="107"/>
      <c r="C116" s="107"/>
      <c r="D116" s="107"/>
      <c r="E116" s="107"/>
      <c r="F116" s="107"/>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99"/>
      <c r="AL116" s="99"/>
    </row>
    <row r="117" spans="1:38">
      <c r="A117" s="107"/>
      <c r="B117" s="107"/>
      <c r="C117" s="107"/>
      <c r="D117" s="107"/>
      <c r="E117" s="107"/>
      <c r="F117" s="107"/>
      <c r="G117" s="107"/>
      <c r="H117" s="107"/>
      <c r="I117" s="107"/>
      <c r="J117" s="107"/>
      <c r="K117" s="107"/>
      <c r="L117" s="107"/>
      <c r="M117" s="107"/>
      <c r="N117" s="107"/>
      <c r="O117" s="107"/>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c r="AK117" s="99"/>
      <c r="AL117" s="99"/>
    </row>
    <row r="118" spans="1:38">
      <c r="A118" s="107"/>
      <c r="B118" s="107"/>
      <c r="C118" s="107"/>
      <c r="D118" s="107"/>
      <c r="E118" s="107"/>
      <c r="F118" s="107"/>
      <c r="G118" s="107"/>
      <c r="H118" s="107"/>
      <c r="I118" s="107"/>
      <c r="J118" s="107"/>
      <c r="K118" s="107"/>
      <c r="L118" s="107"/>
      <c r="M118" s="107"/>
      <c r="N118" s="107"/>
      <c r="O118" s="107"/>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c r="AK118" s="99"/>
      <c r="AL118" s="99"/>
    </row>
    <row r="119" spans="1:38">
      <c r="A119" s="99"/>
      <c r="B119" s="107"/>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c r="AA119" s="99"/>
      <c r="AB119" s="99"/>
      <c r="AC119" s="99"/>
      <c r="AD119" s="99"/>
      <c r="AE119" s="99"/>
      <c r="AF119" s="99"/>
      <c r="AG119" s="99"/>
      <c r="AH119" s="99"/>
      <c r="AI119" s="99"/>
      <c r="AJ119" s="99"/>
      <c r="AK119" s="99"/>
      <c r="AL119" s="99"/>
    </row>
    <row r="120" spans="1:38">
      <c r="A120" s="99"/>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c r="AA120" s="99"/>
      <c r="AB120" s="99"/>
      <c r="AC120" s="99"/>
      <c r="AD120" s="99"/>
      <c r="AE120" s="99"/>
      <c r="AF120" s="99"/>
      <c r="AG120" s="99"/>
      <c r="AH120" s="99"/>
      <c r="AI120" s="99"/>
      <c r="AJ120" s="99"/>
      <c r="AK120" s="99"/>
      <c r="AL120" s="99"/>
    </row>
    <row r="121" spans="1:38">
      <c r="A121" s="99"/>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c r="AA121" s="99"/>
      <c r="AB121" s="99"/>
      <c r="AC121" s="99"/>
      <c r="AD121" s="99"/>
      <c r="AE121" s="99"/>
      <c r="AF121" s="99"/>
      <c r="AG121" s="99"/>
      <c r="AH121" s="99"/>
      <c r="AI121" s="99"/>
      <c r="AJ121" s="99"/>
      <c r="AK121" s="99"/>
      <c r="AL121" s="99"/>
    </row>
    <row r="122" spans="1:38">
      <c r="A122" s="99"/>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c r="AA122" s="99"/>
      <c r="AB122" s="99"/>
      <c r="AC122" s="99"/>
      <c r="AD122" s="99"/>
      <c r="AE122" s="99"/>
      <c r="AF122" s="99"/>
      <c r="AG122" s="99"/>
      <c r="AH122" s="99"/>
      <c r="AI122" s="99"/>
      <c r="AJ122" s="99"/>
      <c r="AK122" s="99"/>
      <c r="AL122" s="99"/>
    </row>
    <row r="123" spans="1:38">
      <c r="A123" s="99"/>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c r="AA123" s="99"/>
      <c r="AB123" s="99"/>
      <c r="AC123" s="99"/>
      <c r="AD123" s="99"/>
      <c r="AE123" s="99"/>
      <c r="AF123" s="99"/>
      <c r="AG123" s="99"/>
      <c r="AH123" s="99"/>
      <c r="AI123" s="99"/>
      <c r="AJ123" s="99"/>
      <c r="AK123" s="99"/>
      <c r="AL123" s="99"/>
    </row>
    <row r="124" spans="1:38">
      <c r="A124" s="99"/>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c r="AA124" s="99"/>
      <c r="AB124" s="99"/>
      <c r="AC124" s="99"/>
      <c r="AD124" s="99"/>
      <c r="AE124" s="99"/>
      <c r="AF124" s="99"/>
      <c r="AG124" s="99"/>
      <c r="AH124" s="99"/>
      <c r="AI124" s="99"/>
      <c r="AJ124" s="99"/>
      <c r="AK124" s="99"/>
      <c r="AL124" s="99"/>
    </row>
    <row r="125" spans="1:38">
      <c r="A125" s="99"/>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c r="AA125" s="99"/>
      <c r="AB125" s="99"/>
      <c r="AC125" s="99"/>
      <c r="AD125" s="99"/>
      <c r="AE125" s="99"/>
      <c r="AF125" s="99"/>
      <c r="AG125" s="99"/>
      <c r="AH125" s="99"/>
      <c r="AI125" s="99"/>
      <c r="AJ125" s="99"/>
      <c r="AK125" s="99"/>
      <c r="AL125" s="99"/>
    </row>
    <row r="126" spans="1:38">
      <c r="A126" s="99"/>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c r="AA126" s="99"/>
      <c r="AB126" s="99"/>
      <c r="AC126" s="99"/>
      <c r="AD126" s="99"/>
      <c r="AE126" s="99"/>
      <c r="AF126" s="99"/>
      <c r="AG126" s="99"/>
      <c r="AH126" s="99"/>
      <c r="AI126" s="99"/>
      <c r="AJ126" s="99"/>
      <c r="AK126" s="99"/>
      <c r="AL126" s="99"/>
    </row>
    <row r="127" spans="1:38">
      <c r="A127" s="99"/>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c r="AA127" s="99"/>
      <c r="AB127" s="99"/>
      <c r="AC127" s="99"/>
      <c r="AD127" s="99"/>
      <c r="AE127" s="99"/>
      <c r="AF127" s="99"/>
      <c r="AG127" s="99"/>
      <c r="AH127" s="99"/>
      <c r="AI127" s="99"/>
      <c r="AJ127" s="99"/>
      <c r="AK127" s="99"/>
      <c r="AL127" s="99"/>
    </row>
    <row r="128" spans="1:38">
      <c r="A128" s="99"/>
      <c r="B128" s="99"/>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row>
    <row r="129" spans="37:38">
      <c r="AK129" s="99"/>
      <c r="AL129" s="99"/>
    </row>
    <row r="130" spans="37:38">
      <c r="AK130" s="99"/>
      <c r="AL130" s="99"/>
    </row>
  </sheetData>
  <sheetProtection password="EC46" sheet="1" formatCells="0" formatColumns="0" formatRows="0" insertColumns="0" insertRows="0" autoFilter="0"/>
  <mergeCells count="148">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A38:C39"/>
    <mergeCell ref="D38:G38"/>
    <mergeCell ref="D39:G39"/>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1:AI81"/>
    <mergeCell ref="N68:P68"/>
    <mergeCell ref="Q68:AH68"/>
    <mergeCell ref="B56:Z56"/>
    <mergeCell ref="D42:AI42"/>
    <mergeCell ref="A44:C45"/>
    <mergeCell ref="E44:G44"/>
    <mergeCell ref="H44:K45"/>
    <mergeCell ref="L44:AI45"/>
    <mergeCell ref="E45:G45"/>
    <mergeCell ref="L41:Q41"/>
    <mergeCell ref="A40:C43"/>
    <mergeCell ref="D43:AI43"/>
    <mergeCell ref="B58:Z58"/>
    <mergeCell ref="AA55:AI55"/>
    <mergeCell ref="AA52:AI52"/>
    <mergeCell ref="AA53:AI53"/>
    <mergeCell ref="AA54:AI54"/>
    <mergeCell ref="B80:AI80"/>
    <mergeCell ref="D62:AH62"/>
    <mergeCell ref="A76:AJ76"/>
    <mergeCell ref="A77:AI77"/>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U20:Y20"/>
    <mergeCell ref="U19:Y19"/>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K33:AU33"/>
    <mergeCell ref="C33:V33"/>
    <mergeCell ref="V26:W26"/>
    <mergeCell ref="N27:P27"/>
    <mergeCell ref="A71:AI71"/>
    <mergeCell ref="N69:P69"/>
    <mergeCell ref="Q69:R69"/>
    <mergeCell ref="E41:J41"/>
    <mergeCell ref="A33:B33"/>
    <mergeCell ref="A29:AI29"/>
    <mergeCell ref="A32:AI32"/>
    <mergeCell ref="A35:AI35"/>
    <mergeCell ref="A37:AH37"/>
    <mergeCell ref="AA49:AI49"/>
    <mergeCell ref="AA50:AI50"/>
    <mergeCell ref="AA51:AI51"/>
    <mergeCell ref="A48:AH48"/>
    <mergeCell ref="I38:L38"/>
    <mergeCell ref="N38:T38"/>
    <mergeCell ref="A47:AI47"/>
    <mergeCell ref="B57:Z57"/>
    <mergeCell ref="AE39:AH39"/>
    <mergeCell ref="W41:AH41"/>
    <mergeCell ref="D40:AI40"/>
    <mergeCell ref="A31:AJ31"/>
    <mergeCell ref="V38:AI38"/>
    <mergeCell ref="S41:U41"/>
    <mergeCell ref="E27:M27"/>
    <mergeCell ref="V27:W27"/>
    <mergeCell ref="AK19:AU20"/>
    <mergeCell ref="V23:W23"/>
    <mergeCell ref="E24:M24"/>
    <mergeCell ref="D22:M22"/>
    <mergeCell ref="D25:M25"/>
    <mergeCell ref="AC19:AD19"/>
    <mergeCell ref="V24:W24"/>
    <mergeCell ref="AB20:AF21"/>
    <mergeCell ref="E23:M23"/>
    <mergeCell ref="D21:T21"/>
    <mergeCell ref="B21:C21"/>
    <mergeCell ref="U21:Y21"/>
    <mergeCell ref="N24:P24"/>
    <mergeCell ref="I39:L39"/>
    <mergeCell ref="V39:Z39"/>
    <mergeCell ref="AB39:AC39"/>
    <mergeCell ref="E26:M26"/>
    <mergeCell ref="N39:Q39"/>
    <mergeCell ref="S39:T39"/>
  </mergeCells>
  <phoneticPr fontId="6"/>
  <dataValidations count="3">
    <dataValidation imeMode="hiragana" allowBlank="1" showInputMessage="1" showErrorMessage="1" sqref="W70 S69 S41"/>
    <dataValidation imeMode="halfAlpha" allowBlank="1" showInputMessage="1" showErrorMessage="1" sqref="J68:K68 D68:E68 G68:H68 A13 K13"/>
    <dataValidation type="whole" allowBlank="1" showInputMessage="1" showErrorMessage="1" sqref="Z17:AF17 N22:S23 N25:S26">
      <formula1>0</formula1>
      <formula2>999999999</formula2>
    </dataValidation>
  </dataValidations>
  <pageMargins left="0.62992125984251968" right="0.15748031496062992" top="0.62992125984251968" bottom="0.23622047244094491" header="0.51181102362204722" footer="0.35433070866141736"/>
  <pageSetup paperSize="9" fitToHeight="0" orientation="portrait" cellComments="asDisplayed" r:id="rId1"/>
  <headerFooter alignWithMargins="0"/>
  <rowBreaks count="2" manualBreakCount="2">
    <brk id="36" max="35" man="1"/>
    <brk id="71" max="35" man="1"/>
  </rowBreaks>
  <ignoredErrors>
    <ignoredError sqref="Z16"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【参考】数式用!$J$3:$J$4</xm:f>
          </x14:formula1>
          <xm:sqref>A33:B33 H38:H39 B62:B63 D44:D45 AA39 R39 U38:U39 R41 D41 M38:M39 K41 A50:A56 A58 A57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A111"/>
  <sheetViews>
    <sheetView view="pageBreakPreview" zoomScaleNormal="85" zoomScaleSheetLayoutView="100" zoomScalePageLayoutView="70" workbookViewId="0">
      <selection activeCell="AA11" sqref="AA11"/>
    </sheetView>
  </sheetViews>
  <sheetFormatPr defaultColWidth="2.44140625" defaultRowHeight="13.2"/>
  <cols>
    <col min="1" max="1" width="5.21875" style="51" customWidth="1"/>
    <col min="2" max="2" width="15.109375" style="51" customWidth="1"/>
    <col min="3" max="3" width="16.77734375" style="72" customWidth="1"/>
    <col min="4" max="4" width="11.6640625" style="51" customWidth="1"/>
    <col min="5" max="5" width="15.88671875" style="51" customWidth="1"/>
    <col min="6" max="6" width="31.109375" style="51" customWidth="1"/>
    <col min="7" max="7" width="31.33203125" style="51" customWidth="1"/>
    <col min="8" max="9" width="11.6640625" style="51" customWidth="1"/>
    <col min="10" max="10" width="6.6640625" style="51" customWidth="1"/>
    <col min="11" max="11" width="4.6640625" style="51" customWidth="1"/>
    <col min="12" max="12" width="3.6640625" style="51" customWidth="1"/>
    <col min="13" max="13" width="3.109375" style="51" customWidth="1"/>
    <col min="14" max="14" width="3.6640625" style="51" customWidth="1"/>
    <col min="15" max="15" width="8" style="51" customWidth="1"/>
    <col min="16" max="16" width="3.6640625" style="51" customWidth="1"/>
    <col min="17" max="17" width="3.109375" style="51" customWidth="1"/>
    <col min="18" max="18" width="3.6640625" style="51" customWidth="1"/>
    <col min="19" max="19" width="3.109375" style="51" customWidth="1"/>
    <col min="20" max="20" width="2.44140625" style="51" customWidth="1"/>
    <col min="21" max="21" width="3.44140625" style="51" customWidth="1"/>
    <col min="22" max="22" width="5.88671875" style="51" customWidth="1"/>
    <col min="23" max="24" width="16.33203125" style="51" customWidth="1"/>
    <col min="25" max="25" width="9.88671875" style="51" customWidth="1"/>
    <col min="26" max="26" width="12" style="51" customWidth="1"/>
    <col min="27" max="27" width="9.77734375" style="51" customWidth="1"/>
    <col min="28" max="28" width="4.44140625" style="51" customWidth="1"/>
    <col min="29" max="29" width="7" style="51" customWidth="1"/>
    <col min="30" max="34" width="8.109375" style="51" customWidth="1"/>
    <col min="35" max="16384" width="2.44140625" style="51"/>
  </cols>
  <sheetData>
    <row r="1" spans="1:27" ht="23.25" customHeight="1" thickBot="1">
      <c r="A1" s="236" t="s">
        <v>1925</v>
      </c>
      <c r="D1" s="71" t="s">
        <v>1893</v>
      </c>
      <c r="I1" s="73"/>
      <c r="J1" s="73"/>
      <c r="K1" s="73"/>
      <c r="L1" s="73"/>
      <c r="M1" s="73"/>
      <c r="N1" s="73"/>
      <c r="W1" s="232" t="s">
        <v>28</v>
      </c>
      <c r="X1" s="250" t="str">
        <f>'別紙様式2-1（交付金）'!AE1</f>
        <v>岡山県</v>
      </c>
      <c r="Y1" s="249"/>
    </row>
    <row r="2" spans="1:27" ht="21" customHeight="1" thickBot="1">
      <c r="B2" s="71"/>
      <c r="C2" s="74"/>
      <c r="D2" s="71"/>
      <c r="E2" s="71"/>
      <c r="F2" s="71"/>
      <c r="I2" s="29"/>
      <c r="J2" s="29"/>
      <c r="K2" s="29"/>
      <c r="L2" s="29"/>
      <c r="M2" s="29"/>
      <c r="N2" s="29"/>
      <c r="O2" s="29"/>
      <c r="P2" s="29"/>
      <c r="Q2" s="29"/>
      <c r="R2" s="29"/>
      <c r="S2" s="29"/>
      <c r="T2" s="29"/>
      <c r="U2" s="29"/>
      <c r="V2" s="29"/>
      <c r="W2" s="73"/>
      <c r="X2" s="73"/>
    </row>
    <row r="3" spans="1:27" ht="27" customHeight="1" thickBot="1">
      <c r="A3" s="601" t="s">
        <v>5</v>
      </c>
      <c r="B3" s="602"/>
      <c r="C3" s="603">
        <f>基本情報入力シート!M23</f>
        <v>0</v>
      </c>
      <c r="D3" s="604"/>
      <c r="E3" s="604"/>
      <c r="F3" s="605"/>
      <c r="G3" s="75"/>
      <c r="H3" s="617" t="s">
        <v>1952</v>
      </c>
      <c r="I3" s="618"/>
      <c r="J3" s="618"/>
      <c r="K3" s="618"/>
      <c r="L3" s="618"/>
      <c r="M3" s="618"/>
      <c r="N3" s="618"/>
      <c r="O3" s="618"/>
      <c r="P3" s="618"/>
      <c r="Q3" s="618"/>
      <c r="R3" s="618"/>
      <c r="S3" s="618"/>
      <c r="T3" s="618"/>
      <c r="U3" s="618"/>
      <c r="V3" s="618"/>
      <c r="W3" s="618"/>
      <c r="X3" s="619"/>
      <c r="Y3" s="248"/>
      <c r="Z3" s="248"/>
    </row>
    <row r="4" spans="1:27" ht="21" customHeight="1" thickBot="1">
      <c r="A4" s="76"/>
      <c r="B4" s="76"/>
      <c r="C4" s="77"/>
      <c r="D4" s="78"/>
      <c r="E4" s="78"/>
      <c r="F4" s="78"/>
      <c r="G4" s="7"/>
      <c r="H4" s="620"/>
      <c r="I4" s="621"/>
      <c r="J4" s="621"/>
      <c r="K4" s="621"/>
      <c r="L4" s="621"/>
      <c r="M4" s="621"/>
      <c r="N4" s="621"/>
      <c r="O4" s="621"/>
      <c r="P4" s="621"/>
      <c r="Q4" s="621"/>
      <c r="R4" s="621"/>
      <c r="S4" s="621"/>
      <c r="T4" s="621"/>
      <c r="U4" s="621"/>
      <c r="V4" s="621"/>
      <c r="W4" s="621"/>
      <c r="X4" s="622"/>
      <c r="Y4" s="248"/>
      <c r="Z4" s="248"/>
    </row>
    <row r="5" spans="1:27" ht="27.75" customHeight="1" thickBot="1">
      <c r="A5" s="606" t="s">
        <v>1948</v>
      </c>
      <c r="B5" s="607"/>
      <c r="C5" s="607"/>
      <c r="D5" s="607"/>
      <c r="E5" s="607"/>
      <c r="F5" s="45">
        <f>IFERROR(SUM(W:W),"")</f>
        <v>0</v>
      </c>
      <c r="G5" s="7"/>
      <c r="H5" s="620"/>
      <c r="I5" s="621"/>
      <c r="J5" s="621"/>
      <c r="K5" s="621"/>
      <c r="L5" s="621"/>
      <c r="M5" s="621"/>
      <c r="N5" s="621"/>
      <c r="O5" s="621"/>
      <c r="P5" s="621"/>
      <c r="Q5" s="621"/>
      <c r="R5" s="621"/>
      <c r="S5" s="621"/>
      <c r="T5" s="621"/>
      <c r="U5" s="621"/>
      <c r="V5" s="621"/>
      <c r="W5" s="621"/>
      <c r="X5" s="622"/>
      <c r="Y5" s="248"/>
      <c r="Z5" s="248"/>
    </row>
    <row r="6" spans="1:27" ht="27.75" customHeight="1" thickBot="1">
      <c r="A6" s="241"/>
      <c r="B6" s="239" t="s">
        <v>1949</v>
      </c>
      <c r="C6" s="240"/>
      <c r="D6" s="240"/>
      <c r="E6" s="240"/>
      <c r="F6" s="45">
        <f>IFERROR(SUM(X:X),"")</f>
        <v>0</v>
      </c>
      <c r="G6" s="7"/>
      <c r="H6" s="620"/>
      <c r="I6" s="621"/>
      <c r="J6" s="621"/>
      <c r="K6" s="621"/>
      <c r="L6" s="621"/>
      <c r="M6" s="621"/>
      <c r="N6" s="621"/>
      <c r="O6" s="621"/>
      <c r="P6" s="621"/>
      <c r="Q6" s="621"/>
      <c r="R6" s="621"/>
      <c r="S6" s="621"/>
      <c r="T6" s="621"/>
      <c r="U6" s="621"/>
      <c r="V6" s="621"/>
      <c r="W6" s="621"/>
      <c r="X6" s="622"/>
      <c r="Y6" s="248"/>
      <c r="Z6" s="248"/>
    </row>
    <row r="7" spans="1:27" ht="27.75" customHeight="1" thickBot="1">
      <c r="A7" s="237"/>
      <c r="B7" s="237"/>
      <c r="C7" s="237"/>
      <c r="D7" s="237"/>
      <c r="E7" s="237"/>
      <c r="F7" s="238"/>
      <c r="G7" s="7"/>
      <c r="H7" s="623"/>
      <c r="I7" s="624"/>
      <c r="J7" s="624"/>
      <c r="K7" s="624"/>
      <c r="L7" s="624"/>
      <c r="M7" s="624"/>
      <c r="N7" s="624"/>
      <c r="O7" s="624"/>
      <c r="P7" s="624"/>
      <c r="Q7" s="624"/>
      <c r="R7" s="624"/>
      <c r="S7" s="624"/>
      <c r="T7" s="624"/>
      <c r="U7" s="624"/>
      <c r="V7" s="624"/>
      <c r="W7" s="624"/>
      <c r="X7" s="625"/>
      <c r="Y7" s="248"/>
      <c r="Z7" s="248"/>
    </row>
    <row r="8" spans="1:27" ht="78" customHeight="1" thickBot="1">
      <c r="I8" s="79"/>
      <c r="W8" s="80"/>
      <c r="X8" s="80"/>
      <c r="Y8" s="227"/>
      <c r="Z8" s="227"/>
      <c r="AA8" s="227"/>
    </row>
    <row r="9" spans="1:27" ht="42.75" customHeight="1">
      <c r="A9" s="608" t="s">
        <v>33</v>
      </c>
      <c r="B9" s="611" t="s">
        <v>1926</v>
      </c>
      <c r="C9" s="594" t="s">
        <v>36</v>
      </c>
      <c r="D9" s="597" t="s">
        <v>60</v>
      </c>
      <c r="E9" s="598"/>
      <c r="F9" s="614" t="s">
        <v>42</v>
      </c>
      <c r="G9" s="591" t="s">
        <v>19</v>
      </c>
      <c r="H9" s="594" t="s">
        <v>1864</v>
      </c>
      <c r="I9" s="626" t="s">
        <v>1921</v>
      </c>
      <c r="J9" s="608" t="s">
        <v>1922</v>
      </c>
      <c r="K9" s="597" t="s">
        <v>1923</v>
      </c>
      <c r="L9" s="629"/>
      <c r="M9" s="629"/>
      <c r="N9" s="629"/>
      <c r="O9" s="629"/>
      <c r="P9" s="629"/>
      <c r="Q9" s="629"/>
      <c r="R9" s="629"/>
      <c r="S9" s="629"/>
      <c r="T9" s="629"/>
      <c r="U9" s="629"/>
      <c r="V9" s="598"/>
      <c r="W9" s="634" t="s">
        <v>1924</v>
      </c>
      <c r="X9" s="247"/>
    </row>
    <row r="10" spans="1:27" ht="45" customHeight="1">
      <c r="A10" s="609"/>
      <c r="B10" s="612"/>
      <c r="C10" s="595"/>
      <c r="D10" s="599"/>
      <c r="E10" s="600"/>
      <c r="F10" s="615"/>
      <c r="G10" s="592"/>
      <c r="H10" s="595"/>
      <c r="I10" s="627"/>
      <c r="J10" s="609"/>
      <c r="K10" s="599"/>
      <c r="L10" s="630"/>
      <c r="M10" s="630"/>
      <c r="N10" s="630"/>
      <c r="O10" s="630"/>
      <c r="P10" s="630"/>
      <c r="Q10" s="630"/>
      <c r="R10" s="630"/>
      <c r="S10" s="630"/>
      <c r="T10" s="630"/>
      <c r="U10" s="630"/>
      <c r="V10" s="600"/>
      <c r="W10" s="635"/>
      <c r="X10" s="637" t="s">
        <v>1942</v>
      </c>
    </row>
    <row r="11" spans="1:27" ht="47.25" customHeight="1" thickBot="1">
      <c r="A11" s="610"/>
      <c r="B11" s="613"/>
      <c r="C11" s="596"/>
      <c r="D11" s="81" t="s">
        <v>61</v>
      </c>
      <c r="E11" s="81" t="s">
        <v>62</v>
      </c>
      <c r="F11" s="616"/>
      <c r="G11" s="593"/>
      <c r="H11" s="596"/>
      <c r="I11" s="628"/>
      <c r="J11" s="610"/>
      <c r="K11" s="631"/>
      <c r="L11" s="632"/>
      <c r="M11" s="632"/>
      <c r="N11" s="632"/>
      <c r="O11" s="632"/>
      <c r="P11" s="632"/>
      <c r="Q11" s="632"/>
      <c r="R11" s="632"/>
      <c r="S11" s="632"/>
      <c r="T11" s="632"/>
      <c r="U11" s="632"/>
      <c r="V11" s="633"/>
      <c r="W11" s="636"/>
      <c r="X11" s="638"/>
    </row>
    <row r="12" spans="1:27" ht="36.75" customHeight="1">
      <c r="A12" s="144">
        <v>1</v>
      </c>
      <c r="B12" s="145" t="str">
        <f>IF(基本情報入力シート!C40="","",基本情報入力シート!C40)</f>
        <v/>
      </c>
      <c r="C12" s="146" t="str">
        <f>IF(基本情報入力シート!M40="","",基本情報入力シート!M40)</f>
        <v/>
      </c>
      <c r="D12" s="147" t="str">
        <f>IF(基本情報入力シート!R40="","",基本情報入力シート!R40)</f>
        <v/>
      </c>
      <c r="E12" s="147" t="str">
        <f>IF(基本情報入力シート!W40="","",基本情報入力シート!W40)</f>
        <v/>
      </c>
      <c r="F12" s="147" t="str">
        <f>IF(基本情報入力シート!X40="","",基本情報入力シート!X40)</f>
        <v/>
      </c>
      <c r="G12" s="147" t="str">
        <f>IF(基本情報入力シート!Y40="","",基本情報入力シート!Y40)</f>
        <v/>
      </c>
      <c r="H12" s="148" t="s">
        <v>78</v>
      </c>
      <c r="I12" s="254" t="str">
        <f>IF(基本情報入力シート!Z40="","",基本情報入力シート!Z40)</f>
        <v/>
      </c>
      <c r="J12" s="149" t="str">
        <f>IF(G12="","",VLOOKUP(G12,【参考】数式用!$A$3:$B$22,2,FALSE))</f>
        <v/>
      </c>
      <c r="K12" s="150" t="s">
        <v>11</v>
      </c>
      <c r="L12" s="151">
        <v>6</v>
      </c>
      <c r="M12" s="152" t="s">
        <v>8</v>
      </c>
      <c r="N12" s="207">
        <v>2</v>
      </c>
      <c r="O12" s="153" t="s">
        <v>23</v>
      </c>
      <c r="P12" s="154">
        <v>6</v>
      </c>
      <c r="Q12" s="155" t="s">
        <v>8</v>
      </c>
      <c r="R12" s="154">
        <v>5</v>
      </c>
      <c r="S12" s="152" t="s">
        <v>9</v>
      </c>
      <c r="T12" s="156" t="s">
        <v>13</v>
      </c>
      <c r="U12" s="157">
        <f>IF(R12="","",R12-N12+1)</f>
        <v>4</v>
      </c>
      <c r="V12" s="156" t="s">
        <v>18</v>
      </c>
      <c r="W12" s="169" t="str">
        <f>IF(H12="○",ROUNDDOWN(I12*J12,0)*U12,"")</f>
        <v/>
      </c>
      <c r="X12" s="251" t="str">
        <f>IF(U12=1,W12,IFERROR(ROUNDDOWN(W12*2/U12,0),""))</f>
        <v/>
      </c>
    </row>
    <row r="13" spans="1:27" ht="36.75" customHeight="1">
      <c r="A13" s="82">
        <f>A12+1</f>
        <v>2</v>
      </c>
      <c r="B13" s="83" t="str">
        <f>IF(基本情報入力シート!C41="","",基本情報入力シート!C41)</f>
        <v/>
      </c>
      <c r="C13" s="140" t="str">
        <f>IF(基本情報入力シート!M41="","",基本情報入力シート!M41)</f>
        <v/>
      </c>
      <c r="D13" s="141" t="str">
        <f>IF(基本情報入力シート!R41="","",基本情報入力シート!R41)</f>
        <v/>
      </c>
      <c r="E13" s="141" t="str">
        <f>IF(基本情報入力シート!W41="","",基本情報入力シート!W41)</f>
        <v/>
      </c>
      <c r="F13" s="141" t="str">
        <f>IF(基本情報入力シート!X41="","",基本情報入力シート!X41)</f>
        <v/>
      </c>
      <c r="G13" s="141" t="str">
        <f>IF(基本情報入力シート!Y41="","",基本情報入力シート!Y41)</f>
        <v/>
      </c>
      <c r="H13" s="96" t="s">
        <v>78</v>
      </c>
      <c r="I13" s="255" t="str">
        <f>IF(基本情報入力シート!Z41="","",基本情報入力シート!Z41)</f>
        <v/>
      </c>
      <c r="J13" s="84" t="str">
        <f>IF(G13="","",VLOOKUP(G13,【参考】数式用!$A$3:$B$22,2,FALSE))</f>
        <v/>
      </c>
      <c r="K13" s="85" t="s">
        <v>11</v>
      </c>
      <c r="L13" s="86">
        <v>6</v>
      </c>
      <c r="M13" s="87" t="s">
        <v>8</v>
      </c>
      <c r="N13" s="208">
        <v>2</v>
      </c>
      <c r="O13" s="88" t="s">
        <v>23</v>
      </c>
      <c r="P13" s="89">
        <v>6</v>
      </c>
      <c r="Q13" s="63" t="s">
        <v>8</v>
      </c>
      <c r="R13" s="89">
        <v>5</v>
      </c>
      <c r="S13" s="87" t="s">
        <v>9</v>
      </c>
      <c r="T13" s="90" t="s">
        <v>13</v>
      </c>
      <c r="U13" s="91">
        <f>IF(R13="","",R13-N13+1)</f>
        <v>4</v>
      </c>
      <c r="V13" s="90" t="s">
        <v>18</v>
      </c>
      <c r="W13" s="95" t="str">
        <f t="shared" ref="W13:W76" si="0">IF(H13="○",ROUNDDOWN(I13*J13,0)*U13,"")</f>
        <v/>
      </c>
      <c r="X13" s="252" t="str">
        <f t="shared" ref="X13:X76" si="1">IF(U13=1,W13,IFERROR(ROUNDDOWN(W13*2/U13,0),""))</f>
        <v/>
      </c>
    </row>
    <row r="14" spans="1:27" ht="36.75" customHeight="1">
      <c r="A14" s="82">
        <f t="shared" ref="A14:A77" si="2">A13+1</f>
        <v>3</v>
      </c>
      <c r="B14" s="83" t="str">
        <f>IF(基本情報入力シート!C42="","",基本情報入力シート!C42)</f>
        <v/>
      </c>
      <c r="C14" s="140" t="str">
        <f>IF(基本情報入力シート!M42="","",基本情報入力シート!M42)</f>
        <v/>
      </c>
      <c r="D14" s="141" t="str">
        <f>IF(基本情報入力シート!R42="","",基本情報入力シート!R42)</f>
        <v/>
      </c>
      <c r="E14" s="141" t="str">
        <f>IF(基本情報入力シート!W42="","",基本情報入力シート!W42)</f>
        <v/>
      </c>
      <c r="F14" s="141" t="str">
        <f>IF(基本情報入力シート!X42="","",基本情報入力シート!X42)</f>
        <v/>
      </c>
      <c r="G14" s="141" t="str">
        <f>IF(基本情報入力シート!Y42="","",基本情報入力シート!Y42)</f>
        <v/>
      </c>
      <c r="H14" s="96" t="s">
        <v>78</v>
      </c>
      <c r="I14" s="255" t="str">
        <f>IF(基本情報入力シート!Z42="","",基本情報入力シート!Z42)</f>
        <v/>
      </c>
      <c r="J14" s="84" t="str">
        <f>IF(G14="","",VLOOKUP(G14,【参考】数式用!$A$3:$B$22,2,FALSE))</f>
        <v/>
      </c>
      <c r="K14" s="85" t="s">
        <v>11</v>
      </c>
      <c r="L14" s="86">
        <v>6</v>
      </c>
      <c r="M14" s="87" t="s">
        <v>8</v>
      </c>
      <c r="N14" s="208">
        <v>2</v>
      </c>
      <c r="O14" s="88" t="s">
        <v>23</v>
      </c>
      <c r="P14" s="89">
        <v>6</v>
      </c>
      <c r="Q14" s="63" t="s">
        <v>8</v>
      </c>
      <c r="R14" s="89">
        <v>5</v>
      </c>
      <c r="S14" s="87" t="s">
        <v>57</v>
      </c>
      <c r="T14" s="90" t="s">
        <v>13</v>
      </c>
      <c r="U14" s="91">
        <f t="shared" ref="U14:U17" si="3">IF(R14="","",R14-N14+1)</f>
        <v>4</v>
      </c>
      <c r="V14" s="90" t="s">
        <v>18</v>
      </c>
      <c r="W14" s="95" t="str">
        <f t="shared" si="0"/>
        <v/>
      </c>
      <c r="X14" s="252" t="str">
        <f t="shared" si="1"/>
        <v/>
      </c>
    </row>
    <row r="15" spans="1:27" ht="36.75" customHeight="1">
      <c r="A15" s="82">
        <f t="shared" si="2"/>
        <v>4</v>
      </c>
      <c r="B15" s="83" t="str">
        <f>IF(基本情報入力シート!C43="","",基本情報入力シート!C43)</f>
        <v/>
      </c>
      <c r="C15" s="140" t="str">
        <f>IF(基本情報入力シート!M43="","",基本情報入力シート!M43)</f>
        <v/>
      </c>
      <c r="D15" s="141" t="str">
        <f>IF(基本情報入力シート!R43="","",基本情報入力シート!R43)</f>
        <v/>
      </c>
      <c r="E15" s="141" t="str">
        <f>IF(基本情報入力シート!W43="","",基本情報入力シート!W43)</f>
        <v/>
      </c>
      <c r="F15" s="141" t="str">
        <f>IF(基本情報入力シート!X43="","",基本情報入力シート!X43)</f>
        <v/>
      </c>
      <c r="G15" s="141" t="str">
        <f>IF(基本情報入力シート!Y43="","",基本情報入力シート!Y43)</f>
        <v/>
      </c>
      <c r="H15" s="96" t="s">
        <v>78</v>
      </c>
      <c r="I15" s="255" t="str">
        <f>IF(基本情報入力シート!Z43="","",基本情報入力シート!Z43)</f>
        <v/>
      </c>
      <c r="J15" s="84" t="str">
        <f>IF(G15="","",VLOOKUP(G15,【参考】数式用!$A$3:$B$22,2,FALSE))</f>
        <v/>
      </c>
      <c r="K15" s="85" t="s">
        <v>11</v>
      </c>
      <c r="L15" s="86">
        <v>6</v>
      </c>
      <c r="M15" s="87" t="s">
        <v>8</v>
      </c>
      <c r="N15" s="208">
        <v>2</v>
      </c>
      <c r="O15" s="88" t="s">
        <v>23</v>
      </c>
      <c r="P15" s="89">
        <v>6</v>
      </c>
      <c r="Q15" s="63" t="s">
        <v>8</v>
      </c>
      <c r="R15" s="89">
        <v>5</v>
      </c>
      <c r="S15" s="87" t="s">
        <v>57</v>
      </c>
      <c r="T15" s="90" t="s">
        <v>13</v>
      </c>
      <c r="U15" s="91">
        <f t="shared" si="3"/>
        <v>4</v>
      </c>
      <c r="V15" s="90" t="s">
        <v>18</v>
      </c>
      <c r="W15" s="95" t="str">
        <f t="shared" si="0"/>
        <v/>
      </c>
      <c r="X15" s="252" t="str">
        <f t="shared" si="1"/>
        <v/>
      </c>
    </row>
    <row r="16" spans="1:27" ht="36.75" customHeight="1">
      <c r="A16" s="82">
        <f t="shared" si="2"/>
        <v>5</v>
      </c>
      <c r="B16" s="83" t="str">
        <f>IF(基本情報入力シート!C44="","",基本情報入力シート!C44)</f>
        <v/>
      </c>
      <c r="C16" s="140" t="str">
        <f>IF(基本情報入力シート!M44="","",基本情報入力シート!M44)</f>
        <v/>
      </c>
      <c r="D16" s="141" t="str">
        <f>IF(基本情報入力シート!R44="","",基本情報入力シート!R44)</f>
        <v/>
      </c>
      <c r="E16" s="141" t="str">
        <f>IF(基本情報入力シート!W44="","",基本情報入力シート!W44)</f>
        <v/>
      </c>
      <c r="F16" s="141" t="str">
        <f>IF(基本情報入力シート!X44="","",基本情報入力シート!X44)</f>
        <v/>
      </c>
      <c r="G16" s="141" t="str">
        <f>IF(基本情報入力シート!Y44="","",基本情報入力シート!Y44)</f>
        <v/>
      </c>
      <c r="H16" s="96" t="s">
        <v>78</v>
      </c>
      <c r="I16" s="255" t="str">
        <f>IF(基本情報入力シート!Z44="","",基本情報入力シート!Z44)</f>
        <v/>
      </c>
      <c r="J16" s="84" t="str">
        <f>IF(G16="","",VLOOKUP(G16,【参考】数式用!$A$3:$B$22,2,FALSE))</f>
        <v/>
      </c>
      <c r="K16" s="85" t="s">
        <v>11</v>
      </c>
      <c r="L16" s="86">
        <v>6</v>
      </c>
      <c r="M16" s="87" t="s">
        <v>8</v>
      </c>
      <c r="N16" s="208">
        <v>2</v>
      </c>
      <c r="O16" s="88" t="s">
        <v>23</v>
      </c>
      <c r="P16" s="89">
        <v>6</v>
      </c>
      <c r="Q16" s="63" t="s">
        <v>8</v>
      </c>
      <c r="R16" s="89">
        <v>5</v>
      </c>
      <c r="S16" s="87" t="s">
        <v>57</v>
      </c>
      <c r="T16" s="90" t="s">
        <v>13</v>
      </c>
      <c r="U16" s="91">
        <f t="shared" si="3"/>
        <v>4</v>
      </c>
      <c r="V16" s="90" t="s">
        <v>18</v>
      </c>
      <c r="W16" s="95" t="str">
        <f t="shared" si="0"/>
        <v/>
      </c>
      <c r="X16" s="252" t="str">
        <f t="shared" si="1"/>
        <v/>
      </c>
    </row>
    <row r="17" spans="1:24" ht="36.75" customHeight="1">
      <c r="A17" s="82">
        <f t="shared" si="2"/>
        <v>6</v>
      </c>
      <c r="B17" s="83" t="str">
        <f>IF(基本情報入力シート!C45="","",基本情報入力シート!C45)</f>
        <v/>
      </c>
      <c r="C17" s="140" t="str">
        <f>IF(基本情報入力シート!M45="","",基本情報入力シート!M45)</f>
        <v/>
      </c>
      <c r="D17" s="141" t="str">
        <f>IF(基本情報入力シート!R45="","",基本情報入力シート!R45)</f>
        <v/>
      </c>
      <c r="E17" s="141" t="str">
        <f>IF(基本情報入力シート!W45="","",基本情報入力シート!W45)</f>
        <v/>
      </c>
      <c r="F17" s="141" t="str">
        <f>IF(基本情報入力シート!X45="","",基本情報入力シート!X45)</f>
        <v/>
      </c>
      <c r="G17" s="141" t="str">
        <f>IF(基本情報入力シート!Y45="","",基本情報入力シート!Y45)</f>
        <v/>
      </c>
      <c r="H17" s="96" t="s">
        <v>78</v>
      </c>
      <c r="I17" s="255" t="str">
        <f>IF(基本情報入力シート!Z45="","",基本情報入力シート!Z45)</f>
        <v/>
      </c>
      <c r="J17" s="84" t="str">
        <f>IF(G17="","",VLOOKUP(G17,【参考】数式用!$A$3:$B$22,2,FALSE))</f>
        <v/>
      </c>
      <c r="K17" s="85" t="s">
        <v>11</v>
      </c>
      <c r="L17" s="86">
        <v>6</v>
      </c>
      <c r="M17" s="87" t="s">
        <v>8</v>
      </c>
      <c r="N17" s="208">
        <v>2</v>
      </c>
      <c r="O17" s="88" t="s">
        <v>23</v>
      </c>
      <c r="P17" s="89">
        <v>6</v>
      </c>
      <c r="Q17" s="63" t="s">
        <v>8</v>
      </c>
      <c r="R17" s="89">
        <v>5</v>
      </c>
      <c r="S17" s="87" t="s">
        <v>57</v>
      </c>
      <c r="T17" s="90" t="s">
        <v>58</v>
      </c>
      <c r="U17" s="91">
        <f t="shared" si="3"/>
        <v>4</v>
      </c>
      <c r="V17" s="90" t="s">
        <v>59</v>
      </c>
      <c r="W17" s="95" t="str">
        <f t="shared" si="0"/>
        <v/>
      </c>
      <c r="X17" s="252" t="str">
        <f t="shared" si="1"/>
        <v/>
      </c>
    </row>
    <row r="18" spans="1:24" ht="36.75" customHeight="1">
      <c r="A18" s="82">
        <f t="shared" si="2"/>
        <v>7</v>
      </c>
      <c r="B18" s="83" t="str">
        <f>IF(基本情報入力シート!C46="","",基本情報入力シート!C46)</f>
        <v/>
      </c>
      <c r="C18" s="140" t="str">
        <f>IF(基本情報入力シート!M46="","",基本情報入力シート!M46)</f>
        <v/>
      </c>
      <c r="D18" s="141" t="str">
        <f>IF(基本情報入力シート!R46="","",基本情報入力シート!R46)</f>
        <v/>
      </c>
      <c r="E18" s="141" t="str">
        <f>IF(基本情報入力シート!W46="","",基本情報入力シート!W46)</f>
        <v/>
      </c>
      <c r="F18" s="141" t="str">
        <f>IF(基本情報入力シート!X46="","",基本情報入力シート!X46)</f>
        <v/>
      </c>
      <c r="G18" s="141" t="str">
        <f>IF(基本情報入力シート!Y46="","",基本情報入力シート!Y46)</f>
        <v/>
      </c>
      <c r="H18" s="96" t="s">
        <v>78</v>
      </c>
      <c r="I18" s="255" t="str">
        <f>IF(基本情報入力シート!Z46="","",基本情報入力シート!Z46)</f>
        <v/>
      </c>
      <c r="J18" s="84" t="str">
        <f>IF(G18="","",VLOOKUP(G18,【参考】数式用!$A$3:$B$22,2,FALSE))</f>
        <v/>
      </c>
      <c r="K18" s="85" t="s">
        <v>11</v>
      </c>
      <c r="L18" s="86">
        <v>6</v>
      </c>
      <c r="M18" s="87" t="s">
        <v>8</v>
      </c>
      <c r="N18" s="208">
        <v>2</v>
      </c>
      <c r="O18" s="88" t="s">
        <v>23</v>
      </c>
      <c r="P18" s="89">
        <v>6</v>
      </c>
      <c r="Q18" s="63" t="s">
        <v>8</v>
      </c>
      <c r="R18" s="89">
        <v>5</v>
      </c>
      <c r="S18" s="87" t="s">
        <v>57</v>
      </c>
      <c r="T18" s="90" t="s">
        <v>13</v>
      </c>
      <c r="U18" s="91">
        <f t="shared" ref="U18:U81" si="4">IF(R18="","",R18-N18+1)</f>
        <v>4</v>
      </c>
      <c r="V18" s="90" t="s">
        <v>18</v>
      </c>
      <c r="W18" s="95" t="str">
        <f t="shared" si="0"/>
        <v/>
      </c>
      <c r="X18" s="252" t="str">
        <f t="shared" si="1"/>
        <v/>
      </c>
    </row>
    <row r="19" spans="1:24" ht="36.75" customHeight="1">
      <c r="A19" s="82">
        <f t="shared" si="2"/>
        <v>8</v>
      </c>
      <c r="B19" s="83" t="str">
        <f>IF(基本情報入力シート!C47="","",基本情報入力シート!C47)</f>
        <v/>
      </c>
      <c r="C19" s="140" t="str">
        <f>IF(基本情報入力シート!M47="","",基本情報入力シート!M47)</f>
        <v/>
      </c>
      <c r="D19" s="141" t="str">
        <f>IF(基本情報入力シート!R47="","",基本情報入力シート!R47)</f>
        <v/>
      </c>
      <c r="E19" s="141" t="str">
        <f>IF(基本情報入力シート!W47="","",基本情報入力シート!W47)</f>
        <v/>
      </c>
      <c r="F19" s="141" t="str">
        <f>IF(基本情報入力シート!X47="","",基本情報入力シート!X47)</f>
        <v/>
      </c>
      <c r="G19" s="141" t="str">
        <f>IF(基本情報入力シート!Y47="","",基本情報入力シート!Y47)</f>
        <v/>
      </c>
      <c r="H19" s="96" t="s">
        <v>78</v>
      </c>
      <c r="I19" s="255" t="str">
        <f>IF(基本情報入力シート!Z47="","",基本情報入力シート!Z47)</f>
        <v/>
      </c>
      <c r="J19" s="84" t="str">
        <f>IF(G19="","",VLOOKUP(G19,【参考】数式用!$A$3:$B$22,2,FALSE))</f>
        <v/>
      </c>
      <c r="K19" s="85" t="s">
        <v>11</v>
      </c>
      <c r="L19" s="86">
        <v>6</v>
      </c>
      <c r="M19" s="87" t="s">
        <v>8</v>
      </c>
      <c r="N19" s="208">
        <v>2</v>
      </c>
      <c r="O19" s="88" t="s">
        <v>23</v>
      </c>
      <c r="P19" s="89">
        <v>6</v>
      </c>
      <c r="Q19" s="63" t="s">
        <v>8</v>
      </c>
      <c r="R19" s="89">
        <v>5</v>
      </c>
      <c r="S19" s="87" t="s">
        <v>57</v>
      </c>
      <c r="T19" s="90" t="s">
        <v>58</v>
      </c>
      <c r="U19" s="91">
        <f t="shared" si="4"/>
        <v>4</v>
      </c>
      <c r="V19" s="90" t="s">
        <v>59</v>
      </c>
      <c r="W19" s="95" t="str">
        <f t="shared" si="0"/>
        <v/>
      </c>
      <c r="X19" s="252" t="str">
        <f t="shared" si="1"/>
        <v/>
      </c>
    </row>
    <row r="20" spans="1:24" ht="36.75" customHeight="1">
      <c r="A20" s="82">
        <f t="shared" si="2"/>
        <v>9</v>
      </c>
      <c r="B20" s="83" t="str">
        <f>IF(基本情報入力シート!C48="","",基本情報入力シート!C48)</f>
        <v/>
      </c>
      <c r="C20" s="140" t="str">
        <f>IF(基本情報入力シート!M48="","",基本情報入力シート!M48)</f>
        <v/>
      </c>
      <c r="D20" s="141" t="str">
        <f>IF(基本情報入力シート!R48="","",基本情報入力シート!R48)</f>
        <v/>
      </c>
      <c r="E20" s="141" t="str">
        <f>IF(基本情報入力シート!W48="","",基本情報入力シート!W48)</f>
        <v/>
      </c>
      <c r="F20" s="141" t="str">
        <f>IF(基本情報入力シート!X48="","",基本情報入力シート!X48)</f>
        <v/>
      </c>
      <c r="G20" s="141" t="str">
        <f>IF(基本情報入力シート!Y48="","",基本情報入力シート!Y48)</f>
        <v/>
      </c>
      <c r="H20" s="96" t="s">
        <v>78</v>
      </c>
      <c r="I20" s="255" t="str">
        <f>IF(基本情報入力シート!Z48="","",基本情報入力シート!Z48)</f>
        <v/>
      </c>
      <c r="J20" s="84" t="str">
        <f>IF(G20="","",VLOOKUP(G20,【参考】数式用!$A$3:$B$22,2,FALSE))</f>
        <v/>
      </c>
      <c r="K20" s="85" t="s">
        <v>11</v>
      </c>
      <c r="L20" s="86">
        <v>6</v>
      </c>
      <c r="M20" s="87" t="s">
        <v>8</v>
      </c>
      <c r="N20" s="208">
        <v>2</v>
      </c>
      <c r="O20" s="88" t="s">
        <v>23</v>
      </c>
      <c r="P20" s="89">
        <v>6</v>
      </c>
      <c r="Q20" s="63" t="s">
        <v>8</v>
      </c>
      <c r="R20" s="89">
        <v>5</v>
      </c>
      <c r="S20" s="87" t="s">
        <v>57</v>
      </c>
      <c r="T20" s="90" t="s">
        <v>13</v>
      </c>
      <c r="U20" s="91">
        <f t="shared" si="4"/>
        <v>4</v>
      </c>
      <c r="V20" s="90" t="s">
        <v>18</v>
      </c>
      <c r="W20" s="95" t="str">
        <f t="shared" si="0"/>
        <v/>
      </c>
      <c r="X20" s="252" t="str">
        <f t="shared" si="1"/>
        <v/>
      </c>
    </row>
    <row r="21" spans="1:24" ht="36.75" customHeight="1">
      <c r="A21" s="82">
        <f t="shared" si="2"/>
        <v>10</v>
      </c>
      <c r="B21" s="83" t="str">
        <f>IF(基本情報入力シート!C49="","",基本情報入力シート!C49)</f>
        <v/>
      </c>
      <c r="C21" s="140" t="str">
        <f>IF(基本情報入力シート!M49="","",基本情報入力シート!M49)</f>
        <v/>
      </c>
      <c r="D21" s="141" t="str">
        <f>IF(基本情報入力シート!R49="","",基本情報入力シート!R49)</f>
        <v/>
      </c>
      <c r="E21" s="141" t="str">
        <f>IF(基本情報入力シート!W49="","",基本情報入力シート!W49)</f>
        <v/>
      </c>
      <c r="F21" s="141" t="str">
        <f>IF(基本情報入力シート!X49="","",基本情報入力シート!X49)</f>
        <v/>
      </c>
      <c r="G21" s="141" t="str">
        <f>IF(基本情報入力シート!Y49="","",基本情報入力シート!Y49)</f>
        <v/>
      </c>
      <c r="H21" s="96" t="s">
        <v>78</v>
      </c>
      <c r="I21" s="255" t="str">
        <f>IF(基本情報入力シート!Z49="","",基本情報入力シート!Z49)</f>
        <v/>
      </c>
      <c r="J21" s="84" t="str">
        <f>IF(G21="","",VLOOKUP(G21,【参考】数式用!$A$3:$B$22,2,FALSE))</f>
        <v/>
      </c>
      <c r="K21" s="85" t="s">
        <v>11</v>
      </c>
      <c r="L21" s="86">
        <v>6</v>
      </c>
      <c r="M21" s="87" t="s">
        <v>8</v>
      </c>
      <c r="N21" s="208">
        <v>2</v>
      </c>
      <c r="O21" s="88" t="s">
        <v>23</v>
      </c>
      <c r="P21" s="89">
        <v>6</v>
      </c>
      <c r="Q21" s="63" t="s">
        <v>8</v>
      </c>
      <c r="R21" s="89">
        <v>5</v>
      </c>
      <c r="S21" s="87" t="s">
        <v>57</v>
      </c>
      <c r="T21" s="90" t="s">
        <v>58</v>
      </c>
      <c r="U21" s="91">
        <f t="shared" si="4"/>
        <v>4</v>
      </c>
      <c r="V21" s="90" t="s">
        <v>59</v>
      </c>
      <c r="W21" s="95" t="str">
        <f t="shared" si="0"/>
        <v/>
      </c>
      <c r="X21" s="252" t="str">
        <f t="shared" si="1"/>
        <v/>
      </c>
    </row>
    <row r="22" spans="1:24" ht="36.75" customHeight="1">
      <c r="A22" s="82">
        <f t="shared" si="2"/>
        <v>11</v>
      </c>
      <c r="B22" s="83" t="str">
        <f>IF(基本情報入力シート!C50="","",基本情報入力シート!C50)</f>
        <v/>
      </c>
      <c r="C22" s="140" t="str">
        <f>IF(基本情報入力シート!M50="","",基本情報入力シート!M50)</f>
        <v/>
      </c>
      <c r="D22" s="141" t="str">
        <f>IF(基本情報入力シート!R50="","",基本情報入力シート!R50)</f>
        <v/>
      </c>
      <c r="E22" s="141" t="str">
        <f>IF(基本情報入力シート!W50="","",基本情報入力シート!W50)</f>
        <v/>
      </c>
      <c r="F22" s="141" t="str">
        <f>IF(基本情報入力シート!X50="","",基本情報入力シート!X50)</f>
        <v/>
      </c>
      <c r="G22" s="141" t="str">
        <f>IF(基本情報入力シート!Y50="","",基本情報入力シート!Y50)</f>
        <v/>
      </c>
      <c r="H22" s="96" t="s">
        <v>78</v>
      </c>
      <c r="I22" s="255" t="str">
        <f>IF(基本情報入力シート!Z50="","",基本情報入力シート!Z50)</f>
        <v/>
      </c>
      <c r="J22" s="84" t="str">
        <f>IF(G22="","",VLOOKUP(G22,【参考】数式用!$A$3:$B$22,2,FALSE))</f>
        <v/>
      </c>
      <c r="K22" s="85" t="s">
        <v>11</v>
      </c>
      <c r="L22" s="86">
        <v>6</v>
      </c>
      <c r="M22" s="87" t="s">
        <v>8</v>
      </c>
      <c r="N22" s="208">
        <v>2</v>
      </c>
      <c r="O22" s="88" t="s">
        <v>23</v>
      </c>
      <c r="P22" s="89">
        <v>6</v>
      </c>
      <c r="Q22" s="63" t="s">
        <v>8</v>
      </c>
      <c r="R22" s="89">
        <v>5</v>
      </c>
      <c r="S22" s="87" t="s">
        <v>57</v>
      </c>
      <c r="T22" s="90" t="s">
        <v>13</v>
      </c>
      <c r="U22" s="91">
        <f t="shared" si="4"/>
        <v>4</v>
      </c>
      <c r="V22" s="90" t="s">
        <v>18</v>
      </c>
      <c r="W22" s="95" t="str">
        <f t="shared" si="0"/>
        <v/>
      </c>
      <c r="X22" s="252" t="str">
        <f t="shared" si="1"/>
        <v/>
      </c>
    </row>
    <row r="23" spans="1:24" ht="36.75" customHeight="1">
      <c r="A23" s="82">
        <f t="shared" si="2"/>
        <v>12</v>
      </c>
      <c r="B23" s="83" t="str">
        <f>IF(基本情報入力シート!C51="","",基本情報入力シート!C51)</f>
        <v/>
      </c>
      <c r="C23" s="140" t="str">
        <f>IF(基本情報入力シート!M51="","",基本情報入力シート!M51)</f>
        <v/>
      </c>
      <c r="D23" s="141" t="str">
        <f>IF(基本情報入力シート!R51="","",基本情報入力シート!R51)</f>
        <v/>
      </c>
      <c r="E23" s="141" t="str">
        <f>IF(基本情報入力シート!W51="","",基本情報入力シート!W51)</f>
        <v/>
      </c>
      <c r="F23" s="141" t="str">
        <f>IF(基本情報入力シート!X51="","",基本情報入力シート!X51)</f>
        <v/>
      </c>
      <c r="G23" s="141" t="str">
        <f>IF(基本情報入力シート!Y51="","",基本情報入力シート!Y51)</f>
        <v/>
      </c>
      <c r="H23" s="96" t="s">
        <v>78</v>
      </c>
      <c r="I23" s="255" t="str">
        <f>IF(基本情報入力シート!Z51="","",基本情報入力シート!Z51)</f>
        <v/>
      </c>
      <c r="J23" s="84" t="str">
        <f>IF(G23="","",VLOOKUP(G23,【参考】数式用!$A$3:$B$22,2,FALSE))</f>
        <v/>
      </c>
      <c r="K23" s="85" t="s">
        <v>11</v>
      </c>
      <c r="L23" s="86">
        <v>6</v>
      </c>
      <c r="M23" s="87" t="s">
        <v>8</v>
      </c>
      <c r="N23" s="208">
        <v>2</v>
      </c>
      <c r="O23" s="88" t="s">
        <v>23</v>
      </c>
      <c r="P23" s="89">
        <v>6</v>
      </c>
      <c r="Q23" s="63" t="s">
        <v>8</v>
      </c>
      <c r="R23" s="89">
        <v>5</v>
      </c>
      <c r="S23" s="87" t="s">
        <v>57</v>
      </c>
      <c r="T23" s="90" t="s">
        <v>58</v>
      </c>
      <c r="U23" s="91">
        <f t="shared" si="4"/>
        <v>4</v>
      </c>
      <c r="V23" s="90" t="s">
        <v>59</v>
      </c>
      <c r="W23" s="95" t="str">
        <f t="shared" si="0"/>
        <v/>
      </c>
      <c r="X23" s="252" t="str">
        <f t="shared" si="1"/>
        <v/>
      </c>
    </row>
    <row r="24" spans="1:24" ht="36.75" customHeight="1">
      <c r="A24" s="82">
        <f t="shared" si="2"/>
        <v>13</v>
      </c>
      <c r="B24" s="83" t="str">
        <f>IF(基本情報入力シート!C52="","",基本情報入力シート!C52)</f>
        <v/>
      </c>
      <c r="C24" s="140" t="str">
        <f>IF(基本情報入力シート!M52="","",基本情報入力シート!M52)</f>
        <v/>
      </c>
      <c r="D24" s="141" t="str">
        <f>IF(基本情報入力シート!R52="","",基本情報入力シート!R52)</f>
        <v/>
      </c>
      <c r="E24" s="141" t="str">
        <f>IF(基本情報入力シート!W52="","",基本情報入力シート!W52)</f>
        <v/>
      </c>
      <c r="F24" s="141" t="str">
        <f>IF(基本情報入力シート!X52="","",基本情報入力シート!X52)</f>
        <v/>
      </c>
      <c r="G24" s="141" t="str">
        <f>IF(基本情報入力シート!Y52="","",基本情報入力シート!Y52)</f>
        <v/>
      </c>
      <c r="H24" s="96" t="s">
        <v>78</v>
      </c>
      <c r="I24" s="255" t="str">
        <f>IF(基本情報入力シート!Z52="","",基本情報入力シート!Z52)</f>
        <v/>
      </c>
      <c r="J24" s="84" t="str">
        <f>IF(G24="","",VLOOKUP(G24,【参考】数式用!$A$3:$B$22,2,FALSE))</f>
        <v/>
      </c>
      <c r="K24" s="85" t="s">
        <v>11</v>
      </c>
      <c r="L24" s="86">
        <v>6</v>
      </c>
      <c r="M24" s="87" t="s">
        <v>8</v>
      </c>
      <c r="N24" s="208">
        <v>2</v>
      </c>
      <c r="O24" s="88" t="s">
        <v>23</v>
      </c>
      <c r="P24" s="89">
        <v>6</v>
      </c>
      <c r="Q24" s="63" t="s">
        <v>8</v>
      </c>
      <c r="R24" s="89">
        <v>5</v>
      </c>
      <c r="S24" s="87" t="s">
        <v>57</v>
      </c>
      <c r="T24" s="90" t="s">
        <v>13</v>
      </c>
      <c r="U24" s="91">
        <f t="shared" si="4"/>
        <v>4</v>
      </c>
      <c r="V24" s="90" t="s">
        <v>18</v>
      </c>
      <c r="W24" s="95" t="str">
        <f t="shared" si="0"/>
        <v/>
      </c>
      <c r="X24" s="252" t="str">
        <f t="shared" si="1"/>
        <v/>
      </c>
    </row>
    <row r="25" spans="1:24" ht="36.75" customHeight="1">
      <c r="A25" s="82">
        <f t="shared" si="2"/>
        <v>14</v>
      </c>
      <c r="B25" s="83" t="str">
        <f>IF(基本情報入力シート!C53="","",基本情報入力シート!C53)</f>
        <v/>
      </c>
      <c r="C25" s="140" t="str">
        <f>IF(基本情報入力シート!M53="","",基本情報入力シート!M53)</f>
        <v/>
      </c>
      <c r="D25" s="141" t="str">
        <f>IF(基本情報入力シート!R53="","",基本情報入力シート!R53)</f>
        <v/>
      </c>
      <c r="E25" s="141" t="str">
        <f>IF(基本情報入力シート!W53="","",基本情報入力シート!W53)</f>
        <v/>
      </c>
      <c r="F25" s="141" t="str">
        <f>IF(基本情報入力シート!X53="","",基本情報入力シート!X53)</f>
        <v/>
      </c>
      <c r="G25" s="141" t="str">
        <f>IF(基本情報入力シート!Y53="","",基本情報入力シート!Y53)</f>
        <v/>
      </c>
      <c r="H25" s="96" t="s">
        <v>78</v>
      </c>
      <c r="I25" s="255" t="str">
        <f>IF(基本情報入力シート!Z53="","",基本情報入力シート!Z53)</f>
        <v/>
      </c>
      <c r="J25" s="84" t="str">
        <f>IF(G25="","",VLOOKUP(G25,【参考】数式用!$A$3:$B$22,2,FALSE))</f>
        <v/>
      </c>
      <c r="K25" s="85" t="s">
        <v>11</v>
      </c>
      <c r="L25" s="86">
        <v>6</v>
      </c>
      <c r="M25" s="87" t="s">
        <v>8</v>
      </c>
      <c r="N25" s="208">
        <v>2</v>
      </c>
      <c r="O25" s="88" t="s">
        <v>23</v>
      </c>
      <c r="P25" s="89">
        <v>6</v>
      </c>
      <c r="Q25" s="63" t="s">
        <v>8</v>
      </c>
      <c r="R25" s="89">
        <v>5</v>
      </c>
      <c r="S25" s="87" t="s">
        <v>57</v>
      </c>
      <c r="T25" s="90" t="s">
        <v>58</v>
      </c>
      <c r="U25" s="91">
        <f t="shared" si="4"/>
        <v>4</v>
      </c>
      <c r="V25" s="90" t="s">
        <v>59</v>
      </c>
      <c r="W25" s="95" t="str">
        <f t="shared" si="0"/>
        <v/>
      </c>
      <c r="X25" s="252" t="str">
        <f t="shared" si="1"/>
        <v/>
      </c>
    </row>
    <row r="26" spans="1:24" ht="36.75" customHeight="1">
      <c r="A26" s="82">
        <f t="shared" si="2"/>
        <v>15</v>
      </c>
      <c r="B26" s="83" t="str">
        <f>IF(基本情報入力シート!C54="","",基本情報入力シート!C54)</f>
        <v/>
      </c>
      <c r="C26" s="140" t="str">
        <f>IF(基本情報入力シート!M54="","",基本情報入力シート!M54)</f>
        <v/>
      </c>
      <c r="D26" s="141" t="str">
        <f>IF(基本情報入力シート!R54="","",基本情報入力シート!R54)</f>
        <v/>
      </c>
      <c r="E26" s="141" t="str">
        <f>IF(基本情報入力シート!W54="","",基本情報入力シート!W54)</f>
        <v/>
      </c>
      <c r="F26" s="141" t="str">
        <f>IF(基本情報入力シート!X54="","",基本情報入力シート!X54)</f>
        <v/>
      </c>
      <c r="G26" s="141" t="str">
        <f>IF(基本情報入力シート!Y54="","",基本情報入力シート!Y54)</f>
        <v/>
      </c>
      <c r="H26" s="96" t="s">
        <v>78</v>
      </c>
      <c r="I26" s="255" t="str">
        <f>IF(基本情報入力シート!Z54="","",基本情報入力シート!Z54)</f>
        <v/>
      </c>
      <c r="J26" s="84" t="str">
        <f>IF(G26="","",VLOOKUP(G26,【参考】数式用!$A$3:$B$22,2,FALSE))</f>
        <v/>
      </c>
      <c r="K26" s="85" t="s">
        <v>11</v>
      </c>
      <c r="L26" s="86">
        <v>6</v>
      </c>
      <c r="M26" s="87" t="s">
        <v>8</v>
      </c>
      <c r="N26" s="208">
        <v>2</v>
      </c>
      <c r="O26" s="88" t="s">
        <v>23</v>
      </c>
      <c r="P26" s="89">
        <v>6</v>
      </c>
      <c r="Q26" s="63" t="s">
        <v>8</v>
      </c>
      <c r="R26" s="89">
        <v>5</v>
      </c>
      <c r="S26" s="87" t="s">
        <v>57</v>
      </c>
      <c r="T26" s="90" t="s">
        <v>13</v>
      </c>
      <c r="U26" s="91">
        <f t="shared" si="4"/>
        <v>4</v>
      </c>
      <c r="V26" s="90" t="s">
        <v>18</v>
      </c>
      <c r="W26" s="95" t="str">
        <f t="shared" si="0"/>
        <v/>
      </c>
      <c r="X26" s="252" t="str">
        <f t="shared" si="1"/>
        <v/>
      </c>
    </row>
    <row r="27" spans="1:24" ht="36.75" customHeight="1">
      <c r="A27" s="82">
        <f t="shared" si="2"/>
        <v>16</v>
      </c>
      <c r="B27" s="83" t="str">
        <f>IF(基本情報入力シート!C55="","",基本情報入力シート!C55)</f>
        <v/>
      </c>
      <c r="C27" s="140" t="str">
        <f>IF(基本情報入力シート!M55="","",基本情報入力シート!M55)</f>
        <v/>
      </c>
      <c r="D27" s="141" t="str">
        <f>IF(基本情報入力シート!R55="","",基本情報入力シート!R55)</f>
        <v/>
      </c>
      <c r="E27" s="141" t="str">
        <f>IF(基本情報入力シート!W55="","",基本情報入力シート!W55)</f>
        <v/>
      </c>
      <c r="F27" s="141" t="str">
        <f>IF(基本情報入力シート!X55="","",基本情報入力シート!X55)</f>
        <v/>
      </c>
      <c r="G27" s="141" t="str">
        <f>IF(基本情報入力シート!Y55="","",基本情報入力シート!Y55)</f>
        <v/>
      </c>
      <c r="H27" s="96" t="s">
        <v>78</v>
      </c>
      <c r="I27" s="255" t="str">
        <f>IF(基本情報入力シート!Z55="","",基本情報入力シート!Z55)</f>
        <v/>
      </c>
      <c r="J27" s="84" t="str">
        <f>IF(G27="","",VLOOKUP(G27,【参考】数式用!$A$3:$B$22,2,FALSE))</f>
        <v/>
      </c>
      <c r="K27" s="85" t="s">
        <v>11</v>
      </c>
      <c r="L27" s="86">
        <v>6</v>
      </c>
      <c r="M27" s="87" t="s">
        <v>8</v>
      </c>
      <c r="N27" s="208">
        <v>2</v>
      </c>
      <c r="O27" s="88" t="s">
        <v>23</v>
      </c>
      <c r="P27" s="89">
        <v>6</v>
      </c>
      <c r="Q27" s="63" t="s">
        <v>8</v>
      </c>
      <c r="R27" s="89">
        <v>5</v>
      </c>
      <c r="S27" s="87" t="s">
        <v>57</v>
      </c>
      <c r="T27" s="90" t="s">
        <v>58</v>
      </c>
      <c r="U27" s="91">
        <f t="shared" si="4"/>
        <v>4</v>
      </c>
      <c r="V27" s="90" t="s">
        <v>59</v>
      </c>
      <c r="W27" s="95" t="str">
        <f t="shared" si="0"/>
        <v/>
      </c>
      <c r="X27" s="252" t="str">
        <f t="shared" si="1"/>
        <v/>
      </c>
    </row>
    <row r="28" spans="1:24" ht="36.75" customHeight="1">
      <c r="A28" s="82">
        <f t="shared" si="2"/>
        <v>17</v>
      </c>
      <c r="B28" s="83" t="str">
        <f>IF(基本情報入力シート!C56="","",基本情報入力シート!C56)</f>
        <v/>
      </c>
      <c r="C28" s="140" t="str">
        <f>IF(基本情報入力シート!M56="","",基本情報入力シート!M56)</f>
        <v/>
      </c>
      <c r="D28" s="141" t="str">
        <f>IF(基本情報入力シート!R56="","",基本情報入力シート!R56)</f>
        <v/>
      </c>
      <c r="E28" s="141" t="str">
        <f>IF(基本情報入力シート!W56="","",基本情報入力シート!W56)</f>
        <v/>
      </c>
      <c r="F28" s="141" t="str">
        <f>IF(基本情報入力シート!X56="","",基本情報入力シート!X56)</f>
        <v/>
      </c>
      <c r="G28" s="141" t="str">
        <f>IF(基本情報入力シート!Y56="","",基本情報入力シート!Y56)</f>
        <v/>
      </c>
      <c r="H28" s="96" t="s">
        <v>78</v>
      </c>
      <c r="I28" s="255" t="str">
        <f>IF(基本情報入力シート!Z56="","",基本情報入力シート!Z56)</f>
        <v/>
      </c>
      <c r="J28" s="84" t="str">
        <f>IF(G28="","",VLOOKUP(G28,【参考】数式用!$A$3:$B$22,2,FALSE))</f>
        <v/>
      </c>
      <c r="K28" s="85" t="s">
        <v>11</v>
      </c>
      <c r="L28" s="86">
        <v>6</v>
      </c>
      <c r="M28" s="87" t="s">
        <v>8</v>
      </c>
      <c r="N28" s="208">
        <v>2</v>
      </c>
      <c r="O28" s="88" t="s">
        <v>23</v>
      </c>
      <c r="P28" s="89">
        <v>6</v>
      </c>
      <c r="Q28" s="63" t="s">
        <v>8</v>
      </c>
      <c r="R28" s="89">
        <v>5</v>
      </c>
      <c r="S28" s="87" t="s">
        <v>57</v>
      </c>
      <c r="T28" s="90" t="s">
        <v>13</v>
      </c>
      <c r="U28" s="91">
        <f t="shared" si="4"/>
        <v>4</v>
      </c>
      <c r="V28" s="90" t="s">
        <v>18</v>
      </c>
      <c r="W28" s="95" t="str">
        <f t="shared" si="0"/>
        <v/>
      </c>
      <c r="X28" s="252" t="str">
        <f t="shared" si="1"/>
        <v/>
      </c>
    </row>
    <row r="29" spans="1:24" ht="36.75" customHeight="1">
      <c r="A29" s="82">
        <f t="shared" si="2"/>
        <v>18</v>
      </c>
      <c r="B29" s="83" t="str">
        <f>IF(基本情報入力シート!C57="","",基本情報入力シート!C57)</f>
        <v/>
      </c>
      <c r="C29" s="140" t="str">
        <f>IF(基本情報入力シート!M57="","",基本情報入力シート!M57)</f>
        <v/>
      </c>
      <c r="D29" s="141" t="str">
        <f>IF(基本情報入力シート!R57="","",基本情報入力シート!R57)</f>
        <v/>
      </c>
      <c r="E29" s="141" t="str">
        <f>IF(基本情報入力シート!W57="","",基本情報入力シート!W57)</f>
        <v/>
      </c>
      <c r="F29" s="141" t="str">
        <f>IF(基本情報入力シート!X57="","",基本情報入力シート!X57)</f>
        <v/>
      </c>
      <c r="G29" s="141" t="str">
        <f>IF(基本情報入力シート!Y57="","",基本情報入力シート!Y57)</f>
        <v/>
      </c>
      <c r="H29" s="96" t="s">
        <v>78</v>
      </c>
      <c r="I29" s="255" t="str">
        <f>IF(基本情報入力シート!Z57="","",基本情報入力シート!Z57)</f>
        <v/>
      </c>
      <c r="J29" s="84" t="str">
        <f>IF(G29="","",VLOOKUP(G29,【参考】数式用!$A$3:$B$22,2,FALSE))</f>
        <v/>
      </c>
      <c r="K29" s="85" t="s">
        <v>11</v>
      </c>
      <c r="L29" s="86">
        <v>6</v>
      </c>
      <c r="M29" s="87" t="s">
        <v>8</v>
      </c>
      <c r="N29" s="208">
        <v>2</v>
      </c>
      <c r="O29" s="88" t="s">
        <v>23</v>
      </c>
      <c r="P29" s="89">
        <v>6</v>
      </c>
      <c r="Q29" s="63" t="s">
        <v>8</v>
      </c>
      <c r="R29" s="89">
        <v>5</v>
      </c>
      <c r="S29" s="87" t="s">
        <v>57</v>
      </c>
      <c r="T29" s="90" t="s">
        <v>58</v>
      </c>
      <c r="U29" s="91">
        <f t="shared" si="4"/>
        <v>4</v>
      </c>
      <c r="V29" s="90" t="s">
        <v>59</v>
      </c>
      <c r="W29" s="95" t="str">
        <f t="shared" si="0"/>
        <v/>
      </c>
      <c r="X29" s="252" t="str">
        <f t="shared" si="1"/>
        <v/>
      </c>
    </row>
    <row r="30" spans="1:24" ht="36.75" customHeight="1">
      <c r="A30" s="82">
        <f t="shared" si="2"/>
        <v>19</v>
      </c>
      <c r="B30" s="83" t="str">
        <f>IF(基本情報入力シート!C58="","",基本情報入力シート!C58)</f>
        <v/>
      </c>
      <c r="C30" s="140" t="str">
        <f>IF(基本情報入力シート!M58="","",基本情報入力シート!M58)</f>
        <v/>
      </c>
      <c r="D30" s="141" t="str">
        <f>IF(基本情報入力シート!R58="","",基本情報入力シート!R58)</f>
        <v/>
      </c>
      <c r="E30" s="141" t="str">
        <f>IF(基本情報入力シート!W58="","",基本情報入力シート!W58)</f>
        <v/>
      </c>
      <c r="F30" s="141" t="str">
        <f>IF(基本情報入力シート!X58="","",基本情報入力シート!X58)</f>
        <v/>
      </c>
      <c r="G30" s="141" t="str">
        <f>IF(基本情報入力シート!Y58="","",基本情報入力シート!Y58)</f>
        <v/>
      </c>
      <c r="H30" s="96" t="s">
        <v>78</v>
      </c>
      <c r="I30" s="255" t="str">
        <f>IF(基本情報入力シート!Z58="","",基本情報入力シート!Z58)</f>
        <v/>
      </c>
      <c r="J30" s="84" t="str">
        <f>IF(G30="","",VLOOKUP(G30,【参考】数式用!$A$3:$B$22,2,FALSE))</f>
        <v/>
      </c>
      <c r="K30" s="85" t="s">
        <v>11</v>
      </c>
      <c r="L30" s="86">
        <v>6</v>
      </c>
      <c r="M30" s="87" t="s">
        <v>8</v>
      </c>
      <c r="N30" s="208">
        <v>2</v>
      </c>
      <c r="O30" s="88" t="s">
        <v>23</v>
      </c>
      <c r="P30" s="89">
        <v>6</v>
      </c>
      <c r="Q30" s="63" t="s">
        <v>8</v>
      </c>
      <c r="R30" s="89">
        <v>5</v>
      </c>
      <c r="S30" s="87" t="s">
        <v>57</v>
      </c>
      <c r="T30" s="90" t="s">
        <v>13</v>
      </c>
      <c r="U30" s="91">
        <f t="shared" si="4"/>
        <v>4</v>
      </c>
      <c r="V30" s="90" t="s">
        <v>18</v>
      </c>
      <c r="W30" s="95" t="str">
        <f t="shared" si="0"/>
        <v/>
      </c>
      <c r="X30" s="252" t="str">
        <f t="shared" si="1"/>
        <v/>
      </c>
    </row>
    <row r="31" spans="1:24" ht="36.75" customHeight="1">
      <c r="A31" s="82">
        <f t="shared" si="2"/>
        <v>20</v>
      </c>
      <c r="B31" s="83" t="str">
        <f>IF(基本情報入力シート!C59="","",基本情報入力シート!C59)</f>
        <v/>
      </c>
      <c r="C31" s="140" t="str">
        <f>IF(基本情報入力シート!M59="","",基本情報入力シート!M59)</f>
        <v/>
      </c>
      <c r="D31" s="141" t="str">
        <f>IF(基本情報入力シート!R59="","",基本情報入力シート!R59)</f>
        <v/>
      </c>
      <c r="E31" s="141" t="str">
        <f>IF(基本情報入力シート!W59="","",基本情報入力シート!W59)</f>
        <v/>
      </c>
      <c r="F31" s="141" t="str">
        <f>IF(基本情報入力シート!X59="","",基本情報入力シート!X59)</f>
        <v/>
      </c>
      <c r="G31" s="141" t="str">
        <f>IF(基本情報入力シート!Y59="","",基本情報入力シート!Y59)</f>
        <v/>
      </c>
      <c r="H31" s="96" t="s">
        <v>78</v>
      </c>
      <c r="I31" s="255" t="str">
        <f>IF(基本情報入力シート!Z59="","",基本情報入力シート!Z59)</f>
        <v/>
      </c>
      <c r="J31" s="84" t="str">
        <f>IF(G31="","",VLOOKUP(G31,【参考】数式用!$A$3:$B$22,2,FALSE))</f>
        <v/>
      </c>
      <c r="K31" s="85" t="s">
        <v>11</v>
      </c>
      <c r="L31" s="86">
        <v>6</v>
      </c>
      <c r="M31" s="87" t="s">
        <v>8</v>
      </c>
      <c r="N31" s="208">
        <v>2</v>
      </c>
      <c r="O31" s="88" t="s">
        <v>23</v>
      </c>
      <c r="P31" s="89">
        <v>6</v>
      </c>
      <c r="Q31" s="63" t="s">
        <v>8</v>
      </c>
      <c r="R31" s="89">
        <v>5</v>
      </c>
      <c r="S31" s="87" t="s">
        <v>57</v>
      </c>
      <c r="T31" s="90" t="s">
        <v>58</v>
      </c>
      <c r="U31" s="91">
        <f t="shared" si="4"/>
        <v>4</v>
      </c>
      <c r="V31" s="90" t="s">
        <v>59</v>
      </c>
      <c r="W31" s="95" t="str">
        <f t="shared" si="0"/>
        <v/>
      </c>
      <c r="X31" s="252" t="str">
        <f t="shared" si="1"/>
        <v/>
      </c>
    </row>
    <row r="32" spans="1:24" ht="36.75" customHeight="1">
      <c r="A32" s="82">
        <f t="shared" si="2"/>
        <v>21</v>
      </c>
      <c r="B32" s="83" t="str">
        <f>IF(基本情報入力シート!C60="","",基本情報入力シート!C60)</f>
        <v/>
      </c>
      <c r="C32" s="140" t="str">
        <f>IF(基本情報入力シート!M60="","",基本情報入力シート!M60)</f>
        <v/>
      </c>
      <c r="D32" s="141" t="str">
        <f>IF(基本情報入力シート!R60="","",基本情報入力シート!R60)</f>
        <v/>
      </c>
      <c r="E32" s="141" t="str">
        <f>IF(基本情報入力シート!W60="","",基本情報入力シート!W60)</f>
        <v/>
      </c>
      <c r="F32" s="141" t="str">
        <f>IF(基本情報入力シート!X60="","",基本情報入力シート!X60)</f>
        <v/>
      </c>
      <c r="G32" s="141" t="str">
        <f>IF(基本情報入力シート!Y60="","",基本情報入力シート!Y60)</f>
        <v/>
      </c>
      <c r="H32" s="96" t="s">
        <v>78</v>
      </c>
      <c r="I32" s="255" t="str">
        <f>IF(基本情報入力シート!Z60="","",基本情報入力シート!Z60)</f>
        <v/>
      </c>
      <c r="J32" s="84" t="str">
        <f>IF(G32="","",VLOOKUP(G32,【参考】数式用!$A$3:$B$22,2,FALSE))</f>
        <v/>
      </c>
      <c r="K32" s="85" t="s">
        <v>11</v>
      </c>
      <c r="L32" s="86">
        <v>6</v>
      </c>
      <c r="M32" s="87" t="s">
        <v>8</v>
      </c>
      <c r="N32" s="208">
        <v>2</v>
      </c>
      <c r="O32" s="88" t="s">
        <v>23</v>
      </c>
      <c r="P32" s="89">
        <v>6</v>
      </c>
      <c r="Q32" s="63" t="s">
        <v>8</v>
      </c>
      <c r="R32" s="89">
        <v>5</v>
      </c>
      <c r="S32" s="87" t="s">
        <v>57</v>
      </c>
      <c r="T32" s="90" t="s">
        <v>13</v>
      </c>
      <c r="U32" s="91">
        <f t="shared" si="4"/>
        <v>4</v>
      </c>
      <c r="V32" s="90" t="s">
        <v>18</v>
      </c>
      <c r="W32" s="95" t="str">
        <f t="shared" si="0"/>
        <v/>
      </c>
      <c r="X32" s="252" t="str">
        <f t="shared" si="1"/>
        <v/>
      </c>
    </row>
    <row r="33" spans="1:24" ht="36.75" customHeight="1">
      <c r="A33" s="82">
        <f t="shared" si="2"/>
        <v>22</v>
      </c>
      <c r="B33" s="83" t="str">
        <f>IF(基本情報入力シート!C61="","",基本情報入力シート!C61)</f>
        <v/>
      </c>
      <c r="C33" s="140" t="str">
        <f>IF(基本情報入力シート!M61="","",基本情報入力シート!M61)</f>
        <v/>
      </c>
      <c r="D33" s="141" t="str">
        <f>IF(基本情報入力シート!R61="","",基本情報入力シート!R61)</f>
        <v/>
      </c>
      <c r="E33" s="141" t="str">
        <f>IF(基本情報入力シート!W61="","",基本情報入力シート!W61)</f>
        <v/>
      </c>
      <c r="F33" s="141" t="str">
        <f>IF(基本情報入力シート!X61="","",基本情報入力シート!X61)</f>
        <v/>
      </c>
      <c r="G33" s="141" t="str">
        <f>IF(基本情報入力シート!Y61="","",基本情報入力シート!Y61)</f>
        <v/>
      </c>
      <c r="H33" s="96" t="s">
        <v>78</v>
      </c>
      <c r="I33" s="255" t="str">
        <f>IF(基本情報入力シート!Z61="","",基本情報入力シート!Z61)</f>
        <v/>
      </c>
      <c r="J33" s="84" t="str">
        <f>IF(G33="","",VLOOKUP(G33,【参考】数式用!$A$3:$B$22,2,FALSE))</f>
        <v/>
      </c>
      <c r="K33" s="85" t="s">
        <v>11</v>
      </c>
      <c r="L33" s="86">
        <v>6</v>
      </c>
      <c r="M33" s="87" t="s">
        <v>8</v>
      </c>
      <c r="N33" s="208">
        <v>2</v>
      </c>
      <c r="O33" s="88" t="s">
        <v>23</v>
      </c>
      <c r="P33" s="89">
        <v>6</v>
      </c>
      <c r="Q33" s="63" t="s">
        <v>8</v>
      </c>
      <c r="R33" s="89">
        <v>5</v>
      </c>
      <c r="S33" s="87" t="s">
        <v>57</v>
      </c>
      <c r="T33" s="90" t="s">
        <v>58</v>
      </c>
      <c r="U33" s="91">
        <f t="shared" si="4"/>
        <v>4</v>
      </c>
      <c r="V33" s="90" t="s">
        <v>59</v>
      </c>
      <c r="W33" s="95" t="str">
        <f t="shared" si="0"/>
        <v/>
      </c>
      <c r="X33" s="252" t="str">
        <f t="shared" si="1"/>
        <v/>
      </c>
    </row>
    <row r="34" spans="1:24" ht="36.75" customHeight="1">
      <c r="A34" s="82">
        <f t="shared" si="2"/>
        <v>23</v>
      </c>
      <c r="B34" s="83" t="str">
        <f>IF(基本情報入力シート!C62="","",基本情報入力シート!C62)</f>
        <v/>
      </c>
      <c r="C34" s="140" t="str">
        <f>IF(基本情報入力シート!M62="","",基本情報入力シート!M62)</f>
        <v/>
      </c>
      <c r="D34" s="141" t="str">
        <f>IF(基本情報入力シート!R62="","",基本情報入力シート!R62)</f>
        <v/>
      </c>
      <c r="E34" s="141" t="str">
        <f>IF(基本情報入力シート!W62="","",基本情報入力シート!W62)</f>
        <v/>
      </c>
      <c r="F34" s="141" t="str">
        <f>IF(基本情報入力シート!X62="","",基本情報入力シート!X62)</f>
        <v/>
      </c>
      <c r="G34" s="141" t="str">
        <f>IF(基本情報入力シート!Y62="","",基本情報入力シート!Y62)</f>
        <v/>
      </c>
      <c r="H34" s="96" t="s">
        <v>78</v>
      </c>
      <c r="I34" s="255" t="str">
        <f>IF(基本情報入力シート!Z62="","",基本情報入力シート!Z62)</f>
        <v/>
      </c>
      <c r="J34" s="84" t="str">
        <f>IF(G34="","",VLOOKUP(G34,【参考】数式用!$A$3:$B$22,2,FALSE))</f>
        <v/>
      </c>
      <c r="K34" s="85" t="s">
        <v>11</v>
      </c>
      <c r="L34" s="86">
        <v>6</v>
      </c>
      <c r="M34" s="87" t="s">
        <v>8</v>
      </c>
      <c r="N34" s="208">
        <v>2</v>
      </c>
      <c r="O34" s="88" t="s">
        <v>23</v>
      </c>
      <c r="P34" s="89">
        <v>6</v>
      </c>
      <c r="Q34" s="63" t="s">
        <v>8</v>
      </c>
      <c r="R34" s="89">
        <v>5</v>
      </c>
      <c r="S34" s="87" t="s">
        <v>57</v>
      </c>
      <c r="T34" s="90" t="s">
        <v>13</v>
      </c>
      <c r="U34" s="91">
        <f t="shared" si="4"/>
        <v>4</v>
      </c>
      <c r="V34" s="90" t="s">
        <v>18</v>
      </c>
      <c r="W34" s="95" t="str">
        <f t="shared" si="0"/>
        <v/>
      </c>
      <c r="X34" s="252" t="str">
        <f t="shared" si="1"/>
        <v/>
      </c>
    </row>
    <row r="35" spans="1:24" ht="36.75" customHeight="1">
      <c r="A35" s="82">
        <f t="shared" si="2"/>
        <v>24</v>
      </c>
      <c r="B35" s="83" t="str">
        <f>IF(基本情報入力シート!C63="","",基本情報入力シート!C63)</f>
        <v/>
      </c>
      <c r="C35" s="140" t="str">
        <f>IF(基本情報入力シート!M63="","",基本情報入力シート!M63)</f>
        <v/>
      </c>
      <c r="D35" s="141" t="str">
        <f>IF(基本情報入力シート!R63="","",基本情報入力シート!R63)</f>
        <v/>
      </c>
      <c r="E35" s="141" t="str">
        <f>IF(基本情報入力シート!W63="","",基本情報入力シート!W63)</f>
        <v/>
      </c>
      <c r="F35" s="141" t="str">
        <f>IF(基本情報入力シート!X63="","",基本情報入力シート!X63)</f>
        <v/>
      </c>
      <c r="G35" s="141" t="str">
        <f>IF(基本情報入力シート!Y63="","",基本情報入力シート!Y63)</f>
        <v/>
      </c>
      <c r="H35" s="96" t="s">
        <v>78</v>
      </c>
      <c r="I35" s="255" t="str">
        <f>IF(基本情報入力シート!Z63="","",基本情報入力シート!Z63)</f>
        <v/>
      </c>
      <c r="J35" s="84" t="str">
        <f>IF(G35="","",VLOOKUP(G35,【参考】数式用!$A$3:$B$22,2,FALSE))</f>
        <v/>
      </c>
      <c r="K35" s="85" t="s">
        <v>11</v>
      </c>
      <c r="L35" s="86">
        <v>6</v>
      </c>
      <c r="M35" s="87" t="s">
        <v>8</v>
      </c>
      <c r="N35" s="208">
        <v>2</v>
      </c>
      <c r="O35" s="88" t="s">
        <v>23</v>
      </c>
      <c r="P35" s="89">
        <v>6</v>
      </c>
      <c r="Q35" s="63" t="s">
        <v>8</v>
      </c>
      <c r="R35" s="89">
        <v>5</v>
      </c>
      <c r="S35" s="87" t="s">
        <v>57</v>
      </c>
      <c r="T35" s="90" t="s">
        <v>58</v>
      </c>
      <c r="U35" s="91">
        <f t="shared" si="4"/>
        <v>4</v>
      </c>
      <c r="V35" s="90" t="s">
        <v>59</v>
      </c>
      <c r="W35" s="95" t="str">
        <f t="shared" si="0"/>
        <v/>
      </c>
      <c r="X35" s="252" t="str">
        <f t="shared" si="1"/>
        <v/>
      </c>
    </row>
    <row r="36" spans="1:24" ht="36.75" customHeight="1">
      <c r="A36" s="82">
        <f t="shared" si="2"/>
        <v>25</v>
      </c>
      <c r="B36" s="83" t="str">
        <f>IF(基本情報入力シート!C64="","",基本情報入力シート!C64)</f>
        <v/>
      </c>
      <c r="C36" s="140" t="str">
        <f>IF(基本情報入力シート!M64="","",基本情報入力シート!M64)</f>
        <v/>
      </c>
      <c r="D36" s="141" t="str">
        <f>IF(基本情報入力シート!R64="","",基本情報入力シート!R64)</f>
        <v/>
      </c>
      <c r="E36" s="141" t="str">
        <f>IF(基本情報入力シート!W64="","",基本情報入力シート!W64)</f>
        <v/>
      </c>
      <c r="F36" s="141" t="str">
        <f>IF(基本情報入力シート!X64="","",基本情報入力シート!X64)</f>
        <v/>
      </c>
      <c r="G36" s="141" t="str">
        <f>IF(基本情報入力シート!Y64="","",基本情報入力シート!Y64)</f>
        <v/>
      </c>
      <c r="H36" s="96" t="s">
        <v>78</v>
      </c>
      <c r="I36" s="255" t="str">
        <f>IF(基本情報入力シート!Z64="","",基本情報入力シート!Z64)</f>
        <v/>
      </c>
      <c r="J36" s="84" t="str">
        <f>IF(G36="","",VLOOKUP(G36,【参考】数式用!$A$3:$B$22,2,FALSE))</f>
        <v/>
      </c>
      <c r="K36" s="85" t="s">
        <v>11</v>
      </c>
      <c r="L36" s="86">
        <v>6</v>
      </c>
      <c r="M36" s="87" t="s">
        <v>8</v>
      </c>
      <c r="N36" s="208">
        <v>2</v>
      </c>
      <c r="O36" s="88" t="s">
        <v>23</v>
      </c>
      <c r="P36" s="89">
        <v>6</v>
      </c>
      <c r="Q36" s="63" t="s">
        <v>8</v>
      </c>
      <c r="R36" s="89">
        <v>5</v>
      </c>
      <c r="S36" s="87" t="s">
        <v>57</v>
      </c>
      <c r="T36" s="90" t="s">
        <v>13</v>
      </c>
      <c r="U36" s="91">
        <f t="shared" si="4"/>
        <v>4</v>
      </c>
      <c r="V36" s="90" t="s">
        <v>18</v>
      </c>
      <c r="W36" s="95" t="str">
        <f t="shared" si="0"/>
        <v/>
      </c>
      <c r="X36" s="252" t="str">
        <f t="shared" si="1"/>
        <v/>
      </c>
    </row>
    <row r="37" spans="1:24" ht="36.75" customHeight="1">
      <c r="A37" s="82">
        <f t="shared" si="2"/>
        <v>26</v>
      </c>
      <c r="B37" s="83" t="str">
        <f>IF(基本情報入力シート!C65="","",基本情報入力シート!C65)</f>
        <v/>
      </c>
      <c r="C37" s="140" t="str">
        <f>IF(基本情報入力シート!M65="","",基本情報入力シート!M65)</f>
        <v/>
      </c>
      <c r="D37" s="141" t="str">
        <f>IF(基本情報入力シート!R65="","",基本情報入力シート!R65)</f>
        <v/>
      </c>
      <c r="E37" s="141" t="str">
        <f>IF(基本情報入力シート!W65="","",基本情報入力シート!W65)</f>
        <v/>
      </c>
      <c r="F37" s="141" t="str">
        <f>IF(基本情報入力シート!X65="","",基本情報入力シート!X65)</f>
        <v/>
      </c>
      <c r="G37" s="141" t="str">
        <f>IF(基本情報入力シート!Y65="","",基本情報入力シート!Y65)</f>
        <v/>
      </c>
      <c r="H37" s="96" t="s">
        <v>78</v>
      </c>
      <c r="I37" s="255" t="str">
        <f>IF(基本情報入力シート!Z65="","",基本情報入力シート!Z65)</f>
        <v/>
      </c>
      <c r="J37" s="84" t="str">
        <f>IF(G37="","",VLOOKUP(G37,【参考】数式用!$A$3:$B$22,2,FALSE))</f>
        <v/>
      </c>
      <c r="K37" s="85" t="s">
        <v>11</v>
      </c>
      <c r="L37" s="86">
        <v>6</v>
      </c>
      <c r="M37" s="87" t="s">
        <v>8</v>
      </c>
      <c r="N37" s="208">
        <v>2</v>
      </c>
      <c r="O37" s="88" t="s">
        <v>23</v>
      </c>
      <c r="P37" s="89">
        <v>6</v>
      </c>
      <c r="Q37" s="63" t="s">
        <v>8</v>
      </c>
      <c r="R37" s="89">
        <v>5</v>
      </c>
      <c r="S37" s="87" t="s">
        <v>57</v>
      </c>
      <c r="T37" s="90" t="s">
        <v>58</v>
      </c>
      <c r="U37" s="91">
        <f t="shared" si="4"/>
        <v>4</v>
      </c>
      <c r="V37" s="90" t="s">
        <v>59</v>
      </c>
      <c r="W37" s="95" t="str">
        <f t="shared" si="0"/>
        <v/>
      </c>
      <c r="X37" s="252" t="str">
        <f t="shared" si="1"/>
        <v/>
      </c>
    </row>
    <row r="38" spans="1:24" ht="36.75" customHeight="1">
      <c r="A38" s="82">
        <f t="shared" si="2"/>
        <v>27</v>
      </c>
      <c r="B38" s="83" t="str">
        <f>IF(基本情報入力シート!C66="","",基本情報入力シート!C66)</f>
        <v/>
      </c>
      <c r="C38" s="140" t="str">
        <f>IF(基本情報入力シート!M66="","",基本情報入力シート!M66)</f>
        <v/>
      </c>
      <c r="D38" s="141" t="str">
        <f>IF(基本情報入力シート!R66="","",基本情報入力シート!R66)</f>
        <v/>
      </c>
      <c r="E38" s="141" t="str">
        <f>IF(基本情報入力シート!W66="","",基本情報入力シート!W66)</f>
        <v/>
      </c>
      <c r="F38" s="141" t="str">
        <f>IF(基本情報入力シート!X66="","",基本情報入力シート!X66)</f>
        <v/>
      </c>
      <c r="G38" s="141" t="str">
        <f>IF(基本情報入力シート!Y66="","",基本情報入力シート!Y66)</f>
        <v/>
      </c>
      <c r="H38" s="96" t="s">
        <v>78</v>
      </c>
      <c r="I38" s="255" t="str">
        <f>IF(基本情報入力シート!Z66="","",基本情報入力シート!Z66)</f>
        <v/>
      </c>
      <c r="J38" s="84" t="str">
        <f>IF(G38="","",VLOOKUP(G38,【参考】数式用!$A$3:$B$22,2,FALSE))</f>
        <v/>
      </c>
      <c r="K38" s="85" t="s">
        <v>11</v>
      </c>
      <c r="L38" s="86">
        <v>6</v>
      </c>
      <c r="M38" s="87" t="s">
        <v>8</v>
      </c>
      <c r="N38" s="208">
        <v>2</v>
      </c>
      <c r="O38" s="88" t="s">
        <v>23</v>
      </c>
      <c r="P38" s="89">
        <v>6</v>
      </c>
      <c r="Q38" s="63" t="s">
        <v>8</v>
      </c>
      <c r="R38" s="89">
        <v>5</v>
      </c>
      <c r="S38" s="87" t="s">
        <v>57</v>
      </c>
      <c r="T38" s="90" t="s">
        <v>13</v>
      </c>
      <c r="U38" s="91">
        <f t="shared" si="4"/>
        <v>4</v>
      </c>
      <c r="V38" s="90" t="s">
        <v>18</v>
      </c>
      <c r="W38" s="95" t="str">
        <f t="shared" si="0"/>
        <v/>
      </c>
      <c r="X38" s="252" t="str">
        <f t="shared" si="1"/>
        <v/>
      </c>
    </row>
    <row r="39" spans="1:24" ht="36.75" customHeight="1">
      <c r="A39" s="82">
        <f t="shared" si="2"/>
        <v>28</v>
      </c>
      <c r="B39" s="83" t="str">
        <f>IF(基本情報入力シート!C67="","",基本情報入力シート!C67)</f>
        <v/>
      </c>
      <c r="C39" s="140" t="str">
        <f>IF(基本情報入力シート!M67="","",基本情報入力シート!M67)</f>
        <v/>
      </c>
      <c r="D39" s="141" t="str">
        <f>IF(基本情報入力シート!R67="","",基本情報入力シート!R67)</f>
        <v/>
      </c>
      <c r="E39" s="141" t="str">
        <f>IF(基本情報入力シート!W67="","",基本情報入力シート!W67)</f>
        <v/>
      </c>
      <c r="F39" s="141" t="str">
        <f>IF(基本情報入力シート!X67="","",基本情報入力シート!X67)</f>
        <v/>
      </c>
      <c r="G39" s="141" t="str">
        <f>IF(基本情報入力シート!Y67="","",基本情報入力シート!Y67)</f>
        <v/>
      </c>
      <c r="H39" s="96" t="s">
        <v>78</v>
      </c>
      <c r="I39" s="255" t="str">
        <f>IF(基本情報入力シート!Z67="","",基本情報入力シート!Z67)</f>
        <v/>
      </c>
      <c r="J39" s="84" t="str">
        <f>IF(G39="","",VLOOKUP(G39,【参考】数式用!$A$3:$B$22,2,FALSE))</f>
        <v/>
      </c>
      <c r="K39" s="85" t="s">
        <v>11</v>
      </c>
      <c r="L39" s="86">
        <v>6</v>
      </c>
      <c r="M39" s="87" t="s">
        <v>8</v>
      </c>
      <c r="N39" s="208">
        <v>2</v>
      </c>
      <c r="O39" s="88" t="s">
        <v>23</v>
      </c>
      <c r="P39" s="89">
        <v>6</v>
      </c>
      <c r="Q39" s="63" t="s">
        <v>8</v>
      </c>
      <c r="R39" s="89">
        <v>5</v>
      </c>
      <c r="S39" s="87" t="s">
        <v>57</v>
      </c>
      <c r="T39" s="90" t="s">
        <v>58</v>
      </c>
      <c r="U39" s="91">
        <f t="shared" si="4"/>
        <v>4</v>
      </c>
      <c r="V39" s="90" t="s">
        <v>59</v>
      </c>
      <c r="W39" s="95" t="str">
        <f t="shared" si="0"/>
        <v/>
      </c>
      <c r="X39" s="252" t="str">
        <f t="shared" si="1"/>
        <v/>
      </c>
    </row>
    <row r="40" spans="1:24" ht="36.75" customHeight="1">
      <c r="A40" s="82">
        <f t="shared" si="2"/>
        <v>29</v>
      </c>
      <c r="B40" s="83" t="str">
        <f>IF(基本情報入力シート!C68="","",基本情報入力シート!C68)</f>
        <v/>
      </c>
      <c r="C40" s="140" t="str">
        <f>IF(基本情報入力シート!M68="","",基本情報入力シート!M68)</f>
        <v/>
      </c>
      <c r="D40" s="141" t="str">
        <f>IF(基本情報入力シート!R68="","",基本情報入力シート!R68)</f>
        <v/>
      </c>
      <c r="E40" s="141" t="str">
        <f>IF(基本情報入力シート!W68="","",基本情報入力シート!W68)</f>
        <v/>
      </c>
      <c r="F40" s="141" t="str">
        <f>IF(基本情報入力シート!X68="","",基本情報入力シート!X68)</f>
        <v/>
      </c>
      <c r="G40" s="141" t="str">
        <f>IF(基本情報入力シート!Y68="","",基本情報入力シート!Y68)</f>
        <v/>
      </c>
      <c r="H40" s="96" t="s">
        <v>78</v>
      </c>
      <c r="I40" s="255" t="str">
        <f>IF(基本情報入力シート!Z68="","",基本情報入力シート!Z68)</f>
        <v/>
      </c>
      <c r="J40" s="84" t="str">
        <f>IF(G40="","",VLOOKUP(G40,【参考】数式用!$A$3:$B$22,2,FALSE))</f>
        <v/>
      </c>
      <c r="K40" s="85" t="s">
        <v>11</v>
      </c>
      <c r="L40" s="86">
        <v>6</v>
      </c>
      <c r="M40" s="87" t="s">
        <v>8</v>
      </c>
      <c r="N40" s="208">
        <v>2</v>
      </c>
      <c r="O40" s="88" t="s">
        <v>23</v>
      </c>
      <c r="P40" s="89">
        <v>6</v>
      </c>
      <c r="Q40" s="63" t="s">
        <v>8</v>
      </c>
      <c r="R40" s="89">
        <v>5</v>
      </c>
      <c r="S40" s="87" t="s">
        <v>57</v>
      </c>
      <c r="T40" s="90" t="s">
        <v>13</v>
      </c>
      <c r="U40" s="91">
        <f t="shared" si="4"/>
        <v>4</v>
      </c>
      <c r="V40" s="90" t="s">
        <v>18</v>
      </c>
      <c r="W40" s="95" t="str">
        <f t="shared" si="0"/>
        <v/>
      </c>
      <c r="X40" s="252" t="str">
        <f t="shared" si="1"/>
        <v/>
      </c>
    </row>
    <row r="41" spans="1:24" ht="36.75" customHeight="1">
      <c r="A41" s="82">
        <f t="shared" si="2"/>
        <v>30</v>
      </c>
      <c r="B41" s="83" t="str">
        <f>IF(基本情報入力シート!C69="","",基本情報入力シート!C69)</f>
        <v/>
      </c>
      <c r="C41" s="140" t="str">
        <f>IF(基本情報入力シート!M69="","",基本情報入力シート!M69)</f>
        <v/>
      </c>
      <c r="D41" s="141" t="str">
        <f>IF(基本情報入力シート!R69="","",基本情報入力シート!R69)</f>
        <v/>
      </c>
      <c r="E41" s="141" t="str">
        <f>IF(基本情報入力シート!W69="","",基本情報入力シート!W69)</f>
        <v/>
      </c>
      <c r="F41" s="141" t="str">
        <f>IF(基本情報入力シート!X69="","",基本情報入力シート!X69)</f>
        <v/>
      </c>
      <c r="G41" s="141" t="str">
        <f>IF(基本情報入力シート!Y69="","",基本情報入力シート!Y69)</f>
        <v/>
      </c>
      <c r="H41" s="96" t="s">
        <v>78</v>
      </c>
      <c r="I41" s="255" t="str">
        <f>IF(基本情報入力シート!Z69="","",基本情報入力シート!Z69)</f>
        <v/>
      </c>
      <c r="J41" s="84" t="str">
        <f>IF(G41="","",VLOOKUP(G41,【参考】数式用!$A$3:$B$22,2,FALSE))</f>
        <v/>
      </c>
      <c r="K41" s="85" t="s">
        <v>11</v>
      </c>
      <c r="L41" s="86">
        <v>6</v>
      </c>
      <c r="M41" s="87" t="s">
        <v>8</v>
      </c>
      <c r="N41" s="208">
        <v>2</v>
      </c>
      <c r="O41" s="88" t="s">
        <v>23</v>
      </c>
      <c r="P41" s="89">
        <v>6</v>
      </c>
      <c r="Q41" s="63" t="s">
        <v>8</v>
      </c>
      <c r="R41" s="89">
        <v>5</v>
      </c>
      <c r="S41" s="87" t="s">
        <v>57</v>
      </c>
      <c r="T41" s="90" t="s">
        <v>58</v>
      </c>
      <c r="U41" s="91">
        <f t="shared" si="4"/>
        <v>4</v>
      </c>
      <c r="V41" s="90" t="s">
        <v>59</v>
      </c>
      <c r="W41" s="95" t="str">
        <f t="shared" si="0"/>
        <v/>
      </c>
      <c r="X41" s="252" t="str">
        <f t="shared" si="1"/>
        <v/>
      </c>
    </row>
    <row r="42" spans="1:24" ht="36.75" customHeight="1">
      <c r="A42" s="82">
        <f t="shared" si="2"/>
        <v>31</v>
      </c>
      <c r="B42" s="83" t="str">
        <f>IF(基本情報入力シート!C70="","",基本情報入力シート!C70)</f>
        <v/>
      </c>
      <c r="C42" s="140" t="str">
        <f>IF(基本情報入力シート!M70="","",基本情報入力シート!M70)</f>
        <v/>
      </c>
      <c r="D42" s="141" t="str">
        <f>IF(基本情報入力シート!R70="","",基本情報入力シート!R70)</f>
        <v/>
      </c>
      <c r="E42" s="141" t="str">
        <f>IF(基本情報入力シート!W70="","",基本情報入力シート!W70)</f>
        <v/>
      </c>
      <c r="F42" s="141" t="str">
        <f>IF(基本情報入力シート!X70="","",基本情報入力シート!X70)</f>
        <v/>
      </c>
      <c r="G42" s="141" t="str">
        <f>IF(基本情報入力シート!Y70="","",基本情報入力シート!Y70)</f>
        <v/>
      </c>
      <c r="H42" s="96" t="s">
        <v>78</v>
      </c>
      <c r="I42" s="255" t="str">
        <f>IF(基本情報入力シート!Z70="","",基本情報入力シート!Z70)</f>
        <v/>
      </c>
      <c r="J42" s="84" t="str">
        <f>IF(G42="","",VLOOKUP(G42,【参考】数式用!$A$3:$B$22,2,FALSE))</f>
        <v/>
      </c>
      <c r="K42" s="85" t="s">
        <v>11</v>
      </c>
      <c r="L42" s="86">
        <v>6</v>
      </c>
      <c r="M42" s="87" t="s">
        <v>8</v>
      </c>
      <c r="N42" s="208">
        <v>2</v>
      </c>
      <c r="O42" s="88" t="s">
        <v>23</v>
      </c>
      <c r="P42" s="89">
        <v>6</v>
      </c>
      <c r="Q42" s="63" t="s">
        <v>8</v>
      </c>
      <c r="R42" s="89">
        <v>5</v>
      </c>
      <c r="S42" s="87" t="s">
        <v>57</v>
      </c>
      <c r="T42" s="90" t="s">
        <v>13</v>
      </c>
      <c r="U42" s="91">
        <f t="shared" si="4"/>
        <v>4</v>
      </c>
      <c r="V42" s="90" t="s">
        <v>18</v>
      </c>
      <c r="W42" s="95" t="str">
        <f t="shared" si="0"/>
        <v/>
      </c>
      <c r="X42" s="252" t="str">
        <f t="shared" si="1"/>
        <v/>
      </c>
    </row>
    <row r="43" spans="1:24" ht="36.75" customHeight="1">
      <c r="A43" s="82">
        <f t="shared" si="2"/>
        <v>32</v>
      </c>
      <c r="B43" s="83" t="str">
        <f>IF(基本情報入力シート!C71="","",基本情報入力シート!C71)</f>
        <v/>
      </c>
      <c r="C43" s="140" t="str">
        <f>IF(基本情報入力シート!M71="","",基本情報入力シート!M71)</f>
        <v/>
      </c>
      <c r="D43" s="141" t="str">
        <f>IF(基本情報入力シート!R71="","",基本情報入力シート!R71)</f>
        <v/>
      </c>
      <c r="E43" s="141" t="str">
        <f>IF(基本情報入力シート!W71="","",基本情報入力シート!W71)</f>
        <v/>
      </c>
      <c r="F43" s="141" t="str">
        <f>IF(基本情報入力シート!X71="","",基本情報入力シート!X71)</f>
        <v/>
      </c>
      <c r="G43" s="141" t="str">
        <f>IF(基本情報入力シート!Y71="","",基本情報入力シート!Y71)</f>
        <v/>
      </c>
      <c r="H43" s="96" t="s">
        <v>78</v>
      </c>
      <c r="I43" s="255" t="str">
        <f>IF(基本情報入力シート!Z71="","",基本情報入力シート!Z71)</f>
        <v/>
      </c>
      <c r="J43" s="84" t="str">
        <f>IF(G43="","",VLOOKUP(G43,【参考】数式用!$A$3:$B$22,2,FALSE))</f>
        <v/>
      </c>
      <c r="K43" s="85" t="s">
        <v>11</v>
      </c>
      <c r="L43" s="86">
        <v>6</v>
      </c>
      <c r="M43" s="87" t="s">
        <v>8</v>
      </c>
      <c r="N43" s="208">
        <v>2</v>
      </c>
      <c r="O43" s="88" t="s">
        <v>23</v>
      </c>
      <c r="P43" s="89">
        <v>6</v>
      </c>
      <c r="Q43" s="63" t="s">
        <v>8</v>
      </c>
      <c r="R43" s="89">
        <v>5</v>
      </c>
      <c r="S43" s="87" t="s">
        <v>57</v>
      </c>
      <c r="T43" s="90" t="s">
        <v>58</v>
      </c>
      <c r="U43" s="91">
        <f t="shared" si="4"/>
        <v>4</v>
      </c>
      <c r="V43" s="90" t="s">
        <v>59</v>
      </c>
      <c r="W43" s="95" t="str">
        <f t="shared" si="0"/>
        <v/>
      </c>
      <c r="X43" s="252" t="str">
        <f t="shared" si="1"/>
        <v/>
      </c>
    </row>
    <row r="44" spans="1:24" ht="36.75" customHeight="1">
      <c r="A44" s="82">
        <f t="shared" si="2"/>
        <v>33</v>
      </c>
      <c r="B44" s="83" t="str">
        <f>IF(基本情報入力シート!C72="","",基本情報入力シート!C72)</f>
        <v/>
      </c>
      <c r="C44" s="140" t="str">
        <f>IF(基本情報入力シート!M72="","",基本情報入力シート!M72)</f>
        <v/>
      </c>
      <c r="D44" s="141" t="str">
        <f>IF(基本情報入力シート!R72="","",基本情報入力シート!R72)</f>
        <v/>
      </c>
      <c r="E44" s="141" t="str">
        <f>IF(基本情報入力シート!W72="","",基本情報入力シート!W72)</f>
        <v/>
      </c>
      <c r="F44" s="141" t="str">
        <f>IF(基本情報入力シート!X72="","",基本情報入力シート!X72)</f>
        <v/>
      </c>
      <c r="G44" s="141" t="str">
        <f>IF(基本情報入力シート!Y72="","",基本情報入力シート!Y72)</f>
        <v/>
      </c>
      <c r="H44" s="96" t="s">
        <v>78</v>
      </c>
      <c r="I44" s="255" t="str">
        <f>IF(基本情報入力シート!Z72="","",基本情報入力シート!Z72)</f>
        <v/>
      </c>
      <c r="J44" s="84" t="str">
        <f>IF(G44="","",VLOOKUP(G44,【参考】数式用!$A$3:$B$22,2,FALSE))</f>
        <v/>
      </c>
      <c r="K44" s="85" t="s">
        <v>11</v>
      </c>
      <c r="L44" s="86">
        <v>6</v>
      </c>
      <c r="M44" s="87" t="s">
        <v>8</v>
      </c>
      <c r="N44" s="208">
        <v>2</v>
      </c>
      <c r="O44" s="88" t="s">
        <v>23</v>
      </c>
      <c r="P44" s="89">
        <v>6</v>
      </c>
      <c r="Q44" s="63" t="s">
        <v>8</v>
      </c>
      <c r="R44" s="89">
        <v>5</v>
      </c>
      <c r="S44" s="87" t="s">
        <v>57</v>
      </c>
      <c r="T44" s="90" t="s">
        <v>13</v>
      </c>
      <c r="U44" s="91">
        <f t="shared" si="4"/>
        <v>4</v>
      </c>
      <c r="V44" s="90" t="s">
        <v>18</v>
      </c>
      <c r="W44" s="95" t="str">
        <f t="shared" si="0"/>
        <v/>
      </c>
      <c r="X44" s="252" t="str">
        <f t="shared" si="1"/>
        <v/>
      </c>
    </row>
    <row r="45" spans="1:24" ht="36.75" customHeight="1">
      <c r="A45" s="82">
        <f t="shared" si="2"/>
        <v>34</v>
      </c>
      <c r="B45" s="83" t="str">
        <f>IF(基本情報入力シート!C73="","",基本情報入力シート!C73)</f>
        <v/>
      </c>
      <c r="C45" s="140" t="str">
        <f>IF(基本情報入力シート!M73="","",基本情報入力シート!M73)</f>
        <v/>
      </c>
      <c r="D45" s="141" t="str">
        <f>IF(基本情報入力シート!R73="","",基本情報入力シート!R73)</f>
        <v/>
      </c>
      <c r="E45" s="141" t="str">
        <f>IF(基本情報入力シート!W73="","",基本情報入力シート!W73)</f>
        <v/>
      </c>
      <c r="F45" s="141" t="str">
        <f>IF(基本情報入力シート!X73="","",基本情報入力シート!X73)</f>
        <v/>
      </c>
      <c r="G45" s="141" t="str">
        <f>IF(基本情報入力シート!Y73="","",基本情報入力シート!Y73)</f>
        <v/>
      </c>
      <c r="H45" s="96" t="s">
        <v>78</v>
      </c>
      <c r="I45" s="255" t="str">
        <f>IF(基本情報入力シート!Z73="","",基本情報入力シート!Z73)</f>
        <v/>
      </c>
      <c r="J45" s="84" t="str">
        <f>IF(G45="","",VLOOKUP(G45,【参考】数式用!$A$3:$B$22,2,FALSE))</f>
        <v/>
      </c>
      <c r="K45" s="85" t="s">
        <v>11</v>
      </c>
      <c r="L45" s="86">
        <v>6</v>
      </c>
      <c r="M45" s="87" t="s">
        <v>8</v>
      </c>
      <c r="N45" s="208">
        <v>2</v>
      </c>
      <c r="O45" s="88" t="s">
        <v>23</v>
      </c>
      <c r="P45" s="89">
        <v>6</v>
      </c>
      <c r="Q45" s="63" t="s">
        <v>8</v>
      </c>
      <c r="R45" s="89">
        <v>5</v>
      </c>
      <c r="S45" s="87" t="s">
        <v>57</v>
      </c>
      <c r="T45" s="90" t="s">
        <v>58</v>
      </c>
      <c r="U45" s="91">
        <f t="shared" si="4"/>
        <v>4</v>
      </c>
      <c r="V45" s="90" t="s">
        <v>59</v>
      </c>
      <c r="W45" s="95" t="str">
        <f t="shared" si="0"/>
        <v/>
      </c>
      <c r="X45" s="252" t="str">
        <f t="shared" si="1"/>
        <v/>
      </c>
    </row>
    <row r="46" spans="1:24" ht="36.75" customHeight="1">
      <c r="A46" s="82">
        <f t="shared" si="2"/>
        <v>35</v>
      </c>
      <c r="B46" s="83" t="str">
        <f>IF(基本情報入力シート!C74="","",基本情報入力シート!C74)</f>
        <v/>
      </c>
      <c r="C46" s="140" t="str">
        <f>IF(基本情報入力シート!M74="","",基本情報入力シート!M74)</f>
        <v/>
      </c>
      <c r="D46" s="141" t="str">
        <f>IF(基本情報入力シート!R74="","",基本情報入力シート!R74)</f>
        <v/>
      </c>
      <c r="E46" s="141" t="str">
        <f>IF(基本情報入力シート!W74="","",基本情報入力シート!W74)</f>
        <v/>
      </c>
      <c r="F46" s="141" t="str">
        <f>IF(基本情報入力シート!X74="","",基本情報入力シート!X74)</f>
        <v/>
      </c>
      <c r="G46" s="141" t="str">
        <f>IF(基本情報入力シート!Y74="","",基本情報入力シート!Y74)</f>
        <v/>
      </c>
      <c r="H46" s="96" t="s">
        <v>78</v>
      </c>
      <c r="I46" s="255" t="str">
        <f>IF(基本情報入力シート!Z74="","",基本情報入力シート!Z74)</f>
        <v/>
      </c>
      <c r="J46" s="84" t="str">
        <f>IF(G46="","",VLOOKUP(G46,【参考】数式用!$A$3:$B$22,2,FALSE))</f>
        <v/>
      </c>
      <c r="K46" s="85" t="s">
        <v>11</v>
      </c>
      <c r="L46" s="86">
        <v>6</v>
      </c>
      <c r="M46" s="87" t="s">
        <v>8</v>
      </c>
      <c r="N46" s="208">
        <v>2</v>
      </c>
      <c r="O46" s="88" t="s">
        <v>23</v>
      </c>
      <c r="P46" s="89">
        <v>6</v>
      </c>
      <c r="Q46" s="63" t="s">
        <v>8</v>
      </c>
      <c r="R46" s="89">
        <v>5</v>
      </c>
      <c r="S46" s="87" t="s">
        <v>57</v>
      </c>
      <c r="T46" s="90" t="s">
        <v>13</v>
      </c>
      <c r="U46" s="91">
        <f t="shared" si="4"/>
        <v>4</v>
      </c>
      <c r="V46" s="90" t="s">
        <v>18</v>
      </c>
      <c r="W46" s="95" t="str">
        <f t="shared" si="0"/>
        <v/>
      </c>
      <c r="X46" s="252" t="str">
        <f t="shared" si="1"/>
        <v/>
      </c>
    </row>
    <row r="47" spans="1:24" ht="36.75" customHeight="1">
      <c r="A47" s="82">
        <f t="shared" si="2"/>
        <v>36</v>
      </c>
      <c r="B47" s="83" t="str">
        <f>IF(基本情報入力シート!C75="","",基本情報入力シート!C75)</f>
        <v/>
      </c>
      <c r="C47" s="140" t="str">
        <f>IF(基本情報入力シート!M75="","",基本情報入力シート!M75)</f>
        <v/>
      </c>
      <c r="D47" s="141" t="str">
        <f>IF(基本情報入力シート!R75="","",基本情報入力シート!R75)</f>
        <v/>
      </c>
      <c r="E47" s="141" t="str">
        <f>IF(基本情報入力シート!W75="","",基本情報入力シート!W75)</f>
        <v/>
      </c>
      <c r="F47" s="141" t="str">
        <f>IF(基本情報入力シート!X75="","",基本情報入力シート!X75)</f>
        <v/>
      </c>
      <c r="G47" s="141" t="str">
        <f>IF(基本情報入力シート!Y75="","",基本情報入力シート!Y75)</f>
        <v/>
      </c>
      <c r="H47" s="96" t="s">
        <v>78</v>
      </c>
      <c r="I47" s="255" t="str">
        <f>IF(基本情報入力シート!Z75="","",基本情報入力シート!Z75)</f>
        <v/>
      </c>
      <c r="J47" s="84" t="str">
        <f>IF(G47="","",VLOOKUP(G47,【参考】数式用!$A$3:$B$22,2,FALSE))</f>
        <v/>
      </c>
      <c r="K47" s="85" t="s">
        <v>11</v>
      </c>
      <c r="L47" s="86">
        <v>6</v>
      </c>
      <c r="M47" s="87" t="s">
        <v>8</v>
      </c>
      <c r="N47" s="208">
        <v>2</v>
      </c>
      <c r="O47" s="88" t="s">
        <v>23</v>
      </c>
      <c r="P47" s="89">
        <v>6</v>
      </c>
      <c r="Q47" s="63" t="s">
        <v>8</v>
      </c>
      <c r="R47" s="89">
        <v>5</v>
      </c>
      <c r="S47" s="87" t="s">
        <v>57</v>
      </c>
      <c r="T47" s="90" t="s">
        <v>58</v>
      </c>
      <c r="U47" s="91">
        <f t="shared" si="4"/>
        <v>4</v>
      </c>
      <c r="V47" s="90" t="s">
        <v>59</v>
      </c>
      <c r="W47" s="95" t="str">
        <f t="shared" si="0"/>
        <v/>
      </c>
      <c r="X47" s="252" t="str">
        <f t="shared" si="1"/>
        <v/>
      </c>
    </row>
    <row r="48" spans="1:24" ht="36.75" customHeight="1">
      <c r="A48" s="82">
        <f t="shared" si="2"/>
        <v>37</v>
      </c>
      <c r="B48" s="83" t="str">
        <f>IF(基本情報入力シート!C76="","",基本情報入力シート!C76)</f>
        <v/>
      </c>
      <c r="C48" s="140" t="str">
        <f>IF(基本情報入力シート!M76="","",基本情報入力シート!M76)</f>
        <v/>
      </c>
      <c r="D48" s="141" t="str">
        <f>IF(基本情報入力シート!R76="","",基本情報入力シート!R76)</f>
        <v/>
      </c>
      <c r="E48" s="141" t="str">
        <f>IF(基本情報入力シート!W76="","",基本情報入力シート!W76)</f>
        <v/>
      </c>
      <c r="F48" s="141" t="str">
        <f>IF(基本情報入力シート!X76="","",基本情報入力シート!X76)</f>
        <v/>
      </c>
      <c r="G48" s="141" t="str">
        <f>IF(基本情報入力シート!Y76="","",基本情報入力シート!Y76)</f>
        <v/>
      </c>
      <c r="H48" s="96" t="s">
        <v>78</v>
      </c>
      <c r="I48" s="255" t="str">
        <f>IF(基本情報入力シート!Z76="","",基本情報入力シート!Z76)</f>
        <v/>
      </c>
      <c r="J48" s="84" t="str">
        <f>IF(G48="","",VLOOKUP(G48,【参考】数式用!$A$3:$B$22,2,FALSE))</f>
        <v/>
      </c>
      <c r="K48" s="85" t="s">
        <v>11</v>
      </c>
      <c r="L48" s="86">
        <v>6</v>
      </c>
      <c r="M48" s="87" t="s">
        <v>8</v>
      </c>
      <c r="N48" s="208">
        <v>2</v>
      </c>
      <c r="O48" s="88" t="s">
        <v>23</v>
      </c>
      <c r="P48" s="89">
        <v>6</v>
      </c>
      <c r="Q48" s="63" t="s">
        <v>8</v>
      </c>
      <c r="R48" s="89">
        <v>5</v>
      </c>
      <c r="S48" s="87" t="s">
        <v>57</v>
      </c>
      <c r="T48" s="90" t="s">
        <v>13</v>
      </c>
      <c r="U48" s="91">
        <f t="shared" si="4"/>
        <v>4</v>
      </c>
      <c r="V48" s="90" t="s">
        <v>18</v>
      </c>
      <c r="W48" s="95" t="str">
        <f t="shared" si="0"/>
        <v/>
      </c>
      <c r="X48" s="252" t="str">
        <f t="shared" si="1"/>
        <v/>
      </c>
    </row>
    <row r="49" spans="1:24" ht="36.75" customHeight="1">
      <c r="A49" s="82">
        <f t="shared" si="2"/>
        <v>38</v>
      </c>
      <c r="B49" s="83" t="str">
        <f>IF(基本情報入力シート!C77="","",基本情報入力シート!C77)</f>
        <v/>
      </c>
      <c r="C49" s="140" t="str">
        <f>IF(基本情報入力シート!M77="","",基本情報入力シート!M77)</f>
        <v/>
      </c>
      <c r="D49" s="141" t="str">
        <f>IF(基本情報入力シート!R77="","",基本情報入力シート!R77)</f>
        <v/>
      </c>
      <c r="E49" s="141" t="str">
        <f>IF(基本情報入力シート!W77="","",基本情報入力シート!W77)</f>
        <v/>
      </c>
      <c r="F49" s="141" t="str">
        <f>IF(基本情報入力シート!X77="","",基本情報入力シート!X77)</f>
        <v/>
      </c>
      <c r="G49" s="141" t="str">
        <f>IF(基本情報入力シート!Y77="","",基本情報入力シート!Y77)</f>
        <v/>
      </c>
      <c r="H49" s="96" t="s">
        <v>78</v>
      </c>
      <c r="I49" s="255" t="str">
        <f>IF(基本情報入力シート!Z77="","",基本情報入力シート!Z77)</f>
        <v/>
      </c>
      <c r="J49" s="84" t="str">
        <f>IF(G49="","",VLOOKUP(G49,【参考】数式用!$A$3:$B$22,2,FALSE))</f>
        <v/>
      </c>
      <c r="K49" s="85" t="s">
        <v>11</v>
      </c>
      <c r="L49" s="86">
        <v>6</v>
      </c>
      <c r="M49" s="87" t="s">
        <v>8</v>
      </c>
      <c r="N49" s="208">
        <v>2</v>
      </c>
      <c r="O49" s="88" t="s">
        <v>23</v>
      </c>
      <c r="P49" s="89">
        <v>6</v>
      </c>
      <c r="Q49" s="63" t="s">
        <v>8</v>
      </c>
      <c r="R49" s="89">
        <v>5</v>
      </c>
      <c r="S49" s="87" t="s">
        <v>57</v>
      </c>
      <c r="T49" s="90" t="s">
        <v>58</v>
      </c>
      <c r="U49" s="91">
        <f t="shared" si="4"/>
        <v>4</v>
      </c>
      <c r="V49" s="90" t="s">
        <v>59</v>
      </c>
      <c r="W49" s="95" t="str">
        <f t="shared" si="0"/>
        <v/>
      </c>
      <c r="X49" s="252" t="str">
        <f t="shared" si="1"/>
        <v/>
      </c>
    </row>
    <row r="50" spans="1:24" ht="36.75" customHeight="1">
      <c r="A50" s="82">
        <f t="shared" si="2"/>
        <v>39</v>
      </c>
      <c r="B50" s="83" t="str">
        <f>IF(基本情報入力シート!C78="","",基本情報入力シート!C78)</f>
        <v/>
      </c>
      <c r="C50" s="140" t="str">
        <f>IF(基本情報入力シート!M78="","",基本情報入力シート!M78)</f>
        <v/>
      </c>
      <c r="D50" s="141" t="str">
        <f>IF(基本情報入力シート!R78="","",基本情報入力シート!R78)</f>
        <v/>
      </c>
      <c r="E50" s="141" t="str">
        <f>IF(基本情報入力シート!W78="","",基本情報入力シート!W78)</f>
        <v/>
      </c>
      <c r="F50" s="141" t="str">
        <f>IF(基本情報入力シート!X78="","",基本情報入力シート!X78)</f>
        <v/>
      </c>
      <c r="G50" s="141" t="str">
        <f>IF(基本情報入力シート!Y78="","",基本情報入力シート!Y78)</f>
        <v/>
      </c>
      <c r="H50" s="96" t="s">
        <v>78</v>
      </c>
      <c r="I50" s="255" t="str">
        <f>IF(基本情報入力シート!Z78="","",基本情報入力シート!Z78)</f>
        <v/>
      </c>
      <c r="J50" s="84" t="str">
        <f>IF(G50="","",VLOOKUP(G50,【参考】数式用!$A$3:$B$22,2,FALSE))</f>
        <v/>
      </c>
      <c r="K50" s="85" t="s">
        <v>11</v>
      </c>
      <c r="L50" s="86">
        <v>6</v>
      </c>
      <c r="M50" s="87" t="s">
        <v>8</v>
      </c>
      <c r="N50" s="208">
        <v>2</v>
      </c>
      <c r="O50" s="88" t="s">
        <v>23</v>
      </c>
      <c r="P50" s="89">
        <v>6</v>
      </c>
      <c r="Q50" s="63" t="s">
        <v>8</v>
      </c>
      <c r="R50" s="89">
        <v>5</v>
      </c>
      <c r="S50" s="87" t="s">
        <v>57</v>
      </c>
      <c r="T50" s="90" t="s">
        <v>13</v>
      </c>
      <c r="U50" s="91">
        <f t="shared" si="4"/>
        <v>4</v>
      </c>
      <c r="V50" s="90" t="s">
        <v>18</v>
      </c>
      <c r="W50" s="95" t="str">
        <f t="shared" si="0"/>
        <v/>
      </c>
      <c r="X50" s="252" t="str">
        <f t="shared" si="1"/>
        <v/>
      </c>
    </row>
    <row r="51" spans="1:24" ht="36.75" customHeight="1">
      <c r="A51" s="82">
        <f t="shared" si="2"/>
        <v>40</v>
      </c>
      <c r="B51" s="83" t="str">
        <f>IF(基本情報入力シート!C79="","",基本情報入力シート!C79)</f>
        <v/>
      </c>
      <c r="C51" s="140" t="str">
        <f>IF(基本情報入力シート!M79="","",基本情報入力シート!M79)</f>
        <v/>
      </c>
      <c r="D51" s="141" t="str">
        <f>IF(基本情報入力シート!R79="","",基本情報入力シート!R79)</f>
        <v/>
      </c>
      <c r="E51" s="141" t="str">
        <f>IF(基本情報入力シート!W79="","",基本情報入力シート!W79)</f>
        <v/>
      </c>
      <c r="F51" s="141" t="str">
        <f>IF(基本情報入力シート!X79="","",基本情報入力シート!X79)</f>
        <v/>
      </c>
      <c r="G51" s="141" t="str">
        <f>IF(基本情報入力シート!Y79="","",基本情報入力シート!Y79)</f>
        <v/>
      </c>
      <c r="H51" s="96" t="s">
        <v>78</v>
      </c>
      <c r="I51" s="255" t="str">
        <f>IF(基本情報入力シート!Z79="","",基本情報入力シート!Z79)</f>
        <v/>
      </c>
      <c r="J51" s="84" t="str">
        <f>IF(G51="","",VLOOKUP(G51,【参考】数式用!$A$3:$B$22,2,FALSE))</f>
        <v/>
      </c>
      <c r="K51" s="85" t="s">
        <v>11</v>
      </c>
      <c r="L51" s="86">
        <v>6</v>
      </c>
      <c r="M51" s="87" t="s">
        <v>8</v>
      </c>
      <c r="N51" s="208">
        <v>2</v>
      </c>
      <c r="O51" s="88" t="s">
        <v>23</v>
      </c>
      <c r="P51" s="89">
        <v>6</v>
      </c>
      <c r="Q51" s="63" t="s">
        <v>8</v>
      </c>
      <c r="R51" s="89">
        <v>5</v>
      </c>
      <c r="S51" s="87" t="s">
        <v>57</v>
      </c>
      <c r="T51" s="90" t="s">
        <v>58</v>
      </c>
      <c r="U51" s="91">
        <f t="shared" si="4"/>
        <v>4</v>
      </c>
      <c r="V51" s="90" t="s">
        <v>59</v>
      </c>
      <c r="W51" s="95" t="str">
        <f t="shared" si="0"/>
        <v/>
      </c>
      <c r="X51" s="252" t="str">
        <f t="shared" si="1"/>
        <v/>
      </c>
    </row>
    <row r="52" spans="1:24" ht="36.75" customHeight="1">
      <c r="A52" s="82">
        <f t="shared" si="2"/>
        <v>41</v>
      </c>
      <c r="B52" s="83" t="str">
        <f>IF(基本情報入力シート!C80="","",基本情報入力シート!C80)</f>
        <v/>
      </c>
      <c r="C52" s="140" t="str">
        <f>IF(基本情報入力シート!M80="","",基本情報入力シート!M80)</f>
        <v/>
      </c>
      <c r="D52" s="141" t="str">
        <f>IF(基本情報入力シート!R80="","",基本情報入力シート!R80)</f>
        <v/>
      </c>
      <c r="E52" s="141" t="str">
        <f>IF(基本情報入力シート!W80="","",基本情報入力シート!W80)</f>
        <v/>
      </c>
      <c r="F52" s="141" t="str">
        <f>IF(基本情報入力シート!X80="","",基本情報入力シート!X80)</f>
        <v/>
      </c>
      <c r="G52" s="141" t="str">
        <f>IF(基本情報入力シート!Y80="","",基本情報入力シート!Y80)</f>
        <v/>
      </c>
      <c r="H52" s="96" t="s">
        <v>78</v>
      </c>
      <c r="I52" s="255" t="str">
        <f>IF(基本情報入力シート!Z80="","",基本情報入力シート!Z80)</f>
        <v/>
      </c>
      <c r="J52" s="84" t="str">
        <f>IF(G52="","",VLOOKUP(G52,【参考】数式用!$A$3:$B$22,2,FALSE))</f>
        <v/>
      </c>
      <c r="K52" s="85" t="s">
        <v>11</v>
      </c>
      <c r="L52" s="86">
        <v>6</v>
      </c>
      <c r="M52" s="87" t="s">
        <v>8</v>
      </c>
      <c r="N52" s="208">
        <v>2</v>
      </c>
      <c r="O52" s="88" t="s">
        <v>23</v>
      </c>
      <c r="P52" s="89">
        <v>6</v>
      </c>
      <c r="Q52" s="63" t="s">
        <v>8</v>
      </c>
      <c r="R52" s="89">
        <v>5</v>
      </c>
      <c r="S52" s="87" t="s">
        <v>57</v>
      </c>
      <c r="T52" s="90" t="s">
        <v>13</v>
      </c>
      <c r="U52" s="91">
        <f t="shared" si="4"/>
        <v>4</v>
      </c>
      <c r="V52" s="90" t="s">
        <v>18</v>
      </c>
      <c r="W52" s="95" t="str">
        <f t="shared" si="0"/>
        <v/>
      </c>
      <c r="X52" s="252" t="str">
        <f t="shared" si="1"/>
        <v/>
      </c>
    </row>
    <row r="53" spans="1:24" ht="36.75" customHeight="1">
      <c r="A53" s="82">
        <f t="shared" si="2"/>
        <v>42</v>
      </c>
      <c r="B53" s="83" t="str">
        <f>IF(基本情報入力シート!C81="","",基本情報入力シート!C81)</f>
        <v/>
      </c>
      <c r="C53" s="140" t="str">
        <f>IF(基本情報入力シート!M81="","",基本情報入力シート!M81)</f>
        <v/>
      </c>
      <c r="D53" s="141" t="str">
        <f>IF(基本情報入力シート!R81="","",基本情報入力シート!R81)</f>
        <v/>
      </c>
      <c r="E53" s="141" t="str">
        <f>IF(基本情報入力シート!W81="","",基本情報入力シート!W81)</f>
        <v/>
      </c>
      <c r="F53" s="141" t="str">
        <f>IF(基本情報入力シート!X81="","",基本情報入力シート!X81)</f>
        <v/>
      </c>
      <c r="G53" s="141" t="str">
        <f>IF(基本情報入力シート!Y81="","",基本情報入力シート!Y81)</f>
        <v/>
      </c>
      <c r="H53" s="96" t="s">
        <v>78</v>
      </c>
      <c r="I53" s="255" t="str">
        <f>IF(基本情報入力シート!Z81="","",基本情報入力シート!Z81)</f>
        <v/>
      </c>
      <c r="J53" s="84" t="str">
        <f>IF(G53="","",VLOOKUP(G53,【参考】数式用!$A$3:$B$22,2,FALSE))</f>
        <v/>
      </c>
      <c r="K53" s="85" t="s">
        <v>11</v>
      </c>
      <c r="L53" s="86">
        <v>6</v>
      </c>
      <c r="M53" s="87" t="s">
        <v>8</v>
      </c>
      <c r="N53" s="208">
        <v>2</v>
      </c>
      <c r="O53" s="88" t="s">
        <v>23</v>
      </c>
      <c r="P53" s="89">
        <v>6</v>
      </c>
      <c r="Q53" s="63" t="s">
        <v>8</v>
      </c>
      <c r="R53" s="89">
        <v>5</v>
      </c>
      <c r="S53" s="87" t="s">
        <v>57</v>
      </c>
      <c r="T53" s="90" t="s">
        <v>58</v>
      </c>
      <c r="U53" s="91">
        <f t="shared" si="4"/>
        <v>4</v>
      </c>
      <c r="V53" s="90" t="s">
        <v>59</v>
      </c>
      <c r="W53" s="95" t="str">
        <f t="shared" si="0"/>
        <v/>
      </c>
      <c r="X53" s="252" t="str">
        <f t="shared" si="1"/>
        <v/>
      </c>
    </row>
    <row r="54" spans="1:24" ht="36.75" customHeight="1">
      <c r="A54" s="82">
        <f t="shared" si="2"/>
        <v>43</v>
      </c>
      <c r="B54" s="83" t="str">
        <f>IF(基本情報入力シート!C82="","",基本情報入力シート!C82)</f>
        <v/>
      </c>
      <c r="C54" s="140" t="str">
        <f>IF(基本情報入力シート!M82="","",基本情報入力シート!M82)</f>
        <v/>
      </c>
      <c r="D54" s="141" t="str">
        <f>IF(基本情報入力シート!R82="","",基本情報入力シート!R82)</f>
        <v/>
      </c>
      <c r="E54" s="141" t="str">
        <f>IF(基本情報入力シート!W82="","",基本情報入力シート!W82)</f>
        <v/>
      </c>
      <c r="F54" s="141" t="str">
        <f>IF(基本情報入力シート!X82="","",基本情報入力シート!X82)</f>
        <v/>
      </c>
      <c r="G54" s="141" t="str">
        <f>IF(基本情報入力シート!Y82="","",基本情報入力シート!Y82)</f>
        <v/>
      </c>
      <c r="H54" s="96" t="s">
        <v>78</v>
      </c>
      <c r="I54" s="255" t="str">
        <f>IF(基本情報入力シート!Z82="","",基本情報入力シート!Z82)</f>
        <v/>
      </c>
      <c r="J54" s="84" t="str">
        <f>IF(G54="","",VLOOKUP(G54,【参考】数式用!$A$3:$B$22,2,FALSE))</f>
        <v/>
      </c>
      <c r="K54" s="85" t="s">
        <v>11</v>
      </c>
      <c r="L54" s="86">
        <v>6</v>
      </c>
      <c r="M54" s="87" t="s">
        <v>8</v>
      </c>
      <c r="N54" s="208">
        <v>2</v>
      </c>
      <c r="O54" s="88" t="s">
        <v>23</v>
      </c>
      <c r="P54" s="89">
        <v>6</v>
      </c>
      <c r="Q54" s="63" t="s">
        <v>8</v>
      </c>
      <c r="R54" s="89">
        <v>5</v>
      </c>
      <c r="S54" s="87" t="s">
        <v>57</v>
      </c>
      <c r="T54" s="90" t="s">
        <v>13</v>
      </c>
      <c r="U54" s="91">
        <f t="shared" si="4"/>
        <v>4</v>
      </c>
      <c r="V54" s="90" t="s">
        <v>18</v>
      </c>
      <c r="W54" s="95" t="str">
        <f t="shared" si="0"/>
        <v/>
      </c>
      <c r="X54" s="252" t="str">
        <f t="shared" si="1"/>
        <v/>
      </c>
    </row>
    <row r="55" spans="1:24" ht="36.75" customHeight="1">
      <c r="A55" s="82">
        <f t="shared" si="2"/>
        <v>44</v>
      </c>
      <c r="B55" s="83" t="str">
        <f>IF(基本情報入力シート!C83="","",基本情報入力シート!C83)</f>
        <v/>
      </c>
      <c r="C55" s="140" t="str">
        <f>IF(基本情報入力シート!M83="","",基本情報入力シート!M83)</f>
        <v/>
      </c>
      <c r="D55" s="141" t="str">
        <f>IF(基本情報入力シート!R83="","",基本情報入力シート!R83)</f>
        <v/>
      </c>
      <c r="E55" s="141" t="str">
        <f>IF(基本情報入力シート!W83="","",基本情報入力シート!W83)</f>
        <v/>
      </c>
      <c r="F55" s="141" t="str">
        <f>IF(基本情報入力シート!X83="","",基本情報入力シート!X83)</f>
        <v/>
      </c>
      <c r="G55" s="141" t="str">
        <f>IF(基本情報入力シート!Y83="","",基本情報入力シート!Y83)</f>
        <v/>
      </c>
      <c r="H55" s="96" t="s">
        <v>78</v>
      </c>
      <c r="I55" s="255" t="str">
        <f>IF(基本情報入力シート!Z83="","",基本情報入力シート!Z83)</f>
        <v/>
      </c>
      <c r="J55" s="84" t="str">
        <f>IF(G55="","",VLOOKUP(G55,【参考】数式用!$A$3:$B$22,2,FALSE))</f>
        <v/>
      </c>
      <c r="K55" s="85" t="s">
        <v>11</v>
      </c>
      <c r="L55" s="86">
        <v>6</v>
      </c>
      <c r="M55" s="87" t="s">
        <v>8</v>
      </c>
      <c r="N55" s="208">
        <v>2</v>
      </c>
      <c r="O55" s="88" t="s">
        <v>23</v>
      </c>
      <c r="P55" s="89">
        <v>6</v>
      </c>
      <c r="Q55" s="63" t="s">
        <v>8</v>
      </c>
      <c r="R55" s="89">
        <v>5</v>
      </c>
      <c r="S55" s="87" t="s">
        <v>57</v>
      </c>
      <c r="T55" s="90" t="s">
        <v>58</v>
      </c>
      <c r="U55" s="91">
        <f t="shared" si="4"/>
        <v>4</v>
      </c>
      <c r="V55" s="90" t="s">
        <v>59</v>
      </c>
      <c r="W55" s="95" t="str">
        <f t="shared" si="0"/>
        <v/>
      </c>
      <c r="X55" s="252" t="str">
        <f t="shared" si="1"/>
        <v/>
      </c>
    </row>
    <row r="56" spans="1:24" ht="36.75" customHeight="1">
      <c r="A56" s="82">
        <f t="shared" si="2"/>
        <v>45</v>
      </c>
      <c r="B56" s="83" t="str">
        <f>IF(基本情報入力シート!C84="","",基本情報入力シート!C84)</f>
        <v/>
      </c>
      <c r="C56" s="140" t="str">
        <f>IF(基本情報入力シート!M84="","",基本情報入力シート!M84)</f>
        <v/>
      </c>
      <c r="D56" s="141" t="str">
        <f>IF(基本情報入力シート!R84="","",基本情報入力シート!R84)</f>
        <v/>
      </c>
      <c r="E56" s="141" t="str">
        <f>IF(基本情報入力シート!W84="","",基本情報入力シート!W84)</f>
        <v/>
      </c>
      <c r="F56" s="141" t="str">
        <f>IF(基本情報入力シート!X84="","",基本情報入力シート!X84)</f>
        <v/>
      </c>
      <c r="G56" s="141" t="str">
        <f>IF(基本情報入力シート!Y84="","",基本情報入力シート!Y84)</f>
        <v/>
      </c>
      <c r="H56" s="96" t="s">
        <v>78</v>
      </c>
      <c r="I56" s="255" t="str">
        <f>IF(基本情報入力シート!Z84="","",基本情報入力シート!Z84)</f>
        <v/>
      </c>
      <c r="J56" s="84" t="str">
        <f>IF(G56="","",VLOOKUP(G56,【参考】数式用!$A$3:$B$22,2,FALSE))</f>
        <v/>
      </c>
      <c r="K56" s="85" t="s">
        <v>11</v>
      </c>
      <c r="L56" s="86">
        <v>6</v>
      </c>
      <c r="M56" s="87" t="s">
        <v>8</v>
      </c>
      <c r="N56" s="208">
        <v>2</v>
      </c>
      <c r="O56" s="88" t="s">
        <v>23</v>
      </c>
      <c r="P56" s="89">
        <v>6</v>
      </c>
      <c r="Q56" s="63" t="s">
        <v>8</v>
      </c>
      <c r="R56" s="89">
        <v>5</v>
      </c>
      <c r="S56" s="87" t="s">
        <v>57</v>
      </c>
      <c r="T56" s="90" t="s">
        <v>13</v>
      </c>
      <c r="U56" s="91">
        <f t="shared" si="4"/>
        <v>4</v>
      </c>
      <c r="V56" s="90" t="s">
        <v>18</v>
      </c>
      <c r="W56" s="95" t="str">
        <f t="shared" si="0"/>
        <v/>
      </c>
      <c r="X56" s="252" t="str">
        <f t="shared" si="1"/>
        <v/>
      </c>
    </row>
    <row r="57" spans="1:24" ht="36.75" customHeight="1">
      <c r="A57" s="82">
        <f t="shared" si="2"/>
        <v>46</v>
      </c>
      <c r="B57" s="83" t="str">
        <f>IF(基本情報入力シート!C85="","",基本情報入力シート!C85)</f>
        <v/>
      </c>
      <c r="C57" s="140" t="str">
        <f>IF(基本情報入力シート!M85="","",基本情報入力シート!M85)</f>
        <v/>
      </c>
      <c r="D57" s="141" t="str">
        <f>IF(基本情報入力シート!R85="","",基本情報入力シート!R85)</f>
        <v/>
      </c>
      <c r="E57" s="141" t="str">
        <f>IF(基本情報入力シート!W85="","",基本情報入力シート!W85)</f>
        <v/>
      </c>
      <c r="F57" s="141" t="str">
        <f>IF(基本情報入力シート!X85="","",基本情報入力シート!X85)</f>
        <v/>
      </c>
      <c r="G57" s="141" t="str">
        <f>IF(基本情報入力シート!Y85="","",基本情報入力シート!Y85)</f>
        <v/>
      </c>
      <c r="H57" s="96" t="s">
        <v>78</v>
      </c>
      <c r="I57" s="255" t="str">
        <f>IF(基本情報入力シート!Z85="","",基本情報入力シート!Z85)</f>
        <v/>
      </c>
      <c r="J57" s="84" t="str">
        <f>IF(G57="","",VLOOKUP(G57,【参考】数式用!$A$3:$B$22,2,FALSE))</f>
        <v/>
      </c>
      <c r="K57" s="85" t="s">
        <v>11</v>
      </c>
      <c r="L57" s="86">
        <v>6</v>
      </c>
      <c r="M57" s="87" t="s">
        <v>8</v>
      </c>
      <c r="N57" s="208">
        <v>2</v>
      </c>
      <c r="O57" s="88" t="s">
        <v>23</v>
      </c>
      <c r="P57" s="89">
        <v>6</v>
      </c>
      <c r="Q57" s="63" t="s">
        <v>8</v>
      </c>
      <c r="R57" s="89">
        <v>5</v>
      </c>
      <c r="S57" s="87" t="s">
        <v>57</v>
      </c>
      <c r="T57" s="90" t="s">
        <v>58</v>
      </c>
      <c r="U57" s="91">
        <f t="shared" si="4"/>
        <v>4</v>
      </c>
      <c r="V57" s="90" t="s">
        <v>59</v>
      </c>
      <c r="W57" s="95" t="str">
        <f t="shared" si="0"/>
        <v/>
      </c>
      <c r="X57" s="252" t="str">
        <f t="shared" si="1"/>
        <v/>
      </c>
    </row>
    <row r="58" spans="1:24" ht="36.75" customHeight="1">
      <c r="A58" s="82">
        <f t="shared" si="2"/>
        <v>47</v>
      </c>
      <c r="B58" s="83" t="str">
        <f>IF(基本情報入力シート!C86="","",基本情報入力シート!C86)</f>
        <v/>
      </c>
      <c r="C58" s="140" t="str">
        <f>IF(基本情報入力シート!M86="","",基本情報入力シート!M86)</f>
        <v/>
      </c>
      <c r="D58" s="141" t="str">
        <f>IF(基本情報入力シート!R86="","",基本情報入力シート!R86)</f>
        <v/>
      </c>
      <c r="E58" s="141" t="str">
        <f>IF(基本情報入力シート!W86="","",基本情報入力シート!W86)</f>
        <v/>
      </c>
      <c r="F58" s="141" t="str">
        <f>IF(基本情報入力シート!X86="","",基本情報入力シート!X86)</f>
        <v/>
      </c>
      <c r="G58" s="141" t="str">
        <f>IF(基本情報入力シート!Y86="","",基本情報入力シート!Y86)</f>
        <v/>
      </c>
      <c r="H58" s="96" t="s">
        <v>78</v>
      </c>
      <c r="I58" s="255" t="str">
        <f>IF(基本情報入力シート!Z86="","",基本情報入力シート!Z86)</f>
        <v/>
      </c>
      <c r="J58" s="84" t="str">
        <f>IF(G58="","",VLOOKUP(G58,【参考】数式用!$A$3:$B$22,2,FALSE))</f>
        <v/>
      </c>
      <c r="K58" s="85" t="s">
        <v>11</v>
      </c>
      <c r="L58" s="86">
        <v>6</v>
      </c>
      <c r="M58" s="87" t="s">
        <v>8</v>
      </c>
      <c r="N58" s="208">
        <v>2</v>
      </c>
      <c r="O58" s="88" t="s">
        <v>23</v>
      </c>
      <c r="P58" s="89">
        <v>6</v>
      </c>
      <c r="Q58" s="63" t="s">
        <v>8</v>
      </c>
      <c r="R58" s="89">
        <v>5</v>
      </c>
      <c r="S58" s="87" t="s">
        <v>57</v>
      </c>
      <c r="T58" s="90" t="s">
        <v>13</v>
      </c>
      <c r="U58" s="91">
        <f t="shared" si="4"/>
        <v>4</v>
      </c>
      <c r="V58" s="90" t="s">
        <v>18</v>
      </c>
      <c r="W58" s="95" t="str">
        <f t="shared" si="0"/>
        <v/>
      </c>
      <c r="X58" s="252" t="str">
        <f t="shared" si="1"/>
        <v/>
      </c>
    </row>
    <row r="59" spans="1:24" ht="36.75" customHeight="1">
      <c r="A59" s="82">
        <f t="shared" si="2"/>
        <v>48</v>
      </c>
      <c r="B59" s="83" t="str">
        <f>IF(基本情報入力シート!C87="","",基本情報入力シート!C87)</f>
        <v/>
      </c>
      <c r="C59" s="140" t="str">
        <f>IF(基本情報入力シート!M87="","",基本情報入力シート!M87)</f>
        <v/>
      </c>
      <c r="D59" s="141" t="str">
        <f>IF(基本情報入力シート!R87="","",基本情報入力シート!R87)</f>
        <v/>
      </c>
      <c r="E59" s="141" t="str">
        <f>IF(基本情報入力シート!W87="","",基本情報入力シート!W87)</f>
        <v/>
      </c>
      <c r="F59" s="141" t="str">
        <f>IF(基本情報入力シート!X87="","",基本情報入力シート!X87)</f>
        <v/>
      </c>
      <c r="G59" s="141" t="str">
        <f>IF(基本情報入力シート!Y87="","",基本情報入力シート!Y87)</f>
        <v/>
      </c>
      <c r="H59" s="96" t="s">
        <v>78</v>
      </c>
      <c r="I59" s="255" t="str">
        <f>IF(基本情報入力シート!Z87="","",基本情報入力シート!Z87)</f>
        <v/>
      </c>
      <c r="J59" s="84" t="str">
        <f>IF(G59="","",VLOOKUP(G59,【参考】数式用!$A$3:$B$22,2,FALSE))</f>
        <v/>
      </c>
      <c r="K59" s="85" t="s">
        <v>11</v>
      </c>
      <c r="L59" s="86">
        <v>6</v>
      </c>
      <c r="M59" s="87" t="s">
        <v>8</v>
      </c>
      <c r="N59" s="208">
        <v>2</v>
      </c>
      <c r="O59" s="88" t="s">
        <v>23</v>
      </c>
      <c r="P59" s="89">
        <v>6</v>
      </c>
      <c r="Q59" s="63" t="s">
        <v>8</v>
      </c>
      <c r="R59" s="89">
        <v>5</v>
      </c>
      <c r="S59" s="87" t="s">
        <v>57</v>
      </c>
      <c r="T59" s="90" t="s">
        <v>58</v>
      </c>
      <c r="U59" s="91">
        <f t="shared" si="4"/>
        <v>4</v>
      </c>
      <c r="V59" s="90" t="s">
        <v>59</v>
      </c>
      <c r="W59" s="95" t="str">
        <f t="shared" si="0"/>
        <v/>
      </c>
      <c r="X59" s="252" t="str">
        <f t="shared" si="1"/>
        <v/>
      </c>
    </row>
    <row r="60" spans="1:24" ht="36.75" customHeight="1">
      <c r="A60" s="82">
        <f t="shared" si="2"/>
        <v>49</v>
      </c>
      <c r="B60" s="83" t="str">
        <f>IF(基本情報入力シート!C88="","",基本情報入力シート!C88)</f>
        <v/>
      </c>
      <c r="C60" s="140" t="str">
        <f>IF(基本情報入力シート!M88="","",基本情報入力シート!M88)</f>
        <v/>
      </c>
      <c r="D60" s="141" t="str">
        <f>IF(基本情報入力シート!R88="","",基本情報入力シート!R88)</f>
        <v/>
      </c>
      <c r="E60" s="141" t="str">
        <f>IF(基本情報入力シート!W88="","",基本情報入力シート!W88)</f>
        <v/>
      </c>
      <c r="F60" s="141" t="str">
        <f>IF(基本情報入力シート!X88="","",基本情報入力シート!X88)</f>
        <v/>
      </c>
      <c r="G60" s="141" t="str">
        <f>IF(基本情報入力シート!Y88="","",基本情報入力シート!Y88)</f>
        <v/>
      </c>
      <c r="H60" s="96" t="s">
        <v>78</v>
      </c>
      <c r="I60" s="255" t="str">
        <f>IF(基本情報入力シート!Z88="","",基本情報入力シート!Z88)</f>
        <v/>
      </c>
      <c r="J60" s="84" t="str">
        <f>IF(G60="","",VLOOKUP(G60,【参考】数式用!$A$3:$B$22,2,FALSE))</f>
        <v/>
      </c>
      <c r="K60" s="85" t="s">
        <v>11</v>
      </c>
      <c r="L60" s="86">
        <v>6</v>
      </c>
      <c r="M60" s="87" t="s">
        <v>8</v>
      </c>
      <c r="N60" s="208">
        <v>2</v>
      </c>
      <c r="O60" s="88" t="s">
        <v>23</v>
      </c>
      <c r="P60" s="89">
        <v>6</v>
      </c>
      <c r="Q60" s="63" t="s">
        <v>8</v>
      </c>
      <c r="R60" s="89">
        <v>5</v>
      </c>
      <c r="S60" s="87" t="s">
        <v>57</v>
      </c>
      <c r="T60" s="90" t="s">
        <v>13</v>
      </c>
      <c r="U60" s="91">
        <f t="shared" si="4"/>
        <v>4</v>
      </c>
      <c r="V60" s="90" t="s">
        <v>18</v>
      </c>
      <c r="W60" s="95" t="str">
        <f t="shared" si="0"/>
        <v/>
      </c>
      <c r="X60" s="252" t="str">
        <f t="shared" si="1"/>
        <v/>
      </c>
    </row>
    <row r="61" spans="1:24" ht="36.75" customHeight="1">
      <c r="A61" s="82">
        <f t="shared" si="2"/>
        <v>50</v>
      </c>
      <c r="B61" s="83" t="str">
        <f>IF(基本情報入力シート!C89="","",基本情報入力シート!C89)</f>
        <v/>
      </c>
      <c r="C61" s="140" t="str">
        <f>IF(基本情報入力シート!M89="","",基本情報入力シート!M89)</f>
        <v/>
      </c>
      <c r="D61" s="141" t="str">
        <f>IF(基本情報入力シート!R89="","",基本情報入力シート!R89)</f>
        <v/>
      </c>
      <c r="E61" s="141" t="str">
        <f>IF(基本情報入力シート!W89="","",基本情報入力シート!W89)</f>
        <v/>
      </c>
      <c r="F61" s="141" t="str">
        <f>IF(基本情報入力シート!X89="","",基本情報入力シート!X89)</f>
        <v/>
      </c>
      <c r="G61" s="141" t="str">
        <f>IF(基本情報入力シート!Y89="","",基本情報入力シート!Y89)</f>
        <v/>
      </c>
      <c r="H61" s="96" t="s">
        <v>78</v>
      </c>
      <c r="I61" s="255" t="str">
        <f>IF(基本情報入力シート!Z89="","",基本情報入力シート!Z89)</f>
        <v/>
      </c>
      <c r="J61" s="84" t="str">
        <f>IF(G61="","",VLOOKUP(G61,【参考】数式用!$A$3:$B$22,2,FALSE))</f>
        <v/>
      </c>
      <c r="K61" s="85" t="s">
        <v>11</v>
      </c>
      <c r="L61" s="86">
        <v>6</v>
      </c>
      <c r="M61" s="87" t="s">
        <v>8</v>
      </c>
      <c r="N61" s="208">
        <v>2</v>
      </c>
      <c r="O61" s="88" t="s">
        <v>23</v>
      </c>
      <c r="P61" s="89">
        <v>6</v>
      </c>
      <c r="Q61" s="63" t="s">
        <v>8</v>
      </c>
      <c r="R61" s="89">
        <v>5</v>
      </c>
      <c r="S61" s="87" t="s">
        <v>57</v>
      </c>
      <c r="T61" s="90" t="s">
        <v>58</v>
      </c>
      <c r="U61" s="91">
        <f t="shared" si="4"/>
        <v>4</v>
      </c>
      <c r="V61" s="90" t="s">
        <v>59</v>
      </c>
      <c r="W61" s="95" t="str">
        <f t="shared" si="0"/>
        <v/>
      </c>
      <c r="X61" s="252" t="str">
        <f t="shared" si="1"/>
        <v/>
      </c>
    </row>
    <row r="62" spans="1:24" ht="36.75" customHeight="1">
      <c r="A62" s="82">
        <f t="shared" si="2"/>
        <v>51</v>
      </c>
      <c r="B62" s="83" t="str">
        <f>IF(基本情報入力シート!C90="","",基本情報入力シート!C90)</f>
        <v/>
      </c>
      <c r="C62" s="140" t="str">
        <f>IF(基本情報入力シート!M90="","",基本情報入力シート!M90)</f>
        <v/>
      </c>
      <c r="D62" s="141" t="str">
        <f>IF(基本情報入力シート!R90="","",基本情報入力シート!R90)</f>
        <v/>
      </c>
      <c r="E62" s="141" t="str">
        <f>IF(基本情報入力シート!W90="","",基本情報入力シート!W90)</f>
        <v/>
      </c>
      <c r="F62" s="141" t="str">
        <f>IF(基本情報入力シート!X90="","",基本情報入力シート!X90)</f>
        <v/>
      </c>
      <c r="G62" s="141" t="str">
        <f>IF(基本情報入力シート!Y90="","",基本情報入力シート!Y90)</f>
        <v/>
      </c>
      <c r="H62" s="96" t="s">
        <v>78</v>
      </c>
      <c r="I62" s="255" t="str">
        <f>IF(基本情報入力シート!Z90="","",基本情報入力シート!Z90)</f>
        <v/>
      </c>
      <c r="J62" s="84" t="str">
        <f>IF(G62="","",VLOOKUP(G62,【参考】数式用!$A$3:$B$22,2,FALSE))</f>
        <v/>
      </c>
      <c r="K62" s="85" t="s">
        <v>11</v>
      </c>
      <c r="L62" s="86">
        <v>6</v>
      </c>
      <c r="M62" s="87" t="s">
        <v>8</v>
      </c>
      <c r="N62" s="208">
        <v>2</v>
      </c>
      <c r="O62" s="88" t="s">
        <v>23</v>
      </c>
      <c r="P62" s="89">
        <v>6</v>
      </c>
      <c r="Q62" s="63" t="s">
        <v>8</v>
      </c>
      <c r="R62" s="89">
        <v>5</v>
      </c>
      <c r="S62" s="87" t="s">
        <v>57</v>
      </c>
      <c r="T62" s="90" t="s">
        <v>13</v>
      </c>
      <c r="U62" s="91">
        <f t="shared" si="4"/>
        <v>4</v>
      </c>
      <c r="V62" s="90" t="s">
        <v>18</v>
      </c>
      <c r="W62" s="95" t="str">
        <f t="shared" si="0"/>
        <v/>
      </c>
      <c r="X62" s="252" t="str">
        <f t="shared" si="1"/>
        <v/>
      </c>
    </row>
    <row r="63" spans="1:24" ht="36.75" customHeight="1">
      <c r="A63" s="82">
        <f t="shared" si="2"/>
        <v>52</v>
      </c>
      <c r="B63" s="83" t="str">
        <f>IF(基本情報入力シート!C91="","",基本情報入力シート!C91)</f>
        <v/>
      </c>
      <c r="C63" s="140" t="str">
        <f>IF(基本情報入力シート!M91="","",基本情報入力シート!M91)</f>
        <v/>
      </c>
      <c r="D63" s="141" t="str">
        <f>IF(基本情報入力シート!R91="","",基本情報入力シート!R91)</f>
        <v/>
      </c>
      <c r="E63" s="141" t="str">
        <f>IF(基本情報入力シート!W91="","",基本情報入力シート!W91)</f>
        <v/>
      </c>
      <c r="F63" s="141" t="str">
        <f>IF(基本情報入力シート!X91="","",基本情報入力シート!X91)</f>
        <v/>
      </c>
      <c r="G63" s="141" t="str">
        <f>IF(基本情報入力シート!Y91="","",基本情報入力シート!Y91)</f>
        <v/>
      </c>
      <c r="H63" s="96" t="s">
        <v>78</v>
      </c>
      <c r="I63" s="255" t="str">
        <f>IF(基本情報入力シート!Z91="","",基本情報入力シート!Z91)</f>
        <v/>
      </c>
      <c r="J63" s="84" t="str">
        <f>IF(G63="","",VLOOKUP(G63,【参考】数式用!$A$3:$B$22,2,FALSE))</f>
        <v/>
      </c>
      <c r="K63" s="85" t="s">
        <v>11</v>
      </c>
      <c r="L63" s="86">
        <v>6</v>
      </c>
      <c r="M63" s="87" t="s">
        <v>8</v>
      </c>
      <c r="N63" s="208">
        <v>2</v>
      </c>
      <c r="O63" s="88" t="s">
        <v>23</v>
      </c>
      <c r="P63" s="89">
        <v>6</v>
      </c>
      <c r="Q63" s="63" t="s">
        <v>8</v>
      </c>
      <c r="R63" s="89">
        <v>5</v>
      </c>
      <c r="S63" s="87" t="s">
        <v>57</v>
      </c>
      <c r="T63" s="90" t="s">
        <v>58</v>
      </c>
      <c r="U63" s="91">
        <f t="shared" si="4"/>
        <v>4</v>
      </c>
      <c r="V63" s="90" t="s">
        <v>59</v>
      </c>
      <c r="W63" s="95" t="str">
        <f t="shared" si="0"/>
        <v/>
      </c>
      <c r="X63" s="252" t="str">
        <f t="shared" si="1"/>
        <v/>
      </c>
    </row>
    <row r="64" spans="1:24" ht="36.75" customHeight="1">
      <c r="A64" s="82">
        <f t="shared" si="2"/>
        <v>53</v>
      </c>
      <c r="B64" s="83" t="str">
        <f>IF(基本情報入力シート!C92="","",基本情報入力シート!C92)</f>
        <v/>
      </c>
      <c r="C64" s="140" t="str">
        <f>IF(基本情報入力シート!M92="","",基本情報入力シート!M92)</f>
        <v/>
      </c>
      <c r="D64" s="141" t="str">
        <f>IF(基本情報入力シート!R92="","",基本情報入力シート!R92)</f>
        <v/>
      </c>
      <c r="E64" s="141" t="str">
        <f>IF(基本情報入力シート!W92="","",基本情報入力シート!W92)</f>
        <v/>
      </c>
      <c r="F64" s="141" t="str">
        <f>IF(基本情報入力シート!X92="","",基本情報入力シート!X92)</f>
        <v/>
      </c>
      <c r="G64" s="141" t="str">
        <f>IF(基本情報入力シート!Y92="","",基本情報入力シート!Y92)</f>
        <v/>
      </c>
      <c r="H64" s="96" t="s">
        <v>78</v>
      </c>
      <c r="I64" s="255" t="str">
        <f>IF(基本情報入力シート!Z92="","",基本情報入力シート!Z92)</f>
        <v/>
      </c>
      <c r="J64" s="84" t="str">
        <f>IF(G64="","",VLOOKUP(G64,【参考】数式用!$A$3:$B$22,2,FALSE))</f>
        <v/>
      </c>
      <c r="K64" s="85" t="s">
        <v>11</v>
      </c>
      <c r="L64" s="86">
        <v>6</v>
      </c>
      <c r="M64" s="87" t="s">
        <v>8</v>
      </c>
      <c r="N64" s="208">
        <v>2</v>
      </c>
      <c r="O64" s="88" t="s">
        <v>23</v>
      </c>
      <c r="P64" s="89">
        <v>6</v>
      </c>
      <c r="Q64" s="63" t="s">
        <v>8</v>
      </c>
      <c r="R64" s="89">
        <v>5</v>
      </c>
      <c r="S64" s="87" t="s">
        <v>57</v>
      </c>
      <c r="T64" s="90" t="s">
        <v>13</v>
      </c>
      <c r="U64" s="91">
        <f t="shared" si="4"/>
        <v>4</v>
      </c>
      <c r="V64" s="90" t="s">
        <v>18</v>
      </c>
      <c r="W64" s="95" t="str">
        <f t="shared" si="0"/>
        <v/>
      </c>
      <c r="X64" s="252" t="str">
        <f t="shared" si="1"/>
        <v/>
      </c>
    </row>
    <row r="65" spans="1:24" ht="36.75" customHeight="1">
      <c r="A65" s="82">
        <f t="shared" si="2"/>
        <v>54</v>
      </c>
      <c r="B65" s="83" t="str">
        <f>IF(基本情報入力シート!C93="","",基本情報入力シート!C93)</f>
        <v/>
      </c>
      <c r="C65" s="140" t="str">
        <f>IF(基本情報入力シート!M93="","",基本情報入力シート!M93)</f>
        <v/>
      </c>
      <c r="D65" s="141" t="str">
        <f>IF(基本情報入力シート!R93="","",基本情報入力シート!R93)</f>
        <v/>
      </c>
      <c r="E65" s="141" t="str">
        <f>IF(基本情報入力シート!W93="","",基本情報入力シート!W93)</f>
        <v/>
      </c>
      <c r="F65" s="141" t="str">
        <f>IF(基本情報入力シート!X93="","",基本情報入力シート!X93)</f>
        <v/>
      </c>
      <c r="G65" s="141" t="str">
        <f>IF(基本情報入力シート!Y93="","",基本情報入力シート!Y93)</f>
        <v/>
      </c>
      <c r="H65" s="96" t="s">
        <v>78</v>
      </c>
      <c r="I65" s="255" t="str">
        <f>IF(基本情報入力シート!Z93="","",基本情報入力シート!Z93)</f>
        <v/>
      </c>
      <c r="J65" s="84" t="str">
        <f>IF(G65="","",VLOOKUP(G65,【参考】数式用!$A$3:$B$22,2,FALSE))</f>
        <v/>
      </c>
      <c r="K65" s="85" t="s">
        <v>11</v>
      </c>
      <c r="L65" s="86">
        <v>6</v>
      </c>
      <c r="M65" s="87" t="s">
        <v>8</v>
      </c>
      <c r="N65" s="208">
        <v>2</v>
      </c>
      <c r="O65" s="88" t="s">
        <v>23</v>
      </c>
      <c r="P65" s="89">
        <v>6</v>
      </c>
      <c r="Q65" s="63" t="s">
        <v>8</v>
      </c>
      <c r="R65" s="89">
        <v>5</v>
      </c>
      <c r="S65" s="87" t="s">
        <v>57</v>
      </c>
      <c r="T65" s="90" t="s">
        <v>58</v>
      </c>
      <c r="U65" s="91">
        <f t="shared" si="4"/>
        <v>4</v>
      </c>
      <c r="V65" s="90" t="s">
        <v>59</v>
      </c>
      <c r="W65" s="95" t="str">
        <f t="shared" si="0"/>
        <v/>
      </c>
      <c r="X65" s="252" t="str">
        <f t="shared" si="1"/>
        <v/>
      </c>
    </row>
    <row r="66" spans="1:24" ht="36.75" customHeight="1">
      <c r="A66" s="82">
        <f t="shared" si="2"/>
        <v>55</v>
      </c>
      <c r="B66" s="83" t="str">
        <f>IF(基本情報入力シート!C94="","",基本情報入力シート!C94)</f>
        <v/>
      </c>
      <c r="C66" s="140" t="str">
        <f>IF(基本情報入力シート!M94="","",基本情報入力シート!M94)</f>
        <v/>
      </c>
      <c r="D66" s="141" t="str">
        <f>IF(基本情報入力シート!R94="","",基本情報入力シート!R94)</f>
        <v/>
      </c>
      <c r="E66" s="141" t="str">
        <f>IF(基本情報入力シート!W94="","",基本情報入力シート!W94)</f>
        <v/>
      </c>
      <c r="F66" s="141" t="str">
        <f>IF(基本情報入力シート!X94="","",基本情報入力シート!X94)</f>
        <v/>
      </c>
      <c r="G66" s="141" t="str">
        <f>IF(基本情報入力シート!Y94="","",基本情報入力シート!Y94)</f>
        <v/>
      </c>
      <c r="H66" s="96" t="s">
        <v>78</v>
      </c>
      <c r="I66" s="255" t="str">
        <f>IF(基本情報入力シート!Z94="","",基本情報入力シート!Z94)</f>
        <v/>
      </c>
      <c r="J66" s="84" t="str">
        <f>IF(G66="","",VLOOKUP(G66,【参考】数式用!$A$3:$B$22,2,FALSE))</f>
        <v/>
      </c>
      <c r="K66" s="85" t="s">
        <v>11</v>
      </c>
      <c r="L66" s="86">
        <v>6</v>
      </c>
      <c r="M66" s="87" t="s">
        <v>8</v>
      </c>
      <c r="N66" s="208">
        <v>2</v>
      </c>
      <c r="O66" s="88" t="s">
        <v>23</v>
      </c>
      <c r="P66" s="89">
        <v>6</v>
      </c>
      <c r="Q66" s="63" t="s">
        <v>8</v>
      </c>
      <c r="R66" s="89">
        <v>5</v>
      </c>
      <c r="S66" s="87" t="s">
        <v>57</v>
      </c>
      <c r="T66" s="90" t="s">
        <v>13</v>
      </c>
      <c r="U66" s="91">
        <f t="shared" si="4"/>
        <v>4</v>
      </c>
      <c r="V66" s="90" t="s">
        <v>18</v>
      </c>
      <c r="W66" s="95" t="str">
        <f t="shared" si="0"/>
        <v/>
      </c>
      <c r="X66" s="252" t="str">
        <f t="shared" si="1"/>
        <v/>
      </c>
    </row>
    <row r="67" spans="1:24" ht="36.75" customHeight="1">
      <c r="A67" s="82">
        <f t="shared" si="2"/>
        <v>56</v>
      </c>
      <c r="B67" s="83" t="str">
        <f>IF(基本情報入力シート!C95="","",基本情報入力シート!C95)</f>
        <v/>
      </c>
      <c r="C67" s="140" t="str">
        <f>IF(基本情報入力シート!M95="","",基本情報入力シート!M95)</f>
        <v/>
      </c>
      <c r="D67" s="141" t="str">
        <f>IF(基本情報入力シート!R95="","",基本情報入力シート!R95)</f>
        <v/>
      </c>
      <c r="E67" s="141" t="str">
        <f>IF(基本情報入力シート!W95="","",基本情報入力シート!W95)</f>
        <v/>
      </c>
      <c r="F67" s="141" t="str">
        <f>IF(基本情報入力シート!X95="","",基本情報入力シート!X95)</f>
        <v/>
      </c>
      <c r="G67" s="141" t="str">
        <f>IF(基本情報入力シート!Y95="","",基本情報入力シート!Y95)</f>
        <v/>
      </c>
      <c r="H67" s="96" t="s">
        <v>78</v>
      </c>
      <c r="I67" s="255" t="str">
        <f>IF(基本情報入力シート!Z95="","",基本情報入力シート!Z95)</f>
        <v/>
      </c>
      <c r="J67" s="84" t="str">
        <f>IF(G67="","",VLOOKUP(G67,【参考】数式用!$A$3:$B$22,2,FALSE))</f>
        <v/>
      </c>
      <c r="K67" s="85" t="s">
        <v>11</v>
      </c>
      <c r="L67" s="86">
        <v>6</v>
      </c>
      <c r="M67" s="87" t="s">
        <v>8</v>
      </c>
      <c r="N67" s="208">
        <v>2</v>
      </c>
      <c r="O67" s="88" t="s">
        <v>23</v>
      </c>
      <c r="P67" s="89">
        <v>6</v>
      </c>
      <c r="Q67" s="63" t="s">
        <v>8</v>
      </c>
      <c r="R67" s="89">
        <v>5</v>
      </c>
      <c r="S67" s="87" t="s">
        <v>57</v>
      </c>
      <c r="T67" s="90" t="s">
        <v>58</v>
      </c>
      <c r="U67" s="91">
        <f t="shared" si="4"/>
        <v>4</v>
      </c>
      <c r="V67" s="90" t="s">
        <v>59</v>
      </c>
      <c r="W67" s="95" t="str">
        <f t="shared" si="0"/>
        <v/>
      </c>
      <c r="X67" s="252" t="str">
        <f t="shared" si="1"/>
        <v/>
      </c>
    </row>
    <row r="68" spans="1:24" ht="36.75" customHeight="1">
      <c r="A68" s="82">
        <f t="shared" si="2"/>
        <v>57</v>
      </c>
      <c r="B68" s="83" t="str">
        <f>IF(基本情報入力シート!C96="","",基本情報入力シート!C96)</f>
        <v/>
      </c>
      <c r="C68" s="140" t="str">
        <f>IF(基本情報入力シート!M96="","",基本情報入力シート!M96)</f>
        <v/>
      </c>
      <c r="D68" s="141" t="str">
        <f>IF(基本情報入力シート!R96="","",基本情報入力シート!R96)</f>
        <v/>
      </c>
      <c r="E68" s="141" t="str">
        <f>IF(基本情報入力シート!W96="","",基本情報入力シート!W96)</f>
        <v/>
      </c>
      <c r="F68" s="141" t="str">
        <f>IF(基本情報入力シート!X96="","",基本情報入力シート!X96)</f>
        <v/>
      </c>
      <c r="G68" s="141" t="str">
        <f>IF(基本情報入力シート!Y96="","",基本情報入力シート!Y96)</f>
        <v/>
      </c>
      <c r="H68" s="96" t="s">
        <v>78</v>
      </c>
      <c r="I68" s="255" t="str">
        <f>IF(基本情報入力シート!Z96="","",基本情報入力シート!Z96)</f>
        <v/>
      </c>
      <c r="J68" s="84" t="str">
        <f>IF(G68="","",VLOOKUP(G68,【参考】数式用!$A$3:$B$22,2,FALSE))</f>
        <v/>
      </c>
      <c r="K68" s="85" t="s">
        <v>11</v>
      </c>
      <c r="L68" s="86">
        <v>6</v>
      </c>
      <c r="M68" s="87" t="s">
        <v>8</v>
      </c>
      <c r="N68" s="208">
        <v>2</v>
      </c>
      <c r="O68" s="88" t="s">
        <v>23</v>
      </c>
      <c r="P68" s="89">
        <v>6</v>
      </c>
      <c r="Q68" s="63" t="s">
        <v>8</v>
      </c>
      <c r="R68" s="89">
        <v>5</v>
      </c>
      <c r="S68" s="87" t="s">
        <v>57</v>
      </c>
      <c r="T68" s="90" t="s">
        <v>13</v>
      </c>
      <c r="U68" s="91">
        <f t="shared" si="4"/>
        <v>4</v>
      </c>
      <c r="V68" s="90" t="s">
        <v>18</v>
      </c>
      <c r="W68" s="95" t="str">
        <f t="shared" si="0"/>
        <v/>
      </c>
      <c r="X68" s="252" t="str">
        <f t="shared" si="1"/>
        <v/>
      </c>
    </row>
    <row r="69" spans="1:24" ht="36.75" customHeight="1">
      <c r="A69" s="82">
        <f t="shared" si="2"/>
        <v>58</v>
      </c>
      <c r="B69" s="83" t="str">
        <f>IF(基本情報入力シート!C97="","",基本情報入力シート!C97)</f>
        <v/>
      </c>
      <c r="C69" s="140" t="str">
        <f>IF(基本情報入力シート!M97="","",基本情報入力シート!M97)</f>
        <v/>
      </c>
      <c r="D69" s="141" t="str">
        <f>IF(基本情報入力シート!R97="","",基本情報入力シート!R97)</f>
        <v/>
      </c>
      <c r="E69" s="141" t="str">
        <f>IF(基本情報入力シート!W97="","",基本情報入力シート!W97)</f>
        <v/>
      </c>
      <c r="F69" s="141" t="str">
        <f>IF(基本情報入力シート!X97="","",基本情報入力シート!X97)</f>
        <v/>
      </c>
      <c r="G69" s="141" t="str">
        <f>IF(基本情報入力シート!Y97="","",基本情報入力シート!Y97)</f>
        <v/>
      </c>
      <c r="H69" s="96" t="s">
        <v>78</v>
      </c>
      <c r="I69" s="255" t="str">
        <f>IF(基本情報入力シート!Z97="","",基本情報入力シート!Z97)</f>
        <v/>
      </c>
      <c r="J69" s="84" t="str">
        <f>IF(G69="","",VLOOKUP(G69,【参考】数式用!$A$3:$B$22,2,FALSE))</f>
        <v/>
      </c>
      <c r="K69" s="85" t="s">
        <v>11</v>
      </c>
      <c r="L69" s="86">
        <v>6</v>
      </c>
      <c r="M69" s="87" t="s">
        <v>8</v>
      </c>
      <c r="N69" s="208">
        <v>2</v>
      </c>
      <c r="O69" s="88" t="s">
        <v>23</v>
      </c>
      <c r="P69" s="89">
        <v>6</v>
      </c>
      <c r="Q69" s="63" t="s">
        <v>8</v>
      </c>
      <c r="R69" s="89">
        <v>5</v>
      </c>
      <c r="S69" s="87" t="s">
        <v>57</v>
      </c>
      <c r="T69" s="90" t="s">
        <v>58</v>
      </c>
      <c r="U69" s="91">
        <f t="shared" si="4"/>
        <v>4</v>
      </c>
      <c r="V69" s="90" t="s">
        <v>59</v>
      </c>
      <c r="W69" s="95" t="str">
        <f t="shared" si="0"/>
        <v/>
      </c>
      <c r="X69" s="252" t="str">
        <f t="shared" si="1"/>
        <v/>
      </c>
    </row>
    <row r="70" spans="1:24" ht="36.75" customHeight="1">
      <c r="A70" s="82">
        <f t="shared" si="2"/>
        <v>59</v>
      </c>
      <c r="B70" s="83" t="str">
        <f>IF(基本情報入力シート!C98="","",基本情報入力シート!C98)</f>
        <v/>
      </c>
      <c r="C70" s="140" t="str">
        <f>IF(基本情報入力シート!M98="","",基本情報入力シート!M98)</f>
        <v/>
      </c>
      <c r="D70" s="141" t="str">
        <f>IF(基本情報入力シート!R98="","",基本情報入力シート!R98)</f>
        <v/>
      </c>
      <c r="E70" s="141" t="str">
        <f>IF(基本情報入力シート!W98="","",基本情報入力シート!W98)</f>
        <v/>
      </c>
      <c r="F70" s="141" t="str">
        <f>IF(基本情報入力シート!X98="","",基本情報入力シート!X98)</f>
        <v/>
      </c>
      <c r="G70" s="141" t="str">
        <f>IF(基本情報入力シート!Y98="","",基本情報入力シート!Y98)</f>
        <v/>
      </c>
      <c r="H70" s="96" t="s">
        <v>78</v>
      </c>
      <c r="I70" s="255" t="str">
        <f>IF(基本情報入力シート!Z98="","",基本情報入力シート!Z98)</f>
        <v/>
      </c>
      <c r="J70" s="84" t="str">
        <f>IF(G70="","",VLOOKUP(G70,【参考】数式用!$A$3:$B$22,2,FALSE))</f>
        <v/>
      </c>
      <c r="K70" s="85" t="s">
        <v>11</v>
      </c>
      <c r="L70" s="86">
        <v>6</v>
      </c>
      <c r="M70" s="87" t="s">
        <v>8</v>
      </c>
      <c r="N70" s="208">
        <v>2</v>
      </c>
      <c r="O70" s="88" t="s">
        <v>23</v>
      </c>
      <c r="P70" s="89">
        <v>6</v>
      </c>
      <c r="Q70" s="63" t="s">
        <v>8</v>
      </c>
      <c r="R70" s="89">
        <v>5</v>
      </c>
      <c r="S70" s="87" t="s">
        <v>57</v>
      </c>
      <c r="T70" s="90" t="s">
        <v>13</v>
      </c>
      <c r="U70" s="91">
        <f t="shared" si="4"/>
        <v>4</v>
      </c>
      <c r="V70" s="90" t="s">
        <v>18</v>
      </c>
      <c r="W70" s="95" t="str">
        <f t="shared" si="0"/>
        <v/>
      </c>
      <c r="X70" s="252" t="str">
        <f t="shared" si="1"/>
        <v/>
      </c>
    </row>
    <row r="71" spans="1:24" ht="36.75" customHeight="1">
      <c r="A71" s="82">
        <f t="shared" si="2"/>
        <v>60</v>
      </c>
      <c r="B71" s="83" t="str">
        <f>IF(基本情報入力シート!C99="","",基本情報入力シート!C99)</f>
        <v/>
      </c>
      <c r="C71" s="140" t="str">
        <f>IF(基本情報入力シート!M99="","",基本情報入力シート!M99)</f>
        <v/>
      </c>
      <c r="D71" s="141" t="str">
        <f>IF(基本情報入力シート!R99="","",基本情報入力シート!R99)</f>
        <v/>
      </c>
      <c r="E71" s="141" t="str">
        <f>IF(基本情報入力シート!W99="","",基本情報入力シート!W99)</f>
        <v/>
      </c>
      <c r="F71" s="141" t="str">
        <f>IF(基本情報入力シート!X99="","",基本情報入力シート!X99)</f>
        <v/>
      </c>
      <c r="G71" s="141" t="str">
        <f>IF(基本情報入力シート!Y99="","",基本情報入力シート!Y99)</f>
        <v/>
      </c>
      <c r="H71" s="96" t="s">
        <v>78</v>
      </c>
      <c r="I71" s="255" t="str">
        <f>IF(基本情報入力シート!Z99="","",基本情報入力シート!Z99)</f>
        <v/>
      </c>
      <c r="J71" s="84" t="str">
        <f>IF(G71="","",VLOOKUP(G71,【参考】数式用!$A$3:$B$22,2,FALSE))</f>
        <v/>
      </c>
      <c r="K71" s="85" t="s">
        <v>11</v>
      </c>
      <c r="L71" s="86">
        <v>6</v>
      </c>
      <c r="M71" s="87" t="s">
        <v>8</v>
      </c>
      <c r="N71" s="208">
        <v>2</v>
      </c>
      <c r="O71" s="88" t="s">
        <v>23</v>
      </c>
      <c r="P71" s="89">
        <v>6</v>
      </c>
      <c r="Q71" s="63" t="s">
        <v>8</v>
      </c>
      <c r="R71" s="89">
        <v>5</v>
      </c>
      <c r="S71" s="87" t="s">
        <v>57</v>
      </c>
      <c r="T71" s="90" t="s">
        <v>58</v>
      </c>
      <c r="U71" s="91">
        <f t="shared" si="4"/>
        <v>4</v>
      </c>
      <c r="V71" s="90" t="s">
        <v>59</v>
      </c>
      <c r="W71" s="95" t="str">
        <f t="shared" si="0"/>
        <v/>
      </c>
      <c r="X71" s="252" t="str">
        <f t="shared" si="1"/>
        <v/>
      </c>
    </row>
    <row r="72" spans="1:24" ht="36.75" customHeight="1">
      <c r="A72" s="82">
        <f t="shared" si="2"/>
        <v>61</v>
      </c>
      <c r="B72" s="83" t="str">
        <f>IF(基本情報入力シート!C100="","",基本情報入力シート!C100)</f>
        <v/>
      </c>
      <c r="C72" s="140" t="str">
        <f>IF(基本情報入力シート!M100="","",基本情報入力シート!M100)</f>
        <v/>
      </c>
      <c r="D72" s="141" t="str">
        <f>IF(基本情報入力シート!R100="","",基本情報入力シート!R100)</f>
        <v/>
      </c>
      <c r="E72" s="141" t="str">
        <f>IF(基本情報入力シート!W100="","",基本情報入力シート!W100)</f>
        <v/>
      </c>
      <c r="F72" s="141" t="str">
        <f>IF(基本情報入力シート!X100="","",基本情報入力シート!X100)</f>
        <v/>
      </c>
      <c r="G72" s="141" t="str">
        <f>IF(基本情報入力シート!Y100="","",基本情報入力シート!Y100)</f>
        <v/>
      </c>
      <c r="H72" s="96" t="s">
        <v>78</v>
      </c>
      <c r="I72" s="255" t="str">
        <f>IF(基本情報入力シート!Z100="","",基本情報入力シート!Z100)</f>
        <v/>
      </c>
      <c r="J72" s="84" t="str">
        <f>IF(G72="","",VLOOKUP(G72,【参考】数式用!$A$3:$B$22,2,FALSE))</f>
        <v/>
      </c>
      <c r="K72" s="85" t="s">
        <v>11</v>
      </c>
      <c r="L72" s="86">
        <v>6</v>
      </c>
      <c r="M72" s="87" t="s">
        <v>8</v>
      </c>
      <c r="N72" s="208">
        <v>2</v>
      </c>
      <c r="O72" s="88" t="s">
        <v>23</v>
      </c>
      <c r="P72" s="89">
        <v>6</v>
      </c>
      <c r="Q72" s="63" t="s">
        <v>8</v>
      </c>
      <c r="R72" s="89">
        <v>5</v>
      </c>
      <c r="S72" s="87" t="s">
        <v>57</v>
      </c>
      <c r="T72" s="90" t="s">
        <v>13</v>
      </c>
      <c r="U72" s="91">
        <f t="shared" si="4"/>
        <v>4</v>
      </c>
      <c r="V72" s="90" t="s">
        <v>18</v>
      </c>
      <c r="W72" s="95" t="str">
        <f t="shared" si="0"/>
        <v/>
      </c>
      <c r="X72" s="252" t="str">
        <f t="shared" si="1"/>
        <v/>
      </c>
    </row>
    <row r="73" spans="1:24" ht="36.75" customHeight="1">
      <c r="A73" s="82">
        <f t="shared" si="2"/>
        <v>62</v>
      </c>
      <c r="B73" s="83" t="str">
        <f>IF(基本情報入力シート!C101="","",基本情報入力シート!C101)</f>
        <v/>
      </c>
      <c r="C73" s="140" t="str">
        <f>IF(基本情報入力シート!M101="","",基本情報入力シート!M101)</f>
        <v/>
      </c>
      <c r="D73" s="141" t="str">
        <f>IF(基本情報入力シート!R101="","",基本情報入力シート!R101)</f>
        <v/>
      </c>
      <c r="E73" s="141" t="str">
        <f>IF(基本情報入力シート!W101="","",基本情報入力シート!W101)</f>
        <v/>
      </c>
      <c r="F73" s="141" t="str">
        <f>IF(基本情報入力シート!X101="","",基本情報入力シート!X101)</f>
        <v/>
      </c>
      <c r="G73" s="141" t="str">
        <f>IF(基本情報入力シート!Y101="","",基本情報入力シート!Y101)</f>
        <v/>
      </c>
      <c r="H73" s="96" t="s">
        <v>78</v>
      </c>
      <c r="I73" s="255" t="str">
        <f>IF(基本情報入力シート!Z101="","",基本情報入力シート!Z101)</f>
        <v/>
      </c>
      <c r="J73" s="84" t="str">
        <f>IF(G73="","",VLOOKUP(G73,【参考】数式用!$A$3:$B$22,2,FALSE))</f>
        <v/>
      </c>
      <c r="K73" s="85" t="s">
        <v>11</v>
      </c>
      <c r="L73" s="86">
        <v>6</v>
      </c>
      <c r="M73" s="87" t="s">
        <v>8</v>
      </c>
      <c r="N73" s="208">
        <v>2</v>
      </c>
      <c r="O73" s="88" t="s">
        <v>23</v>
      </c>
      <c r="P73" s="89">
        <v>6</v>
      </c>
      <c r="Q73" s="63" t="s">
        <v>8</v>
      </c>
      <c r="R73" s="89">
        <v>5</v>
      </c>
      <c r="S73" s="87" t="s">
        <v>57</v>
      </c>
      <c r="T73" s="90" t="s">
        <v>58</v>
      </c>
      <c r="U73" s="91">
        <f t="shared" si="4"/>
        <v>4</v>
      </c>
      <c r="V73" s="90" t="s">
        <v>59</v>
      </c>
      <c r="W73" s="95" t="str">
        <f t="shared" si="0"/>
        <v/>
      </c>
      <c r="X73" s="252" t="str">
        <f t="shared" si="1"/>
        <v/>
      </c>
    </row>
    <row r="74" spans="1:24" ht="36.75" customHeight="1">
      <c r="A74" s="82">
        <f t="shared" si="2"/>
        <v>63</v>
      </c>
      <c r="B74" s="83" t="str">
        <f>IF(基本情報入力シート!C102="","",基本情報入力シート!C102)</f>
        <v/>
      </c>
      <c r="C74" s="140" t="str">
        <f>IF(基本情報入力シート!M102="","",基本情報入力シート!M102)</f>
        <v/>
      </c>
      <c r="D74" s="141" t="str">
        <f>IF(基本情報入力シート!R102="","",基本情報入力シート!R102)</f>
        <v/>
      </c>
      <c r="E74" s="141" t="str">
        <f>IF(基本情報入力シート!W102="","",基本情報入力シート!W102)</f>
        <v/>
      </c>
      <c r="F74" s="141" t="str">
        <f>IF(基本情報入力シート!X102="","",基本情報入力シート!X102)</f>
        <v/>
      </c>
      <c r="G74" s="141" t="str">
        <f>IF(基本情報入力シート!Y102="","",基本情報入力シート!Y102)</f>
        <v/>
      </c>
      <c r="H74" s="96" t="s">
        <v>78</v>
      </c>
      <c r="I74" s="255" t="str">
        <f>IF(基本情報入力シート!Z102="","",基本情報入力シート!Z102)</f>
        <v/>
      </c>
      <c r="J74" s="84" t="str">
        <f>IF(G74="","",VLOOKUP(G74,【参考】数式用!$A$3:$B$22,2,FALSE))</f>
        <v/>
      </c>
      <c r="K74" s="85" t="s">
        <v>11</v>
      </c>
      <c r="L74" s="86">
        <v>6</v>
      </c>
      <c r="M74" s="87" t="s">
        <v>8</v>
      </c>
      <c r="N74" s="208">
        <v>2</v>
      </c>
      <c r="O74" s="88" t="s">
        <v>23</v>
      </c>
      <c r="P74" s="89">
        <v>6</v>
      </c>
      <c r="Q74" s="63" t="s">
        <v>8</v>
      </c>
      <c r="R74" s="89">
        <v>5</v>
      </c>
      <c r="S74" s="87" t="s">
        <v>57</v>
      </c>
      <c r="T74" s="90" t="s">
        <v>13</v>
      </c>
      <c r="U74" s="91">
        <f t="shared" si="4"/>
        <v>4</v>
      </c>
      <c r="V74" s="90" t="s">
        <v>18</v>
      </c>
      <c r="W74" s="95" t="str">
        <f t="shared" si="0"/>
        <v/>
      </c>
      <c r="X74" s="252" t="str">
        <f t="shared" si="1"/>
        <v/>
      </c>
    </row>
    <row r="75" spans="1:24" ht="36.75" customHeight="1">
      <c r="A75" s="82">
        <f t="shared" si="2"/>
        <v>64</v>
      </c>
      <c r="B75" s="83" t="str">
        <f>IF(基本情報入力シート!C103="","",基本情報入力シート!C103)</f>
        <v/>
      </c>
      <c r="C75" s="140" t="str">
        <f>IF(基本情報入力シート!M103="","",基本情報入力シート!M103)</f>
        <v/>
      </c>
      <c r="D75" s="141" t="str">
        <f>IF(基本情報入力シート!R103="","",基本情報入力シート!R103)</f>
        <v/>
      </c>
      <c r="E75" s="141" t="str">
        <f>IF(基本情報入力シート!W103="","",基本情報入力シート!W103)</f>
        <v/>
      </c>
      <c r="F75" s="141" t="str">
        <f>IF(基本情報入力シート!X103="","",基本情報入力シート!X103)</f>
        <v/>
      </c>
      <c r="G75" s="141" t="str">
        <f>IF(基本情報入力シート!Y103="","",基本情報入力シート!Y103)</f>
        <v/>
      </c>
      <c r="H75" s="96" t="s">
        <v>78</v>
      </c>
      <c r="I75" s="255" t="str">
        <f>IF(基本情報入力シート!Z103="","",基本情報入力シート!Z103)</f>
        <v/>
      </c>
      <c r="J75" s="84" t="str">
        <f>IF(G75="","",VLOOKUP(G75,【参考】数式用!$A$3:$B$22,2,FALSE))</f>
        <v/>
      </c>
      <c r="K75" s="85" t="s">
        <v>11</v>
      </c>
      <c r="L75" s="86">
        <v>6</v>
      </c>
      <c r="M75" s="87" t="s">
        <v>8</v>
      </c>
      <c r="N75" s="208">
        <v>2</v>
      </c>
      <c r="O75" s="88" t="s">
        <v>23</v>
      </c>
      <c r="P75" s="89">
        <v>6</v>
      </c>
      <c r="Q75" s="63" t="s">
        <v>8</v>
      </c>
      <c r="R75" s="89">
        <v>5</v>
      </c>
      <c r="S75" s="87" t="s">
        <v>57</v>
      </c>
      <c r="T75" s="90" t="s">
        <v>58</v>
      </c>
      <c r="U75" s="91">
        <f t="shared" si="4"/>
        <v>4</v>
      </c>
      <c r="V75" s="90" t="s">
        <v>59</v>
      </c>
      <c r="W75" s="95" t="str">
        <f t="shared" si="0"/>
        <v/>
      </c>
      <c r="X75" s="252" t="str">
        <f t="shared" si="1"/>
        <v/>
      </c>
    </row>
    <row r="76" spans="1:24" ht="36.75" customHeight="1">
      <c r="A76" s="82">
        <f t="shared" si="2"/>
        <v>65</v>
      </c>
      <c r="B76" s="83" t="str">
        <f>IF(基本情報入力シート!C104="","",基本情報入力シート!C104)</f>
        <v/>
      </c>
      <c r="C76" s="140" t="str">
        <f>IF(基本情報入力シート!M104="","",基本情報入力シート!M104)</f>
        <v/>
      </c>
      <c r="D76" s="141" t="str">
        <f>IF(基本情報入力シート!R104="","",基本情報入力シート!R104)</f>
        <v/>
      </c>
      <c r="E76" s="141" t="str">
        <f>IF(基本情報入力シート!W104="","",基本情報入力シート!W104)</f>
        <v/>
      </c>
      <c r="F76" s="141" t="str">
        <f>IF(基本情報入力シート!X104="","",基本情報入力シート!X104)</f>
        <v/>
      </c>
      <c r="G76" s="141" t="str">
        <f>IF(基本情報入力シート!Y104="","",基本情報入力シート!Y104)</f>
        <v/>
      </c>
      <c r="H76" s="96" t="s">
        <v>78</v>
      </c>
      <c r="I76" s="255" t="str">
        <f>IF(基本情報入力シート!Z104="","",基本情報入力シート!Z104)</f>
        <v/>
      </c>
      <c r="J76" s="84" t="str">
        <f>IF(G76="","",VLOOKUP(G76,【参考】数式用!$A$3:$B$22,2,FALSE))</f>
        <v/>
      </c>
      <c r="K76" s="85" t="s">
        <v>11</v>
      </c>
      <c r="L76" s="86">
        <v>6</v>
      </c>
      <c r="M76" s="87" t="s">
        <v>8</v>
      </c>
      <c r="N76" s="208">
        <v>2</v>
      </c>
      <c r="O76" s="88" t="s">
        <v>23</v>
      </c>
      <c r="P76" s="89">
        <v>6</v>
      </c>
      <c r="Q76" s="63" t="s">
        <v>8</v>
      </c>
      <c r="R76" s="89">
        <v>5</v>
      </c>
      <c r="S76" s="87" t="s">
        <v>57</v>
      </c>
      <c r="T76" s="90" t="s">
        <v>13</v>
      </c>
      <c r="U76" s="91">
        <f t="shared" si="4"/>
        <v>4</v>
      </c>
      <c r="V76" s="90" t="s">
        <v>18</v>
      </c>
      <c r="W76" s="95" t="str">
        <f t="shared" si="0"/>
        <v/>
      </c>
      <c r="X76" s="252" t="str">
        <f t="shared" si="1"/>
        <v/>
      </c>
    </row>
    <row r="77" spans="1:24" ht="36.75" customHeight="1">
      <c r="A77" s="82">
        <f t="shared" si="2"/>
        <v>66</v>
      </c>
      <c r="B77" s="83" t="str">
        <f>IF(基本情報入力シート!C105="","",基本情報入力シート!C105)</f>
        <v/>
      </c>
      <c r="C77" s="140" t="str">
        <f>IF(基本情報入力シート!M105="","",基本情報入力シート!M105)</f>
        <v/>
      </c>
      <c r="D77" s="141" t="str">
        <f>IF(基本情報入力シート!R105="","",基本情報入力シート!R105)</f>
        <v/>
      </c>
      <c r="E77" s="141" t="str">
        <f>IF(基本情報入力シート!W105="","",基本情報入力シート!W105)</f>
        <v/>
      </c>
      <c r="F77" s="141" t="str">
        <f>IF(基本情報入力シート!X105="","",基本情報入力シート!X105)</f>
        <v/>
      </c>
      <c r="G77" s="141" t="str">
        <f>IF(基本情報入力シート!Y105="","",基本情報入力シート!Y105)</f>
        <v/>
      </c>
      <c r="H77" s="96" t="s">
        <v>78</v>
      </c>
      <c r="I77" s="255" t="str">
        <f>IF(基本情報入力シート!Z105="","",基本情報入力シート!Z105)</f>
        <v/>
      </c>
      <c r="J77" s="84" t="str">
        <f>IF(G77="","",VLOOKUP(G77,【参考】数式用!$A$3:$B$22,2,FALSE))</f>
        <v/>
      </c>
      <c r="K77" s="85" t="s">
        <v>11</v>
      </c>
      <c r="L77" s="86">
        <v>6</v>
      </c>
      <c r="M77" s="87" t="s">
        <v>8</v>
      </c>
      <c r="N77" s="208">
        <v>2</v>
      </c>
      <c r="O77" s="88" t="s">
        <v>23</v>
      </c>
      <c r="P77" s="89">
        <v>6</v>
      </c>
      <c r="Q77" s="63" t="s">
        <v>8</v>
      </c>
      <c r="R77" s="89">
        <v>5</v>
      </c>
      <c r="S77" s="87" t="s">
        <v>57</v>
      </c>
      <c r="T77" s="90" t="s">
        <v>58</v>
      </c>
      <c r="U77" s="91">
        <f t="shared" si="4"/>
        <v>4</v>
      </c>
      <c r="V77" s="90" t="s">
        <v>59</v>
      </c>
      <c r="W77" s="95" t="str">
        <f t="shared" ref="W77:W111" si="5">IF(H77="○",ROUNDDOWN(I77*J77,0)*U77,"")</f>
        <v/>
      </c>
      <c r="X77" s="252" t="str">
        <f t="shared" ref="X77:X111" si="6">IF(U77=1,W77,IFERROR(ROUNDDOWN(W77*2/U77,0),""))</f>
        <v/>
      </c>
    </row>
    <row r="78" spans="1:24" ht="36.75" customHeight="1">
      <c r="A78" s="82">
        <f t="shared" ref="A78:A111" si="7">A77+1</f>
        <v>67</v>
      </c>
      <c r="B78" s="83" t="str">
        <f>IF(基本情報入力シート!C106="","",基本情報入力シート!C106)</f>
        <v/>
      </c>
      <c r="C78" s="140" t="str">
        <f>IF(基本情報入力シート!M106="","",基本情報入力シート!M106)</f>
        <v/>
      </c>
      <c r="D78" s="141" t="str">
        <f>IF(基本情報入力シート!R106="","",基本情報入力シート!R106)</f>
        <v/>
      </c>
      <c r="E78" s="141" t="str">
        <f>IF(基本情報入力シート!W106="","",基本情報入力シート!W106)</f>
        <v/>
      </c>
      <c r="F78" s="141" t="str">
        <f>IF(基本情報入力シート!X106="","",基本情報入力シート!X106)</f>
        <v/>
      </c>
      <c r="G78" s="141" t="str">
        <f>IF(基本情報入力シート!Y106="","",基本情報入力シート!Y106)</f>
        <v/>
      </c>
      <c r="H78" s="96" t="s">
        <v>78</v>
      </c>
      <c r="I78" s="255" t="str">
        <f>IF(基本情報入力シート!Z106="","",基本情報入力シート!Z106)</f>
        <v/>
      </c>
      <c r="J78" s="84" t="str">
        <f>IF(G78="","",VLOOKUP(G78,【参考】数式用!$A$3:$B$22,2,FALSE))</f>
        <v/>
      </c>
      <c r="K78" s="85" t="s">
        <v>11</v>
      </c>
      <c r="L78" s="86">
        <v>6</v>
      </c>
      <c r="M78" s="87" t="s">
        <v>8</v>
      </c>
      <c r="N78" s="208">
        <v>2</v>
      </c>
      <c r="O78" s="88" t="s">
        <v>23</v>
      </c>
      <c r="P78" s="89">
        <v>6</v>
      </c>
      <c r="Q78" s="63" t="s">
        <v>8</v>
      </c>
      <c r="R78" s="89">
        <v>5</v>
      </c>
      <c r="S78" s="87" t="s">
        <v>57</v>
      </c>
      <c r="T78" s="90" t="s">
        <v>13</v>
      </c>
      <c r="U78" s="91">
        <f t="shared" si="4"/>
        <v>4</v>
      </c>
      <c r="V78" s="90" t="s">
        <v>18</v>
      </c>
      <c r="W78" s="95" t="str">
        <f t="shared" si="5"/>
        <v/>
      </c>
      <c r="X78" s="252" t="str">
        <f t="shared" si="6"/>
        <v/>
      </c>
    </row>
    <row r="79" spans="1:24" ht="36.75" customHeight="1">
      <c r="A79" s="82">
        <f t="shared" si="7"/>
        <v>68</v>
      </c>
      <c r="B79" s="83" t="str">
        <f>IF(基本情報入力シート!C107="","",基本情報入力シート!C107)</f>
        <v/>
      </c>
      <c r="C79" s="140" t="str">
        <f>IF(基本情報入力シート!M107="","",基本情報入力シート!M107)</f>
        <v/>
      </c>
      <c r="D79" s="141" t="str">
        <f>IF(基本情報入力シート!R107="","",基本情報入力シート!R107)</f>
        <v/>
      </c>
      <c r="E79" s="141" t="str">
        <f>IF(基本情報入力シート!W107="","",基本情報入力シート!W107)</f>
        <v/>
      </c>
      <c r="F79" s="141" t="str">
        <f>IF(基本情報入力シート!X107="","",基本情報入力シート!X107)</f>
        <v/>
      </c>
      <c r="G79" s="141" t="str">
        <f>IF(基本情報入力シート!Y107="","",基本情報入力シート!Y107)</f>
        <v/>
      </c>
      <c r="H79" s="96" t="s">
        <v>78</v>
      </c>
      <c r="I79" s="255" t="str">
        <f>IF(基本情報入力シート!Z107="","",基本情報入力シート!Z107)</f>
        <v/>
      </c>
      <c r="J79" s="84" t="str">
        <f>IF(G79="","",VLOOKUP(G79,【参考】数式用!$A$3:$B$22,2,FALSE))</f>
        <v/>
      </c>
      <c r="K79" s="85" t="s">
        <v>11</v>
      </c>
      <c r="L79" s="86">
        <v>6</v>
      </c>
      <c r="M79" s="87" t="s">
        <v>8</v>
      </c>
      <c r="N79" s="208">
        <v>2</v>
      </c>
      <c r="O79" s="88" t="s">
        <v>23</v>
      </c>
      <c r="P79" s="89">
        <v>6</v>
      </c>
      <c r="Q79" s="63" t="s">
        <v>8</v>
      </c>
      <c r="R79" s="89">
        <v>5</v>
      </c>
      <c r="S79" s="87" t="s">
        <v>57</v>
      </c>
      <c r="T79" s="90" t="s">
        <v>58</v>
      </c>
      <c r="U79" s="91">
        <f t="shared" si="4"/>
        <v>4</v>
      </c>
      <c r="V79" s="90" t="s">
        <v>59</v>
      </c>
      <c r="W79" s="95" t="str">
        <f t="shared" si="5"/>
        <v/>
      </c>
      <c r="X79" s="252" t="str">
        <f t="shared" si="6"/>
        <v/>
      </c>
    </row>
    <row r="80" spans="1:24" ht="36.75" customHeight="1">
      <c r="A80" s="82">
        <f t="shared" si="7"/>
        <v>69</v>
      </c>
      <c r="B80" s="83" t="str">
        <f>IF(基本情報入力シート!C108="","",基本情報入力シート!C108)</f>
        <v/>
      </c>
      <c r="C80" s="140" t="str">
        <f>IF(基本情報入力シート!M108="","",基本情報入力シート!M108)</f>
        <v/>
      </c>
      <c r="D80" s="141" t="str">
        <f>IF(基本情報入力シート!R108="","",基本情報入力シート!R108)</f>
        <v/>
      </c>
      <c r="E80" s="141" t="str">
        <f>IF(基本情報入力シート!W108="","",基本情報入力シート!W108)</f>
        <v/>
      </c>
      <c r="F80" s="141" t="str">
        <f>IF(基本情報入力シート!X108="","",基本情報入力シート!X108)</f>
        <v/>
      </c>
      <c r="G80" s="141" t="str">
        <f>IF(基本情報入力シート!Y108="","",基本情報入力シート!Y108)</f>
        <v/>
      </c>
      <c r="H80" s="96" t="s">
        <v>78</v>
      </c>
      <c r="I80" s="255" t="str">
        <f>IF(基本情報入力シート!Z108="","",基本情報入力シート!Z108)</f>
        <v/>
      </c>
      <c r="J80" s="84" t="str">
        <f>IF(G80="","",VLOOKUP(G80,【参考】数式用!$A$3:$B$22,2,FALSE))</f>
        <v/>
      </c>
      <c r="K80" s="85" t="s">
        <v>11</v>
      </c>
      <c r="L80" s="86">
        <v>6</v>
      </c>
      <c r="M80" s="87" t="s">
        <v>8</v>
      </c>
      <c r="N80" s="208">
        <v>2</v>
      </c>
      <c r="O80" s="88" t="s">
        <v>23</v>
      </c>
      <c r="P80" s="89">
        <v>6</v>
      </c>
      <c r="Q80" s="63" t="s">
        <v>8</v>
      </c>
      <c r="R80" s="89">
        <v>5</v>
      </c>
      <c r="S80" s="87" t="s">
        <v>57</v>
      </c>
      <c r="T80" s="90" t="s">
        <v>13</v>
      </c>
      <c r="U80" s="91">
        <f t="shared" si="4"/>
        <v>4</v>
      </c>
      <c r="V80" s="90" t="s">
        <v>18</v>
      </c>
      <c r="W80" s="95" t="str">
        <f t="shared" si="5"/>
        <v/>
      </c>
      <c r="X80" s="252" t="str">
        <f t="shared" si="6"/>
        <v/>
      </c>
    </row>
    <row r="81" spans="1:24" ht="36.75" customHeight="1">
      <c r="A81" s="82">
        <f t="shared" si="7"/>
        <v>70</v>
      </c>
      <c r="B81" s="83" t="str">
        <f>IF(基本情報入力シート!C109="","",基本情報入力シート!C109)</f>
        <v/>
      </c>
      <c r="C81" s="140" t="str">
        <f>IF(基本情報入力シート!M109="","",基本情報入力シート!M109)</f>
        <v/>
      </c>
      <c r="D81" s="141" t="str">
        <f>IF(基本情報入力シート!R109="","",基本情報入力シート!R109)</f>
        <v/>
      </c>
      <c r="E81" s="141" t="str">
        <f>IF(基本情報入力シート!W109="","",基本情報入力シート!W109)</f>
        <v/>
      </c>
      <c r="F81" s="141" t="str">
        <f>IF(基本情報入力シート!X109="","",基本情報入力シート!X109)</f>
        <v/>
      </c>
      <c r="G81" s="141" t="str">
        <f>IF(基本情報入力シート!Y109="","",基本情報入力シート!Y109)</f>
        <v/>
      </c>
      <c r="H81" s="96" t="s">
        <v>78</v>
      </c>
      <c r="I81" s="255" t="str">
        <f>IF(基本情報入力シート!Z109="","",基本情報入力シート!Z109)</f>
        <v/>
      </c>
      <c r="J81" s="84" t="str">
        <f>IF(G81="","",VLOOKUP(G81,【参考】数式用!$A$3:$B$22,2,FALSE))</f>
        <v/>
      </c>
      <c r="K81" s="85" t="s">
        <v>11</v>
      </c>
      <c r="L81" s="86">
        <v>6</v>
      </c>
      <c r="M81" s="87" t="s">
        <v>8</v>
      </c>
      <c r="N81" s="208">
        <v>2</v>
      </c>
      <c r="O81" s="88" t="s">
        <v>23</v>
      </c>
      <c r="P81" s="89">
        <v>6</v>
      </c>
      <c r="Q81" s="63" t="s">
        <v>8</v>
      </c>
      <c r="R81" s="89">
        <v>5</v>
      </c>
      <c r="S81" s="87" t="s">
        <v>57</v>
      </c>
      <c r="T81" s="90" t="s">
        <v>58</v>
      </c>
      <c r="U81" s="91">
        <f t="shared" si="4"/>
        <v>4</v>
      </c>
      <c r="V81" s="90" t="s">
        <v>59</v>
      </c>
      <c r="W81" s="95" t="str">
        <f t="shared" si="5"/>
        <v/>
      </c>
      <c r="X81" s="252" t="str">
        <f t="shared" si="6"/>
        <v/>
      </c>
    </row>
    <row r="82" spans="1:24" ht="36.75" customHeight="1">
      <c r="A82" s="82">
        <f t="shared" si="7"/>
        <v>71</v>
      </c>
      <c r="B82" s="83" t="str">
        <f>IF(基本情報入力シート!C110="","",基本情報入力シート!C110)</f>
        <v/>
      </c>
      <c r="C82" s="140" t="str">
        <f>IF(基本情報入力シート!M110="","",基本情報入力シート!M110)</f>
        <v/>
      </c>
      <c r="D82" s="141" t="str">
        <f>IF(基本情報入力シート!R110="","",基本情報入力シート!R110)</f>
        <v/>
      </c>
      <c r="E82" s="141" t="str">
        <f>IF(基本情報入力シート!W110="","",基本情報入力シート!W110)</f>
        <v/>
      </c>
      <c r="F82" s="141" t="str">
        <f>IF(基本情報入力シート!X110="","",基本情報入力シート!X110)</f>
        <v/>
      </c>
      <c r="G82" s="141" t="str">
        <f>IF(基本情報入力シート!Y110="","",基本情報入力シート!Y110)</f>
        <v/>
      </c>
      <c r="H82" s="96" t="s">
        <v>78</v>
      </c>
      <c r="I82" s="255" t="str">
        <f>IF(基本情報入力シート!Z110="","",基本情報入力シート!Z110)</f>
        <v/>
      </c>
      <c r="J82" s="84" t="str">
        <f>IF(G82="","",VLOOKUP(G82,【参考】数式用!$A$3:$B$22,2,FALSE))</f>
        <v/>
      </c>
      <c r="K82" s="85" t="s">
        <v>11</v>
      </c>
      <c r="L82" s="86">
        <v>6</v>
      </c>
      <c r="M82" s="87" t="s">
        <v>8</v>
      </c>
      <c r="N82" s="208">
        <v>2</v>
      </c>
      <c r="O82" s="88" t="s">
        <v>23</v>
      </c>
      <c r="P82" s="89">
        <v>6</v>
      </c>
      <c r="Q82" s="63" t="s">
        <v>8</v>
      </c>
      <c r="R82" s="89">
        <v>5</v>
      </c>
      <c r="S82" s="87" t="s">
        <v>57</v>
      </c>
      <c r="T82" s="90" t="s">
        <v>13</v>
      </c>
      <c r="U82" s="91">
        <f t="shared" ref="U82:U111" si="8">IF(R82="","",R82-N82+1)</f>
        <v>4</v>
      </c>
      <c r="V82" s="90" t="s">
        <v>18</v>
      </c>
      <c r="W82" s="95" t="str">
        <f t="shared" si="5"/>
        <v/>
      </c>
      <c r="X82" s="252" t="str">
        <f t="shared" si="6"/>
        <v/>
      </c>
    </row>
    <row r="83" spans="1:24" ht="36.75" customHeight="1">
      <c r="A83" s="82">
        <f t="shared" si="7"/>
        <v>72</v>
      </c>
      <c r="B83" s="83" t="str">
        <f>IF(基本情報入力シート!C111="","",基本情報入力シート!C111)</f>
        <v/>
      </c>
      <c r="C83" s="140" t="str">
        <f>IF(基本情報入力シート!M111="","",基本情報入力シート!M111)</f>
        <v/>
      </c>
      <c r="D83" s="141" t="str">
        <f>IF(基本情報入力シート!R111="","",基本情報入力シート!R111)</f>
        <v/>
      </c>
      <c r="E83" s="141" t="str">
        <f>IF(基本情報入力シート!W111="","",基本情報入力シート!W111)</f>
        <v/>
      </c>
      <c r="F83" s="141" t="str">
        <f>IF(基本情報入力シート!X111="","",基本情報入力シート!X111)</f>
        <v/>
      </c>
      <c r="G83" s="141" t="str">
        <f>IF(基本情報入力シート!Y111="","",基本情報入力シート!Y111)</f>
        <v/>
      </c>
      <c r="H83" s="96" t="s">
        <v>78</v>
      </c>
      <c r="I83" s="255" t="str">
        <f>IF(基本情報入力シート!Z111="","",基本情報入力シート!Z111)</f>
        <v/>
      </c>
      <c r="J83" s="84" t="str">
        <f>IF(G83="","",VLOOKUP(G83,【参考】数式用!$A$3:$B$22,2,FALSE))</f>
        <v/>
      </c>
      <c r="K83" s="85" t="s">
        <v>11</v>
      </c>
      <c r="L83" s="86">
        <v>6</v>
      </c>
      <c r="M83" s="87" t="s">
        <v>8</v>
      </c>
      <c r="N83" s="208">
        <v>2</v>
      </c>
      <c r="O83" s="88" t="s">
        <v>23</v>
      </c>
      <c r="P83" s="89">
        <v>6</v>
      </c>
      <c r="Q83" s="63" t="s">
        <v>8</v>
      </c>
      <c r="R83" s="89">
        <v>5</v>
      </c>
      <c r="S83" s="87" t="s">
        <v>57</v>
      </c>
      <c r="T83" s="90" t="s">
        <v>58</v>
      </c>
      <c r="U83" s="91">
        <f t="shared" si="8"/>
        <v>4</v>
      </c>
      <c r="V83" s="90" t="s">
        <v>59</v>
      </c>
      <c r="W83" s="95" t="str">
        <f t="shared" si="5"/>
        <v/>
      </c>
      <c r="X83" s="252" t="str">
        <f t="shared" si="6"/>
        <v/>
      </c>
    </row>
    <row r="84" spans="1:24" ht="36.75" customHeight="1">
      <c r="A84" s="82">
        <f t="shared" si="7"/>
        <v>73</v>
      </c>
      <c r="B84" s="83" t="str">
        <f>IF(基本情報入力シート!C112="","",基本情報入力シート!C112)</f>
        <v/>
      </c>
      <c r="C84" s="140" t="str">
        <f>IF(基本情報入力シート!M112="","",基本情報入力シート!M112)</f>
        <v/>
      </c>
      <c r="D84" s="141" t="str">
        <f>IF(基本情報入力シート!R112="","",基本情報入力シート!R112)</f>
        <v/>
      </c>
      <c r="E84" s="141" t="str">
        <f>IF(基本情報入力シート!W112="","",基本情報入力シート!W112)</f>
        <v/>
      </c>
      <c r="F84" s="141" t="str">
        <f>IF(基本情報入力シート!X112="","",基本情報入力シート!X112)</f>
        <v/>
      </c>
      <c r="G84" s="141" t="str">
        <f>IF(基本情報入力シート!Y112="","",基本情報入力シート!Y112)</f>
        <v/>
      </c>
      <c r="H84" s="96" t="s">
        <v>78</v>
      </c>
      <c r="I84" s="255" t="str">
        <f>IF(基本情報入力シート!Z112="","",基本情報入力シート!Z112)</f>
        <v/>
      </c>
      <c r="J84" s="84" t="str">
        <f>IF(G84="","",VLOOKUP(G84,【参考】数式用!$A$3:$B$22,2,FALSE))</f>
        <v/>
      </c>
      <c r="K84" s="85" t="s">
        <v>11</v>
      </c>
      <c r="L84" s="86">
        <v>6</v>
      </c>
      <c r="M84" s="87" t="s">
        <v>8</v>
      </c>
      <c r="N84" s="208">
        <v>2</v>
      </c>
      <c r="O84" s="88" t="s">
        <v>23</v>
      </c>
      <c r="P84" s="89">
        <v>6</v>
      </c>
      <c r="Q84" s="63" t="s">
        <v>8</v>
      </c>
      <c r="R84" s="89">
        <v>5</v>
      </c>
      <c r="S84" s="87" t="s">
        <v>57</v>
      </c>
      <c r="T84" s="90" t="s">
        <v>13</v>
      </c>
      <c r="U84" s="91">
        <f t="shared" si="8"/>
        <v>4</v>
      </c>
      <c r="V84" s="90" t="s">
        <v>18</v>
      </c>
      <c r="W84" s="95" t="str">
        <f t="shared" si="5"/>
        <v/>
      </c>
      <c r="X84" s="252" t="str">
        <f t="shared" si="6"/>
        <v/>
      </c>
    </row>
    <row r="85" spans="1:24" ht="36.75" customHeight="1">
      <c r="A85" s="82">
        <f t="shared" si="7"/>
        <v>74</v>
      </c>
      <c r="B85" s="83" t="str">
        <f>IF(基本情報入力シート!C113="","",基本情報入力シート!C113)</f>
        <v/>
      </c>
      <c r="C85" s="140" t="str">
        <f>IF(基本情報入力シート!M113="","",基本情報入力シート!M113)</f>
        <v/>
      </c>
      <c r="D85" s="141" t="str">
        <f>IF(基本情報入力シート!R113="","",基本情報入力シート!R113)</f>
        <v/>
      </c>
      <c r="E85" s="141" t="str">
        <f>IF(基本情報入力シート!W113="","",基本情報入力シート!W113)</f>
        <v/>
      </c>
      <c r="F85" s="141" t="str">
        <f>IF(基本情報入力シート!X113="","",基本情報入力シート!X113)</f>
        <v/>
      </c>
      <c r="G85" s="141" t="str">
        <f>IF(基本情報入力シート!Y113="","",基本情報入力シート!Y113)</f>
        <v/>
      </c>
      <c r="H85" s="96" t="s">
        <v>78</v>
      </c>
      <c r="I85" s="255" t="str">
        <f>IF(基本情報入力シート!Z113="","",基本情報入力シート!Z113)</f>
        <v/>
      </c>
      <c r="J85" s="84" t="str">
        <f>IF(G85="","",VLOOKUP(G85,【参考】数式用!$A$3:$B$22,2,FALSE))</f>
        <v/>
      </c>
      <c r="K85" s="85" t="s">
        <v>11</v>
      </c>
      <c r="L85" s="86">
        <v>6</v>
      </c>
      <c r="M85" s="87" t="s">
        <v>8</v>
      </c>
      <c r="N85" s="208">
        <v>2</v>
      </c>
      <c r="O85" s="88" t="s">
        <v>23</v>
      </c>
      <c r="P85" s="89">
        <v>6</v>
      </c>
      <c r="Q85" s="63" t="s">
        <v>8</v>
      </c>
      <c r="R85" s="89">
        <v>5</v>
      </c>
      <c r="S85" s="87" t="s">
        <v>57</v>
      </c>
      <c r="T85" s="90" t="s">
        <v>58</v>
      </c>
      <c r="U85" s="91">
        <f t="shared" si="8"/>
        <v>4</v>
      </c>
      <c r="V85" s="90" t="s">
        <v>59</v>
      </c>
      <c r="W85" s="95" t="str">
        <f t="shared" si="5"/>
        <v/>
      </c>
      <c r="X85" s="252" t="str">
        <f t="shared" si="6"/>
        <v/>
      </c>
    </row>
    <row r="86" spans="1:24" ht="36.75" customHeight="1">
      <c r="A86" s="82">
        <f t="shared" si="7"/>
        <v>75</v>
      </c>
      <c r="B86" s="83" t="str">
        <f>IF(基本情報入力シート!C114="","",基本情報入力シート!C114)</f>
        <v/>
      </c>
      <c r="C86" s="140" t="str">
        <f>IF(基本情報入力シート!M114="","",基本情報入力シート!M114)</f>
        <v/>
      </c>
      <c r="D86" s="141" t="str">
        <f>IF(基本情報入力シート!R114="","",基本情報入力シート!R114)</f>
        <v/>
      </c>
      <c r="E86" s="141" t="str">
        <f>IF(基本情報入力シート!W114="","",基本情報入力シート!W114)</f>
        <v/>
      </c>
      <c r="F86" s="141" t="str">
        <f>IF(基本情報入力シート!X114="","",基本情報入力シート!X114)</f>
        <v/>
      </c>
      <c r="G86" s="141" t="str">
        <f>IF(基本情報入力シート!Y114="","",基本情報入力シート!Y114)</f>
        <v/>
      </c>
      <c r="H86" s="96" t="s">
        <v>78</v>
      </c>
      <c r="I86" s="255" t="str">
        <f>IF(基本情報入力シート!Z114="","",基本情報入力シート!Z114)</f>
        <v/>
      </c>
      <c r="J86" s="84" t="str">
        <f>IF(G86="","",VLOOKUP(G86,【参考】数式用!$A$3:$B$22,2,FALSE))</f>
        <v/>
      </c>
      <c r="K86" s="85" t="s">
        <v>11</v>
      </c>
      <c r="L86" s="86">
        <v>6</v>
      </c>
      <c r="M86" s="87" t="s">
        <v>8</v>
      </c>
      <c r="N86" s="208">
        <v>2</v>
      </c>
      <c r="O86" s="88" t="s">
        <v>23</v>
      </c>
      <c r="P86" s="89">
        <v>6</v>
      </c>
      <c r="Q86" s="63" t="s">
        <v>8</v>
      </c>
      <c r="R86" s="89">
        <v>5</v>
      </c>
      <c r="S86" s="87" t="s">
        <v>57</v>
      </c>
      <c r="T86" s="90" t="s">
        <v>13</v>
      </c>
      <c r="U86" s="91">
        <f t="shared" si="8"/>
        <v>4</v>
      </c>
      <c r="V86" s="90" t="s">
        <v>18</v>
      </c>
      <c r="W86" s="95" t="str">
        <f t="shared" si="5"/>
        <v/>
      </c>
      <c r="X86" s="252" t="str">
        <f t="shared" si="6"/>
        <v/>
      </c>
    </row>
    <row r="87" spans="1:24" ht="36.75" customHeight="1">
      <c r="A87" s="82">
        <f t="shared" si="7"/>
        <v>76</v>
      </c>
      <c r="B87" s="83" t="str">
        <f>IF(基本情報入力シート!C115="","",基本情報入力シート!C115)</f>
        <v/>
      </c>
      <c r="C87" s="140" t="str">
        <f>IF(基本情報入力シート!M115="","",基本情報入力シート!M115)</f>
        <v/>
      </c>
      <c r="D87" s="141" t="str">
        <f>IF(基本情報入力シート!R115="","",基本情報入力シート!R115)</f>
        <v/>
      </c>
      <c r="E87" s="141" t="str">
        <f>IF(基本情報入力シート!W115="","",基本情報入力シート!W115)</f>
        <v/>
      </c>
      <c r="F87" s="141" t="str">
        <f>IF(基本情報入力シート!X115="","",基本情報入力シート!X115)</f>
        <v/>
      </c>
      <c r="G87" s="141" t="str">
        <f>IF(基本情報入力シート!Y115="","",基本情報入力シート!Y115)</f>
        <v/>
      </c>
      <c r="H87" s="96" t="s">
        <v>78</v>
      </c>
      <c r="I87" s="255" t="str">
        <f>IF(基本情報入力シート!Z115="","",基本情報入力シート!Z115)</f>
        <v/>
      </c>
      <c r="J87" s="84" t="str">
        <f>IF(G87="","",VLOOKUP(G87,【参考】数式用!$A$3:$B$22,2,FALSE))</f>
        <v/>
      </c>
      <c r="K87" s="85" t="s">
        <v>11</v>
      </c>
      <c r="L87" s="86">
        <v>6</v>
      </c>
      <c r="M87" s="87" t="s">
        <v>8</v>
      </c>
      <c r="N87" s="208">
        <v>2</v>
      </c>
      <c r="O87" s="88" t="s">
        <v>23</v>
      </c>
      <c r="P87" s="89">
        <v>6</v>
      </c>
      <c r="Q87" s="63" t="s">
        <v>8</v>
      </c>
      <c r="R87" s="89">
        <v>5</v>
      </c>
      <c r="S87" s="87" t="s">
        <v>57</v>
      </c>
      <c r="T87" s="90" t="s">
        <v>58</v>
      </c>
      <c r="U87" s="91">
        <f t="shared" si="8"/>
        <v>4</v>
      </c>
      <c r="V87" s="90" t="s">
        <v>59</v>
      </c>
      <c r="W87" s="95" t="str">
        <f t="shared" si="5"/>
        <v/>
      </c>
      <c r="X87" s="252" t="str">
        <f t="shared" si="6"/>
        <v/>
      </c>
    </row>
    <row r="88" spans="1:24" ht="36.75" customHeight="1">
      <c r="A88" s="82">
        <f t="shared" si="7"/>
        <v>77</v>
      </c>
      <c r="B88" s="83" t="str">
        <f>IF(基本情報入力シート!C116="","",基本情報入力シート!C116)</f>
        <v/>
      </c>
      <c r="C88" s="140" t="str">
        <f>IF(基本情報入力シート!M116="","",基本情報入力シート!M116)</f>
        <v/>
      </c>
      <c r="D88" s="141" t="str">
        <f>IF(基本情報入力シート!R116="","",基本情報入力シート!R116)</f>
        <v/>
      </c>
      <c r="E88" s="141" t="str">
        <f>IF(基本情報入力シート!W116="","",基本情報入力シート!W116)</f>
        <v/>
      </c>
      <c r="F88" s="141" t="str">
        <f>IF(基本情報入力シート!X116="","",基本情報入力シート!X116)</f>
        <v/>
      </c>
      <c r="G88" s="141" t="str">
        <f>IF(基本情報入力シート!Y116="","",基本情報入力シート!Y116)</f>
        <v/>
      </c>
      <c r="H88" s="96" t="s">
        <v>78</v>
      </c>
      <c r="I88" s="255" t="str">
        <f>IF(基本情報入力シート!Z116="","",基本情報入力シート!Z116)</f>
        <v/>
      </c>
      <c r="J88" s="84" t="str">
        <f>IF(G88="","",VLOOKUP(G88,【参考】数式用!$A$3:$B$22,2,FALSE))</f>
        <v/>
      </c>
      <c r="K88" s="85" t="s">
        <v>11</v>
      </c>
      <c r="L88" s="86">
        <v>6</v>
      </c>
      <c r="M88" s="87" t="s">
        <v>8</v>
      </c>
      <c r="N88" s="208">
        <v>2</v>
      </c>
      <c r="O88" s="88" t="s">
        <v>23</v>
      </c>
      <c r="P88" s="89">
        <v>6</v>
      </c>
      <c r="Q88" s="63" t="s">
        <v>8</v>
      </c>
      <c r="R88" s="89">
        <v>5</v>
      </c>
      <c r="S88" s="87" t="s">
        <v>57</v>
      </c>
      <c r="T88" s="90" t="s">
        <v>13</v>
      </c>
      <c r="U88" s="91">
        <f t="shared" si="8"/>
        <v>4</v>
      </c>
      <c r="V88" s="90" t="s">
        <v>18</v>
      </c>
      <c r="W88" s="95" t="str">
        <f t="shared" si="5"/>
        <v/>
      </c>
      <c r="X88" s="252" t="str">
        <f t="shared" si="6"/>
        <v/>
      </c>
    </row>
    <row r="89" spans="1:24" ht="36.75" customHeight="1">
      <c r="A89" s="82">
        <f t="shared" si="7"/>
        <v>78</v>
      </c>
      <c r="B89" s="83" t="str">
        <f>IF(基本情報入力シート!C117="","",基本情報入力シート!C117)</f>
        <v/>
      </c>
      <c r="C89" s="140" t="str">
        <f>IF(基本情報入力シート!M117="","",基本情報入力シート!M117)</f>
        <v/>
      </c>
      <c r="D89" s="141" t="str">
        <f>IF(基本情報入力シート!R117="","",基本情報入力シート!R117)</f>
        <v/>
      </c>
      <c r="E89" s="141" t="str">
        <f>IF(基本情報入力シート!W117="","",基本情報入力シート!W117)</f>
        <v/>
      </c>
      <c r="F89" s="141" t="str">
        <f>IF(基本情報入力シート!X117="","",基本情報入力シート!X117)</f>
        <v/>
      </c>
      <c r="G89" s="141" t="str">
        <f>IF(基本情報入力シート!Y117="","",基本情報入力シート!Y117)</f>
        <v/>
      </c>
      <c r="H89" s="96" t="s">
        <v>78</v>
      </c>
      <c r="I89" s="255" t="str">
        <f>IF(基本情報入力シート!Z117="","",基本情報入力シート!Z117)</f>
        <v/>
      </c>
      <c r="J89" s="84" t="str">
        <f>IF(G89="","",VLOOKUP(G89,【参考】数式用!$A$3:$B$22,2,FALSE))</f>
        <v/>
      </c>
      <c r="K89" s="85" t="s">
        <v>11</v>
      </c>
      <c r="L89" s="86">
        <v>6</v>
      </c>
      <c r="M89" s="87" t="s">
        <v>8</v>
      </c>
      <c r="N89" s="208">
        <v>2</v>
      </c>
      <c r="O89" s="88" t="s">
        <v>23</v>
      </c>
      <c r="P89" s="89">
        <v>6</v>
      </c>
      <c r="Q89" s="63" t="s">
        <v>8</v>
      </c>
      <c r="R89" s="89">
        <v>5</v>
      </c>
      <c r="S89" s="87" t="s">
        <v>57</v>
      </c>
      <c r="T89" s="90" t="s">
        <v>58</v>
      </c>
      <c r="U89" s="91">
        <f t="shared" si="8"/>
        <v>4</v>
      </c>
      <c r="V89" s="90" t="s">
        <v>59</v>
      </c>
      <c r="W89" s="95" t="str">
        <f t="shared" si="5"/>
        <v/>
      </c>
      <c r="X89" s="252" t="str">
        <f t="shared" si="6"/>
        <v/>
      </c>
    </row>
    <row r="90" spans="1:24" ht="36.75" customHeight="1">
      <c r="A90" s="82">
        <f t="shared" si="7"/>
        <v>79</v>
      </c>
      <c r="B90" s="83" t="str">
        <f>IF(基本情報入力シート!C118="","",基本情報入力シート!C118)</f>
        <v/>
      </c>
      <c r="C90" s="140" t="str">
        <f>IF(基本情報入力シート!M118="","",基本情報入力シート!M118)</f>
        <v/>
      </c>
      <c r="D90" s="141" t="str">
        <f>IF(基本情報入力シート!R118="","",基本情報入力シート!R118)</f>
        <v/>
      </c>
      <c r="E90" s="141" t="str">
        <f>IF(基本情報入力シート!W118="","",基本情報入力シート!W118)</f>
        <v/>
      </c>
      <c r="F90" s="141" t="str">
        <f>IF(基本情報入力シート!X118="","",基本情報入力シート!X118)</f>
        <v/>
      </c>
      <c r="G90" s="141" t="str">
        <f>IF(基本情報入力シート!Y118="","",基本情報入力シート!Y118)</f>
        <v/>
      </c>
      <c r="H90" s="96" t="s">
        <v>78</v>
      </c>
      <c r="I90" s="255" t="str">
        <f>IF(基本情報入力シート!Z118="","",基本情報入力シート!Z118)</f>
        <v/>
      </c>
      <c r="J90" s="84" t="str">
        <f>IF(G90="","",VLOOKUP(G90,【参考】数式用!$A$3:$B$22,2,FALSE))</f>
        <v/>
      </c>
      <c r="K90" s="85" t="s">
        <v>11</v>
      </c>
      <c r="L90" s="86">
        <v>6</v>
      </c>
      <c r="M90" s="87" t="s">
        <v>8</v>
      </c>
      <c r="N90" s="208">
        <v>2</v>
      </c>
      <c r="O90" s="88" t="s">
        <v>23</v>
      </c>
      <c r="P90" s="89">
        <v>6</v>
      </c>
      <c r="Q90" s="63" t="s">
        <v>8</v>
      </c>
      <c r="R90" s="89">
        <v>5</v>
      </c>
      <c r="S90" s="87" t="s">
        <v>57</v>
      </c>
      <c r="T90" s="90" t="s">
        <v>13</v>
      </c>
      <c r="U90" s="91">
        <f t="shared" si="8"/>
        <v>4</v>
      </c>
      <c r="V90" s="90" t="s">
        <v>18</v>
      </c>
      <c r="W90" s="95" t="str">
        <f t="shared" si="5"/>
        <v/>
      </c>
      <c r="X90" s="252" t="str">
        <f t="shared" si="6"/>
        <v/>
      </c>
    </row>
    <row r="91" spans="1:24" ht="36.75" customHeight="1">
      <c r="A91" s="82">
        <f t="shared" si="7"/>
        <v>80</v>
      </c>
      <c r="B91" s="83" t="str">
        <f>IF(基本情報入力シート!C119="","",基本情報入力シート!C119)</f>
        <v/>
      </c>
      <c r="C91" s="140" t="str">
        <f>IF(基本情報入力シート!M119="","",基本情報入力シート!M119)</f>
        <v/>
      </c>
      <c r="D91" s="141" t="str">
        <f>IF(基本情報入力シート!R119="","",基本情報入力シート!R119)</f>
        <v/>
      </c>
      <c r="E91" s="141" t="str">
        <f>IF(基本情報入力シート!W119="","",基本情報入力シート!W119)</f>
        <v/>
      </c>
      <c r="F91" s="141" t="str">
        <f>IF(基本情報入力シート!X119="","",基本情報入力シート!X119)</f>
        <v/>
      </c>
      <c r="G91" s="141" t="str">
        <f>IF(基本情報入力シート!Y119="","",基本情報入力シート!Y119)</f>
        <v/>
      </c>
      <c r="H91" s="96" t="s">
        <v>78</v>
      </c>
      <c r="I91" s="255" t="str">
        <f>IF(基本情報入力シート!Z119="","",基本情報入力シート!Z119)</f>
        <v/>
      </c>
      <c r="J91" s="84" t="str">
        <f>IF(G91="","",VLOOKUP(G91,【参考】数式用!$A$3:$B$22,2,FALSE))</f>
        <v/>
      </c>
      <c r="K91" s="85" t="s">
        <v>11</v>
      </c>
      <c r="L91" s="86">
        <v>6</v>
      </c>
      <c r="M91" s="87" t="s">
        <v>8</v>
      </c>
      <c r="N91" s="208">
        <v>2</v>
      </c>
      <c r="O91" s="88" t="s">
        <v>23</v>
      </c>
      <c r="P91" s="89">
        <v>6</v>
      </c>
      <c r="Q91" s="63" t="s">
        <v>8</v>
      </c>
      <c r="R91" s="89">
        <v>5</v>
      </c>
      <c r="S91" s="87" t="s">
        <v>57</v>
      </c>
      <c r="T91" s="90" t="s">
        <v>58</v>
      </c>
      <c r="U91" s="91">
        <f t="shared" si="8"/>
        <v>4</v>
      </c>
      <c r="V91" s="90" t="s">
        <v>59</v>
      </c>
      <c r="W91" s="95" t="str">
        <f t="shared" si="5"/>
        <v/>
      </c>
      <c r="X91" s="252" t="str">
        <f t="shared" si="6"/>
        <v/>
      </c>
    </row>
    <row r="92" spans="1:24" ht="36.75" customHeight="1">
      <c r="A92" s="82">
        <f t="shared" si="7"/>
        <v>81</v>
      </c>
      <c r="B92" s="83" t="str">
        <f>IF(基本情報入力シート!C120="","",基本情報入力シート!C120)</f>
        <v/>
      </c>
      <c r="C92" s="140" t="str">
        <f>IF(基本情報入力シート!M120="","",基本情報入力シート!M120)</f>
        <v/>
      </c>
      <c r="D92" s="141" t="str">
        <f>IF(基本情報入力シート!R120="","",基本情報入力シート!R120)</f>
        <v/>
      </c>
      <c r="E92" s="141" t="str">
        <f>IF(基本情報入力シート!W120="","",基本情報入力シート!W120)</f>
        <v/>
      </c>
      <c r="F92" s="141" t="str">
        <f>IF(基本情報入力シート!X120="","",基本情報入力シート!X120)</f>
        <v/>
      </c>
      <c r="G92" s="141" t="str">
        <f>IF(基本情報入力シート!Y120="","",基本情報入力シート!Y120)</f>
        <v/>
      </c>
      <c r="H92" s="96" t="s">
        <v>78</v>
      </c>
      <c r="I92" s="255" t="str">
        <f>IF(基本情報入力シート!Z120="","",基本情報入力シート!Z120)</f>
        <v/>
      </c>
      <c r="J92" s="84" t="str">
        <f>IF(G92="","",VLOOKUP(G92,【参考】数式用!$A$3:$B$22,2,FALSE))</f>
        <v/>
      </c>
      <c r="K92" s="85" t="s">
        <v>11</v>
      </c>
      <c r="L92" s="86">
        <v>6</v>
      </c>
      <c r="M92" s="87" t="s">
        <v>8</v>
      </c>
      <c r="N92" s="208">
        <v>2</v>
      </c>
      <c r="O92" s="88" t="s">
        <v>23</v>
      </c>
      <c r="P92" s="89">
        <v>6</v>
      </c>
      <c r="Q92" s="63" t="s">
        <v>8</v>
      </c>
      <c r="R92" s="89">
        <v>5</v>
      </c>
      <c r="S92" s="87" t="s">
        <v>57</v>
      </c>
      <c r="T92" s="90" t="s">
        <v>13</v>
      </c>
      <c r="U92" s="91">
        <f t="shared" si="8"/>
        <v>4</v>
      </c>
      <c r="V92" s="90" t="s">
        <v>18</v>
      </c>
      <c r="W92" s="95" t="str">
        <f t="shared" si="5"/>
        <v/>
      </c>
      <c r="X92" s="252" t="str">
        <f t="shared" si="6"/>
        <v/>
      </c>
    </row>
    <row r="93" spans="1:24" ht="36.75" customHeight="1">
      <c r="A93" s="82">
        <f t="shared" si="7"/>
        <v>82</v>
      </c>
      <c r="B93" s="83" t="str">
        <f>IF(基本情報入力シート!C121="","",基本情報入力シート!C121)</f>
        <v/>
      </c>
      <c r="C93" s="140" t="str">
        <f>IF(基本情報入力シート!M121="","",基本情報入力シート!M121)</f>
        <v/>
      </c>
      <c r="D93" s="141" t="str">
        <f>IF(基本情報入力シート!R121="","",基本情報入力シート!R121)</f>
        <v/>
      </c>
      <c r="E93" s="141" t="str">
        <f>IF(基本情報入力シート!W121="","",基本情報入力シート!W121)</f>
        <v/>
      </c>
      <c r="F93" s="141" t="str">
        <f>IF(基本情報入力シート!X121="","",基本情報入力シート!X121)</f>
        <v/>
      </c>
      <c r="G93" s="141" t="str">
        <f>IF(基本情報入力シート!Y121="","",基本情報入力シート!Y121)</f>
        <v/>
      </c>
      <c r="H93" s="96" t="s">
        <v>78</v>
      </c>
      <c r="I93" s="255" t="str">
        <f>IF(基本情報入力シート!Z121="","",基本情報入力シート!Z121)</f>
        <v/>
      </c>
      <c r="J93" s="84" t="str">
        <f>IF(G93="","",VLOOKUP(G93,【参考】数式用!$A$3:$B$22,2,FALSE))</f>
        <v/>
      </c>
      <c r="K93" s="85" t="s">
        <v>11</v>
      </c>
      <c r="L93" s="86">
        <v>6</v>
      </c>
      <c r="M93" s="87" t="s">
        <v>8</v>
      </c>
      <c r="N93" s="208">
        <v>2</v>
      </c>
      <c r="O93" s="88" t="s">
        <v>23</v>
      </c>
      <c r="P93" s="89">
        <v>6</v>
      </c>
      <c r="Q93" s="63" t="s">
        <v>8</v>
      </c>
      <c r="R93" s="89">
        <v>5</v>
      </c>
      <c r="S93" s="87" t="s">
        <v>57</v>
      </c>
      <c r="T93" s="90" t="s">
        <v>58</v>
      </c>
      <c r="U93" s="91">
        <f t="shared" si="8"/>
        <v>4</v>
      </c>
      <c r="V93" s="90" t="s">
        <v>59</v>
      </c>
      <c r="W93" s="95" t="str">
        <f t="shared" si="5"/>
        <v/>
      </c>
      <c r="X93" s="252" t="str">
        <f t="shared" si="6"/>
        <v/>
      </c>
    </row>
    <row r="94" spans="1:24" ht="36.75" customHeight="1">
      <c r="A94" s="82">
        <f t="shared" si="7"/>
        <v>83</v>
      </c>
      <c r="B94" s="83" t="str">
        <f>IF(基本情報入力シート!C122="","",基本情報入力シート!C122)</f>
        <v/>
      </c>
      <c r="C94" s="140" t="str">
        <f>IF(基本情報入力シート!M122="","",基本情報入力シート!M122)</f>
        <v/>
      </c>
      <c r="D94" s="141" t="str">
        <f>IF(基本情報入力シート!R122="","",基本情報入力シート!R122)</f>
        <v/>
      </c>
      <c r="E94" s="141" t="str">
        <f>IF(基本情報入力シート!W122="","",基本情報入力シート!W122)</f>
        <v/>
      </c>
      <c r="F94" s="141" t="str">
        <f>IF(基本情報入力シート!X122="","",基本情報入力シート!X122)</f>
        <v/>
      </c>
      <c r="G94" s="141" t="str">
        <f>IF(基本情報入力シート!Y122="","",基本情報入力シート!Y122)</f>
        <v/>
      </c>
      <c r="H94" s="96" t="s">
        <v>78</v>
      </c>
      <c r="I94" s="255" t="str">
        <f>IF(基本情報入力シート!Z122="","",基本情報入力シート!Z122)</f>
        <v/>
      </c>
      <c r="J94" s="84" t="str">
        <f>IF(G94="","",VLOOKUP(G94,【参考】数式用!$A$3:$B$22,2,FALSE))</f>
        <v/>
      </c>
      <c r="K94" s="85" t="s">
        <v>11</v>
      </c>
      <c r="L94" s="86">
        <v>6</v>
      </c>
      <c r="M94" s="87" t="s">
        <v>8</v>
      </c>
      <c r="N94" s="208">
        <v>2</v>
      </c>
      <c r="O94" s="88" t="s">
        <v>23</v>
      </c>
      <c r="P94" s="89">
        <v>6</v>
      </c>
      <c r="Q94" s="63" t="s">
        <v>8</v>
      </c>
      <c r="R94" s="89">
        <v>5</v>
      </c>
      <c r="S94" s="87" t="s">
        <v>57</v>
      </c>
      <c r="T94" s="90" t="s">
        <v>13</v>
      </c>
      <c r="U94" s="91">
        <f t="shared" si="8"/>
        <v>4</v>
      </c>
      <c r="V94" s="90" t="s">
        <v>18</v>
      </c>
      <c r="W94" s="95" t="str">
        <f t="shared" si="5"/>
        <v/>
      </c>
      <c r="X94" s="252" t="str">
        <f t="shared" si="6"/>
        <v/>
      </c>
    </row>
    <row r="95" spans="1:24" ht="36.75" customHeight="1">
      <c r="A95" s="82">
        <f t="shared" si="7"/>
        <v>84</v>
      </c>
      <c r="B95" s="83" t="str">
        <f>IF(基本情報入力シート!C123="","",基本情報入力シート!C123)</f>
        <v/>
      </c>
      <c r="C95" s="140" t="str">
        <f>IF(基本情報入力シート!M123="","",基本情報入力シート!M123)</f>
        <v/>
      </c>
      <c r="D95" s="141" t="str">
        <f>IF(基本情報入力シート!R123="","",基本情報入力シート!R123)</f>
        <v/>
      </c>
      <c r="E95" s="141" t="str">
        <f>IF(基本情報入力シート!W123="","",基本情報入力シート!W123)</f>
        <v/>
      </c>
      <c r="F95" s="141" t="str">
        <f>IF(基本情報入力シート!X123="","",基本情報入力シート!X123)</f>
        <v/>
      </c>
      <c r="G95" s="141" t="str">
        <f>IF(基本情報入力シート!Y123="","",基本情報入力シート!Y123)</f>
        <v/>
      </c>
      <c r="H95" s="96" t="s">
        <v>78</v>
      </c>
      <c r="I95" s="255" t="str">
        <f>IF(基本情報入力シート!Z123="","",基本情報入力シート!Z123)</f>
        <v/>
      </c>
      <c r="J95" s="84" t="str">
        <f>IF(G95="","",VLOOKUP(G95,【参考】数式用!$A$3:$B$22,2,FALSE))</f>
        <v/>
      </c>
      <c r="K95" s="85" t="s">
        <v>11</v>
      </c>
      <c r="L95" s="86">
        <v>6</v>
      </c>
      <c r="M95" s="87" t="s">
        <v>8</v>
      </c>
      <c r="N95" s="208">
        <v>2</v>
      </c>
      <c r="O95" s="88" t="s">
        <v>23</v>
      </c>
      <c r="P95" s="89">
        <v>6</v>
      </c>
      <c r="Q95" s="63" t="s">
        <v>8</v>
      </c>
      <c r="R95" s="89">
        <v>5</v>
      </c>
      <c r="S95" s="87" t="s">
        <v>57</v>
      </c>
      <c r="T95" s="90" t="s">
        <v>58</v>
      </c>
      <c r="U95" s="91">
        <f t="shared" si="8"/>
        <v>4</v>
      </c>
      <c r="V95" s="90" t="s">
        <v>59</v>
      </c>
      <c r="W95" s="95" t="str">
        <f t="shared" si="5"/>
        <v/>
      </c>
      <c r="X95" s="252" t="str">
        <f t="shared" si="6"/>
        <v/>
      </c>
    </row>
    <row r="96" spans="1:24" ht="36.75" customHeight="1">
      <c r="A96" s="82">
        <f t="shared" si="7"/>
        <v>85</v>
      </c>
      <c r="B96" s="83" t="str">
        <f>IF(基本情報入力シート!C124="","",基本情報入力シート!C124)</f>
        <v/>
      </c>
      <c r="C96" s="140" t="str">
        <f>IF(基本情報入力シート!M124="","",基本情報入力シート!M124)</f>
        <v/>
      </c>
      <c r="D96" s="141" t="str">
        <f>IF(基本情報入力シート!R124="","",基本情報入力シート!R124)</f>
        <v/>
      </c>
      <c r="E96" s="141" t="str">
        <f>IF(基本情報入力シート!W124="","",基本情報入力シート!W124)</f>
        <v/>
      </c>
      <c r="F96" s="141" t="str">
        <f>IF(基本情報入力シート!X124="","",基本情報入力シート!X124)</f>
        <v/>
      </c>
      <c r="G96" s="141" t="str">
        <f>IF(基本情報入力シート!Y124="","",基本情報入力シート!Y124)</f>
        <v/>
      </c>
      <c r="H96" s="96" t="s">
        <v>78</v>
      </c>
      <c r="I96" s="255" t="str">
        <f>IF(基本情報入力シート!Z124="","",基本情報入力シート!Z124)</f>
        <v/>
      </c>
      <c r="J96" s="84" t="str">
        <f>IF(G96="","",VLOOKUP(G96,【参考】数式用!$A$3:$B$22,2,FALSE))</f>
        <v/>
      </c>
      <c r="K96" s="85" t="s">
        <v>11</v>
      </c>
      <c r="L96" s="86">
        <v>6</v>
      </c>
      <c r="M96" s="87" t="s">
        <v>8</v>
      </c>
      <c r="N96" s="208">
        <v>2</v>
      </c>
      <c r="O96" s="88" t="s">
        <v>23</v>
      </c>
      <c r="P96" s="89">
        <v>6</v>
      </c>
      <c r="Q96" s="63" t="s">
        <v>8</v>
      </c>
      <c r="R96" s="89">
        <v>5</v>
      </c>
      <c r="S96" s="87" t="s">
        <v>57</v>
      </c>
      <c r="T96" s="90" t="s">
        <v>13</v>
      </c>
      <c r="U96" s="91">
        <f t="shared" si="8"/>
        <v>4</v>
      </c>
      <c r="V96" s="90" t="s">
        <v>18</v>
      </c>
      <c r="W96" s="95" t="str">
        <f t="shared" si="5"/>
        <v/>
      </c>
      <c r="X96" s="252" t="str">
        <f t="shared" si="6"/>
        <v/>
      </c>
    </row>
    <row r="97" spans="1:24" ht="36.75" customHeight="1">
      <c r="A97" s="82">
        <f t="shared" si="7"/>
        <v>86</v>
      </c>
      <c r="B97" s="83" t="str">
        <f>IF(基本情報入力シート!C125="","",基本情報入力シート!C125)</f>
        <v/>
      </c>
      <c r="C97" s="140" t="str">
        <f>IF(基本情報入力シート!M125="","",基本情報入力シート!M125)</f>
        <v/>
      </c>
      <c r="D97" s="141" t="str">
        <f>IF(基本情報入力シート!R125="","",基本情報入力シート!R125)</f>
        <v/>
      </c>
      <c r="E97" s="141" t="str">
        <f>IF(基本情報入力シート!W125="","",基本情報入力シート!W125)</f>
        <v/>
      </c>
      <c r="F97" s="141" t="str">
        <f>IF(基本情報入力シート!X125="","",基本情報入力シート!X125)</f>
        <v/>
      </c>
      <c r="G97" s="141" t="str">
        <f>IF(基本情報入力シート!Y125="","",基本情報入力シート!Y125)</f>
        <v/>
      </c>
      <c r="H97" s="96" t="s">
        <v>78</v>
      </c>
      <c r="I97" s="255" t="str">
        <f>IF(基本情報入力シート!Z125="","",基本情報入力シート!Z125)</f>
        <v/>
      </c>
      <c r="J97" s="84" t="str">
        <f>IF(G97="","",VLOOKUP(G97,【参考】数式用!$A$3:$B$22,2,FALSE))</f>
        <v/>
      </c>
      <c r="K97" s="85" t="s">
        <v>11</v>
      </c>
      <c r="L97" s="86">
        <v>6</v>
      </c>
      <c r="M97" s="87" t="s">
        <v>8</v>
      </c>
      <c r="N97" s="208">
        <v>2</v>
      </c>
      <c r="O97" s="88" t="s">
        <v>23</v>
      </c>
      <c r="P97" s="89">
        <v>6</v>
      </c>
      <c r="Q97" s="63" t="s">
        <v>8</v>
      </c>
      <c r="R97" s="89">
        <v>5</v>
      </c>
      <c r="S97" s="87" t="s">
        <v>57</v>
      </c>
      <c r="T97" s="90" t="s">
        <v>58</v>
      </c>
      <c r="U97" s="91">
        <f t="shared" si="8"/>
        <v>4</v>
      </c>
      <c r="V97" s="90" t="s">
        <v>59</v>
      </c>
      <c r="W97" s="95" t="str">
        <f t="shared" si="5"/>
        <v/>
      </c>
      <c r="X97" s="252" t="str">
        <f t="shared" si="6"/>
        <v/>
      </c>
    </row>
    <row r="98" spans="1:24" ht="36.75" customHeight="1">
      <c r="A98" s="82">
        <f t="shared" si="7"/>
        <v>87</v>
      </c>
      <c r="B98" s="83" t="str">
        <f>IF(基本情報入力シート!C126="","",基本情報入力シート!C126)</f>
        <v/>
      </c>
      <c r="C98" s="140" t="str">
        <f>IF(基本情報入力シート!M126="","",基本情報入力シート!M126)</f>
        <v/>
      </c>
      <c r="D98" s="141" t="str">
        <f>IF(基本情報入力シート!R126="","",基本情報入力シート!R126)</f>
        <v/>
      </c>
      <c r="E98" s="141" t="str">
        <f>IF(基本情報入力シート!W126="","",基本情報入力シート!W126)</f>
        <v/>
      </c>
      <c r="F98" s="141" t="str">
        <f>IF(基本情報入力シート!X126="","",基本情報入力シート!X126)</f>
        <v/>
      </c>
      <c r="G98" s="141" t="str">
        <f>IF(基本情報入力シート!Y126="","",基本情報入力シート!Y126)</f>
        <v/>
      </c>
      <c r="H98" s="96" t="s">
        <v>78</v>
      </c>
      <c r="I98" s="255" t="str">
        <f>IF(基本情報入力シート!Z126="","",基本情報入力シート!Z126)</f>
        <v/>
      </c>
      <c r="J98" s="84" t="str">
        <f>IF(G98="","",VLOOKUP(G98,【参考】数式用!$A$3:$B$22,2,FALSE))</f>
        <v/>
      </c>
      <c r="K98" s="85" t="s">
        <v>11</v>
      </c>
      <c r="L98" s="86">
        <v>6</v>
      </c>
      <c r="M98" s="87" t="s">
        <v>8</v>
      </c>
      <c r="N98" s="208">
        <v>2</v>
      </c>
      <c r="O98" s="88" t="s">
        <v>23</v>
      </c>
      <c r="P98" s="89">
        <v>6</v>
      </c>
      <c r="Q98" s="63" t="s">
        <v>8</v>
      </c>
      <c r="R98" s="89">
        <v>5</v>
      </c>
      <c r="S98" s="87" t="s">
        <v>57</v>
      </c>
      <c r="T98" s="90" t="s">
        <v>13</v>
      </c>
      <c r="U98" s="91">
        <f t="shared" si="8"/>
        <v>4</v>
      </c>
      <c r="V98" s="90" t="s">
        <v>18</v>
      </c>
      <c r="W98" s="95" t="str">
        <f t="shared" si="5"/>
        <v/>
      </c>
      <c r="X98" s="252" t="str">
        <f t="shared" si="6"/>
        <v/>
      </c>
    </row>
    <row r="99" spans="1:24" ht="36.75" customHeight="1">
      <c r="A99" s="82">
        <f t="shared" si="7"/>
        <v>88</v>
      </c>
      <c r="B99" s="83" t="str">
        <f>IF(基本情報入力シート!C127="","",基本情報入力シート!C127)</f>
        <v/>
      </c>
      <c r="C99" s="140" t="str">
        <f>IF(基本情報入力シート!M127="","",基本情報入力シート!M127)</f>
        <v/>
      </c>
      <c r="D99" s="141" t="str">
        <f>IF(基本情報入力シート!R127="","",基本情報入力シート!R127)</f>
        <v/>
      </c>
      <c r="E99" s="141" t="str">
        <f>IF(基本情報入力シート!W127="","",基本情報入力シート!W127)</f>
        <v/>
      </c>
      <c r="F99" s="141" t="str">
        <f>IF(基本情報入力シート!X127="","",基本情報入力シート!X127)</f>
        <v/>
      </c>
      <c r="G99" s="141" t="str">
        <f>IF(基本情報入力シート!Y127="","",基本情報入力シート!Y127)</f>
        <v/>
      </c>
      <c r="H99" s="96" t="s">
        <v>78</v>
      </c>
      <c r="I99" s="255" t="str">
        <f>IF(基本情報入力シート!Z127="","",基本情報入力シート!Z127)</f>
        <v/>
      </c>
      <c r="J99" s="84" t="str">
        <f>IF(G99="","",VLOOKUP(G99,【参考】数式用!$A$3:$B$22,2,FALSE))</f>
        <v/>
      </c>
      <c r="K99" s="85" t="s">
        <v>11</v>
      </c>
      <c r="L99" s="86">
        <v>6</v>
      </c>
      <c r="M99" s="87" t="s">
        <v>8</v>
      </c>
      <c r="N99" s="208">
        <v>2</v>
      </c>
      <c r="O99" s="88" t="s">
        <v>23</v>
      </c>
      <c r="P99" s="89">
        <v>6</v>
      </c>
      <c r="Q99" s="63" t="s">
        <v>8</v>
      </c>
      <c r="R99" s="89">
        <v>5</v>
      </c>
      <c r="S99" s="87" t="s">
        <v>57</v>
      </c>
      <c r="T99" s="90" t="s">
        <v>58</v>
      </c>
      <c r="U99" s="91">
        <f t="shared" si="8"/>
        <v>4</v>
      </c>
      <c r="V99" s="90" t="s">
        <v>59</v>
      </c>
      <c r="W99" s="95" t="str">
        <f t="shared" si="5"/>
        <v/>
      </c>
      <c r="X99" s="252" t="str">
        <f t="shared" si="6"/>
        <v/>
      </c>
    </row>
    <row r="100" spans="1:24" ht="36.75" customHeight="1">
      <c r="A100" s="82">
        <f t="shared" si="7"/>
        <v>89</v>
      </c>
      <c r="B100" s="83" t="str">
        <f>IF(基本情報入力シート!C128="","",基本情報入力シート!C128)</f>
        <v/>
      </c>
      <c r="C100" s="140" t="str">
        <f>IF(基本情報入力シート!M128="","",基本情報入力シート!M128)</f>
        <v/>
      </c>
      <c r="D100" s="141" t="str">
        <f>IF(基本情報入力シート!R128="","",基本情報入力シート!R128)</f>
        <v/>
      </c>
      <c r="E100" s="141" t="str">
        <f>IF(基本情報入力シート!W128="","",基本情報入力シート!W128)</f>
        <v/>
      </c>
      <c r="F100" s="141" t="str">
        <f>IF(基本情報入力シート!X128="","",基本情報入力シート!X128)</f>
        <v/>
      </c>
      <c r="G100" s="141" t="str">
        <f>IF(基本情報入力シート!Y128="","",基本情報入力シート!Y128)</f>
        <v/>
      </c>
      <c r="H100" s="96" t="s">
        <v>78</v>
      </c>
      <c r="I100" s="255" t="str">
        <f>IF(基本情報入力シート!Z128="","",基本情報入力シート!Z128)</f>
        <v/>
      </c>
      <c r="J100" s="84" t="str">
        <f>IF(G100="","",VLOOKUP(G100,【参考】数式用!$A$3:$B$22,2,FALSE))</f>
        <v/>
      </c>
      <c r="K100" s="85" t="s">
        <v>11</v>
      </c>
      <c r="L100" s="86">
        <v>6</v>
      </c>
      <c r="M100" s="87" t="s">
        <v>8</v>
      </c>
      <c r="N100" s="208">
        <v>2</v>
      </c>
      <c r="O100" s="88" t="s">
        <v>23</v>
      </c>
      <c r="P100" s="89">
        <v>6</v>
      </c>
      <c r="Q100" s="63" t="s">
        <v>8</v>
      </c>
      <c r="R100" s="89">
        <v>5</v>
      </c>
      <c r="S100" s="87" t="s">
        <v>57</v>
      </c>
      <c r="T100" s="90" t="s">
        <v>13</v>
      </c>
      <c r="U100" s="91">
        <f t="shared" si="8"/>
        <v>4</v>
      </c>
      <c r="V100" s="90" t="s">
        <v>18</v>
      </c>
      <c r="W100" s="95" t="str">
        <f t="shared" si="5"/>
        <v/>
      </c>
      <c r="X100" s="252" t="str">
        <f t="shared" si="6"/>
        <v/>
      </c>
    </row>
    <row r="101" spans="1:24" ht="36.75" customHeight="1">
      <c r="A101" s="82">
        <f t="shared" si="7"/>
        <v>90</v>
      </c>
      <c r="B101" s="83" t="str">
        <f>IF(基本情報入力シート!C129="","",基本情報入力シート!C129)</f>
        <v/>
      </c>
      <c r="C101" s="140" t="str">
        <f>IF(基本情報入力シート!M129="","",基本情報入力シート!M129)</f>
        <v/>
      </c>
      <c r="D101" s="141" t="str">
        <f>IF(基本情報入力シート!R129="","",基本情報入力シート!R129)</f>
        <v/>
      </c>
      <c r="E101" s="141" t="str">
        <f>IF(基本情報入力シート!W129="","",基本情報入力シート!W129)</f>
        <v/>
      </c>
      <c r="F101" s="141" t="str">
        <f>IF(基本情報入力シート!X129="","",基本情報入力シート!X129)</f>
        <v/>
      </c>
      <c r="G101" s="141" t="str">
        <f>IF(基本情報入力シート!Y129="","",基本情報入力シート!Y129)</f>
        <v/>
      </c>
      <c r="H101" s="96" t="s">
        <v>78</v>
      </c>
      <c r="I101" s="255" t="str">
        <f>IF(基本情報入力シート!Z129="","",基本情報入力シート!Z129)</f>
        <v/>
      </c>
      <c r="J101" s="84" t="str">
        <f>IF(G101="","",VLOOKUP(G101,【参考】数式用!$A$3:$B$22,2,FALSE))</f>
        <v/>
      </c>
      <c r="K101" s="85" t="s">
        <v>11</v>
      </c>
      <c r="L101" s="86">
        <v>6</v>
      </c>
      <c r="M101" s="87" t="s">
        <v>8</v>
      </c>
      <c r="N101" s="208">
        <v>2</v>
      </c>
      <c r="O101" s="88" t="s">
        <v>23</v>
      </c>
      <c r="P101" s="89">
        <v>6</v>
      </c>
      <c r="Q101" s="63" t="s">
        <v>8</v>
      </c>
      <c r="R101" s="89">
        <v>5</v>
      </c>
      <c r="S101" s="87" t="s">
        <v>57</v>
      </c>
      <c r="T101" s="90" t="s">
        <v>58</v>
      </c>
      <c r="U101" s="91">
        <f t="shared" si="8"/>
        <v>4</v>
      </c>
      <c r="V101" s="90" t="s">
        <v>59</v>
      </c>
      <c r="W101" s="95" t="str">
        <f t="shared" si="5"/>
        <v/>
      </c>
      <c r="X101" s="252" t="str">
        <f t="shared" si="6"/>
        <v/>
      </c>
    </row>
    <row r="102" spans="1:24" ht="36.75" customHeight="1">
      <c r="A102" s="82">
        <f t="shared" si="7"/>
        <v>91</v>
      </c>
      <c r="B102" s="83" t="str">
        <f>IF(基本情報入力シート!C130="","",基本情報入力シート!C130)</f>
        <v/>
      </c>
      <c r="C102" s="140" t="str">
        <f>IF(基本情報入力シート!M130="","",基本情報入力シート!M130)</f>
        <v/>
      </c>
      <c r="D102" s="141" t="str">
        <f>IF(基本情報入力シート!R130="","",基本情報入力シート!R130)</f>
        <v/>
      </c>
      <c r="E102" s="141" t="str">
        <f>IF(基本情報入力シート!W130="","",基本情報入力シート!W130)</f>
        <v/>
      </c>
      <c r="F102" s="141" t="str">
        <f>IF(基本情報入力シート!X130="","",基本情報入力シート!X130)</f>
        <v/>
      </c>
      <c r="G102" s="141" t="str">
        <f>IF(基本情報入力シート!Y130="","",基本情報入力シート!Y130)</f>
        <v/>
      </c>
      <c r="H102" s="96" t="s">
        <v>78</v>
      </c>
      <c r="I102" s="255" t="str">
        <f>IF(基本情報入力シート!Z130="","",基本情報入力シート!Z130)</f>
        <v/>
      </c>
      <c r="J102" s="84" t="str">
        <f>IF(G102="","",VLOOKUP(G102,【参考】数式用!$A$3:$B$22,2,FALSE))</f>
        <v/>
      </c>
      <c r="K102" s="85" t="s">
        <v>11</v>
      </c>
      <c r="L102" s="86">
        <v>6</v>
      </c>
      <c r="M102" s="87" t="s">
        <v>8</v>
      </c>
      <c r="N102" s="208">
        <v>2</v>
      </c>
      <c r="O102" s="88" t="s">
        <v>23</v>
      </c>
      <c r="P102" s="89">
        <v>6</v>
      </c>
      <c r="Q102" s="63" t="s">
        <v>8</v>
      </c>
      <c r="R102" s="89">
        <v>5</v>
      </c>
      <c r="S102" s="87" t="s">
        <v>57</v>
      </c>
      <c r="T102" s="90" t="s">
        <v>13</v>
      </c>
      <c r="U102" s="91">
        <f t="shared" si="8"/>
        <v>4</v>
      </c>
      <c r="V102" s="90" t="s">
        <v>18</v>
      </c>
      <c r="W102" s="95" t="str">
        <f t="shared" si="5"/>
        <v/>
      </c>
      <c r="X102" s="252" t="str">
        <f t="shared" si="6"/>
        <v/>
      </c>
    </row>
    <row r="103" spans="1:24" ht="36.75" customHeight="1">
      <c r="A103" s="82">
        <f t="shared" si="7"/>
        <v>92</v>
      </c>
      <c r="B103" s="83" t="str">
        <f>IF(基本情報入力シート!C131="","",基本情報入力シート!C131)</f>
        <v/>
      </c>
      <c r="C103" s="140" t="str">
        <f>IF(基本情報入力シート!M131="","",基本情報入力シート!M131)</f>
        <v/>
      </c>
      <c r="D103" s="141" t="str">
        <f>IF(基本情報入力シート!R131="","",基本情報入力シート!R131)</f>
        <v/>
      </c>
      <c r="E103" s="141" t="str">
        <f>IF(基本情報入力シート!W131="","",基本情報入力シート!W131)</f>
        <v/>
      </c>
      <c r="F103" s="141" t="str">
        <f>IF(基本情報入力シート!X131="","",基本情報入力シート!X131)</f>
        <v/>
      </c>
      <c r="G103" s="141" t="str">
        <f>IF(基本情報入力シート!Y131="","",基本情報入力シート!Y131)</f>
        <v/>
      </c>
      <c r="H103" s="96" t="s">
        <v>78</v>
      </c>
      <c r="I103" s="255" t="str">
        <f>IF(基本情報入力シート!Z131="","",基本情報入力シート!Z131)</f>
        <v/>
      </c>
      <c r="J103" s="84" t="str">
        <f>IF(G103="","",VLOOKUP(G103,【参考】数式用!$A$3:$B$22,2,FALSE))</f>
        <v/>
      </c>
      <c r="K103" s="85" t="s">
        <v>11</v>
      </c>
      <c r="L103" s="86">
        <v>6</v>
      </c>
      <c r="M103" s="87" t="s">
        <v>8</v>
      </c>
      <c r="N103" s="208">
        <v>2</v>
      </c>
      <c r="O103" s="88" t="s">
        <v>23</v>
      </c>
      <c r="P103" s="89">
        <v>6</v>
      </c>
      <c r="Q103" s="63" t="s">
        <v>8</v>
      </c>
      <c r="R103" s="89">
        <v>5</v>
      </c>
      <c r="S103" s="87" t="s">
        <v>57</v>
      </c>
      <c r="T103" s="90" t="s">
        <v>58</v>
      </c>
      <c r="U103" s="91">
        <f t="shared" si="8"/>
        <v>4</v>
      </c>
      <c r="V103" s="90" t="s">
        <v>59</v>
      </c>
      <c r="W103" s="95" t="str">
        <f t="shared" si="5"/>
        <v/>
      </c>
      <c r="X103" s="252" t="str">
        <f t="shared" si="6"/>
        <v/>
      </c>
    </row>
    <row r="104" spans="1:24" ht="36.75" customHeight="1">
      <c r="A104" s="82">
        <f t="shared" si="7"/>
        <v>93</v>
      </c>
      <c r="B104" s="83" t="str">
        <f>IF(基本情報入力シート!C132="","",基本情報入力シート!C132)</f>
        <v/>
      </c>
      <c r="C104" s="140" t="str">
        <f>IF(基本情報入力シート!M132="","",基本情報入力シート!M132)</f>
        <v/>
      </c>
      <c r="D104" s="141" t="str">
        <f>IF(基本情報入力シート!R132="","",基本情報入力シート!R132)</f>
        <v/>
      </c>
      <c r="E104" s="141" t="str">
        <f>IF(基本情報入力シート!W132="","",基本情報入力シート!W132)</f>
        <v/>
      </c>
      <c r="F104" s="141" t="str">
        <f>IF(基本情報入力シート!X132="","",基本情報入力シート!X132)</f>
        <v/>
      </c>
      <c r="G104" s="141" t="str">
        <f>IF(基本情報入力シート!Y132="","",基本情報入力シート!Y132)</f>
        <v/>
      </c>
      <c r="H104" s="96" t="s">
        <v>78</v>
      </c>
      <c r="I104" s="255" t="str">
        <f>IF(基本情報入力シート!Z132="","",基本情報入力シート!Z132)</f>
        <v/>
      </c>
      <c r="J104" s="84" t="str">
        <f>IF(G104="","",VLOOKUP(G104,【参考】数式用!$A$3:$B$22,2,FALSE))</f>
        <v/>
      </c>
      <c r="K104" s="85" t="s">
        <v>11</v>
      </c>
      <c r="L104" s="86">
        <v>6</v>
      </c>
      <c r="M104" s="87" t="s">
        <v>8</v>
      </c>
      <c r="N104" s="208">
        <v>2</v>
      </c>
      <c r="O104" s="88" t="s">
        <v>23</v>
      </c>
      <c r="P104" s="89">
        <v>6</v>
      </c>
      <c r="Q104" s="63" t="s">
        <v>8</v>
      </c>
      <c r="R104" s="89">
        <v>5</v>
      </c>
      <c r="S104" s="87" t="s">
        <v>57</v>
      </c>
      <c r="T104" s="90" t="s">
        <v>13</v>
      </c>
      <c r="U104" s="91">
        <f t="shared" si="8"/>
        <v>4</v>
      </c>
      <c r="V104" s="90" t="s">
        <v>18</v>
      </c>
      <c r="W104" s="95" t="str">
        <f t="shared" si="5"/>
        <v/>
      </c>
      <c r="X104" s="252" t="str">
        <f t="shared" si="6"/>
        <v/>
      </c>
    </row>
    <row r="105" spans="1:24" ht="36.75" customHeight="1">
      <c r="A105" s="82">
        <f t="shared" si="7"/>
        <v>94</v>
      </c>
      <c r="B105" s="83" t="str">
        <f>IF(基本情報入力シート!C133="","",基本情報入力シート!C133)</f>
        <v/>
      </c>
      <c r="C105" s="140" t="str">
        <f>IF(基本情報入力シート!M133="","",基本情報入力シート!M133)</f>
        <v/>
      </c>
      <c r="D105" s="141" t="str">
        <f>IF(基本情報入力シート!R133="","",基本情報入力シート!R133)</f>
        <v/>
      </c>
      <c r="E105" s="141" t="str">
        <f>IF(基本情報入力シート!W133="","",基本情報入力シート!W133)</f>
        <v/>
      </c>
      <c r="F105" s="141" t="str">
        <f>IF(基本情報入力シート!X133="","",基本情報入力シート!X133)</f>
        <v/>
      </c>
      <c r="G105" s="141" t="str">
        <f>IF(基本情報入力シート!Y133="","",基本情報入力シート!Y133)</f>
        <v/>
      </c>
      <c r="H105" s="96" t="s">
        <v>78</v>
      </c>
      <c r="I105" s="255" t="str">
        <f>IF(基本情報入力シート!Z133="","",基本情報入力シート!Z133)</f>
        <v/>
      </c>
      <c r="J105" s="84" t="str">
        <f>IF(G105="","",VLOOKUP(G105,【参考】数式用!$A$3:$B$22,2,FALSE))</f>
        <v/>
      </c>
      <c r="K105" s="85" t="s">
        <v>11</v>
      </c>
      <c r="L105" s="86">
        <v>6</v>
      </c>
      <c r="M105" s="87" t="s">
        <v>8</v>
      </c>
      <c r="N105" s="208">
        <v>2</v>
      </c>
      <c r="O105" s="88" t="s">
        <v>23</v>
      </c>
      <c r="P105" s="89">
        <v>6</v>
      </c>
      <c r="Q105" s="63" t="s">
        <v>8</v>
      </c>
      <c r="R105" s="89">
        <v>5</v>
      </c>
      <c r="S105" s="87" t="s">
        <v>57</v>
      </c>
      <c r="T105" s="90" t="s">
        <v>58</v>
      </c>
      <c r="U105" s="91">
        <f t="shared" si="8"/>
        <v>4</v>
      </c>
      <c r="V105" s="90" t="s">
        <v>59</v>
      </c>
      <c r="W105" s="95" t="str">
        <f t="shared" si="5"/>
        <v/>
      </c>
      <c r="X105" s="252" t="str">
        <f t="shared" si="6"/>
        <v/>
      </c>
    </row>
    <row r="106" spans="1:24" ht="36.75" customHeight="1">
      <c r="A106" s="82">
        <f t="shared" si="7"/>
        <v>95</v>
      </c>
      <c r="B106" s="83" t="str">
        <f>IF(基本情報入力シート!C134="","",基本情報入力シート!C134)</f>
        <v/>
      </c>
      <c r="C106" s="140" t="str">
        <f>IF(基本情報入力シート!M134="","",基本情報入力シート!M134)</f>
        <v/>
      </c>
      <c r="D106" s="141" t="str">
        <f>IF(基本情報入力シート!R134="","",基本情報入力シート!R134)</f>
        <v/>
      </c>
      <c r="E106" s="141" t="str">
        <f>IF(基本情報入力シート!W134="","",基本情報入力シート!W134)</f>
        <v/>
      </c>
      <c r="F106" s="141" t="str">
        <f>IF(基本情報入力シート!X134="","",基本情報入力シート!X134)</f>
        <v/>
      </c>
      <c r="G106" s="141" t="str">
        <f>IF(基本情報入力シート!Y134="","",基本情報入力シート!Y134)</f>
        <v/>
      </c>
      <c r="H106" s="96" t="s">
        <v>78</v>
      </c>
      <c r="I106" s="255" t="str">
        <f>IF(基本情報入力シート!Z134="","",基本情報入力シート!Z134)</f>
        <v/>
      </c>
      <c r="J106" s="84" t="str">
        <f>IF(G106="","",VLOOKUP(G106,【参考】数式用!$A$3:$B$22,2,FALSE))</f>
        <v/>
      </c>
      <c r="K106" s="85" t="s">
        <v>11</v>
      </c>
      <c r="L106" s="86">
        <v>6</v>
      </c>
      <c r="M106" s="87" t="s">
        <v>8</v>
      </c>
      <c r="N106" s="208">
        <v>2</v>
      </c>
      <c r="O106" s="88" t="s">
        <v>23</v>
      </c>
      <c r="P106" s="89">
        <v>6</v>
      </c>
      <c r="Q106" s="63" t="s">
        <v>8</v>
      </c>
      <c r="R106" s="89">
        <v>5</v>
      </c>
      <c r="S106" s="87" t="s">
        <v>57</v>
      </c>
      <c r="T106" s="90" t="s">
        <v>13</v>
      </c>
      <c r="U106" s="91">
        <f t="shared" si="8"/>
        <v>4</v>
      </c>
      <c r="V106" s="90" t="s">
        <v>18</v>
      </c>
      <c r="W106" s="95" t="str">
        <f t="shared" si="5"/>
        <v/>
      </c>
      <c r="X106" s="252" t="str">
        <f t="shared" si="6"/>
        <v/>
      </c>
    </row>
    <row r="107" spans="1:24" ht="36.75" customHeight="1">
      <c r="A107" s="82">
        <f t="shared" si="7"/>
        <v>96</v>
      </c>
      <c r="B107" s="83" t="str">
        <f>IF(基本情報入力シート!C135="","",基本情報入力シート!C135)</f>
        <v/>
      </c>
      <c r="C107" s="140" t="str">
        <f>IF(基本情報入力シート!M135="","",基本情報入力シート!M135)</f>
        <v/>
      </c>
      <c r="D107" s="141" t="str">
        <f>IF(基本情報入力シート!R135="","",基本情報入力シート!R135)</f>
        <v/>
      </c>
      <c r="E107" s="141" t="str">
        <f>IF(基本情報入力シート!W135="","",基本情報入力シート!W135)</f>
        <v/>
      </c>
      <c r="F107" s="141" t="str">
        <f>IF(基本情報入力シート!X135="","",基本情報入力シート!X135)</f>
        <v/>
      </c>
      <c r="G107" s="141" t="str">
        <f>IF(基本情報入力シート!Y135="","",基本情報入力シート!Y135)</f>
        <v/>
      </c>
      <c r="H107" s="96" t="s">
        <v>78</v>
      </c>
      <c r="I107" s="255" t="str">
        <f>IF(基本情報入力シート!Z135="","",基本情報入力シート!Z135)</f>
        <v/>
      </c>
      <c r="J107" s="84" t="str">
        <f>IF(G107="","",VLOOKUP(G107,【参考】数式用!$A$3:$B$22,2,FALSE))</f>
        <v/>
      </c>
      <c r="K107" s="85" t="s">
        <v>11</v>
      </c>
      <c r="L107" s="86">
        <v>6</v>
      </c>
      <c r="M107" s="87" t="s">
        <v>8</v>
      </c>
      <c r="N107" s="208">
        <v>2</v>
      </c>
      <c r="O107" s="88" t="s">
        <v>23</v>
      </c>
      <c r="P107" s="89">
        <v>6</v>
      </c>
      <c r="Q107" s="63" t="s">
        <v>8</v>
      </c>
      <c r="R107" s="89">
        <v>5</v>
      </c>
      <c r="S107" s="87" t="s">
        <v>57</v>
      </c>
      <c r="T107" s="90" t="s">
        <v>58</v>
      </c>
      <c r="U107" s="91">
        <f t="shared" si="8"/>
        <v>4</v>
      </c>
      <c r="V107" s="90" t="s">
        <v>59</v>
      </c>
      <c r="W107" s="95" t="str">
        <f t="shared" si="5"/>
        <v/>
      </c>
      <c r="X107" s="252" t="str">
        <f t="shared" si="6"/>
        <v/>
      </c>
    </row>
    <row r="108" spans="1:24" ht="36.75" customHeight="1">
      <c r="A108" s="82">
        <f t="shared" si="7"/>
        <v>97</v>
      </c>
      <c r="B108" s="83" t="str">
        <f>IF(基本情報入力シート!C136="","",基本情報入力シート!C136)</f>
        <v/>
      </c>
      <c r="C108" s="140" t="str">
        <f>IF(基本情報入力シート!M136="","",基本情報入力シート!M136)</f>
        <v/>
      </c>
      <c r="D108" s="141" t="str">
        <f>IF(基本情報入力シート!R136="","",基本情報入力シート!R136)</f>
        <v/>
      </c>
      <c r="E108" s="141" t="str">
        <f>IF(基本情報入力シート!W136="","",基本情報入力シート!W136)</f>
        <v/>
      </c>
      <c r="F108" s="141" t="str">
        <f>IF(基本情報入力シート!X136="","",基本情報入力シート!X136)</f>
        <v/>
      </c>
      <c r="G108" s="141" t="str">
        <f>IF(基本情報入力シート!Y136="","",基本情報入力シート!Y136)</f>
        <v/>
      </c>
      <c r="H108" s="96" t="s">
        <v>78</v>
      </c>
      <c r="I108" s="255" t="str">
        <f>IF(基本情報入力シート!Z136="","",基本情報入力シート!Z136)</f>
        <v/>
      </c>
      <c r="J108" s="84" t="str">
        <f>IF(G108="","",VLOOKUP(G108,【参考】数式用!$A$3:$B$22,2,FALSE))</f>
        <v/>
      </c>
      <c r="K108" s="85" t="s">
        <v>11</v>
      </c>
      <c r="L108" s="86">
        <v>6</v>
      </c>
      <c r="M108" s="87" t="s">
        <v>8</v>
      </c>
      <c r="N108" s="208">
        <v>2</v>
      </c>
      <c r="O108" s="88" t="s">
        <v>23</v>
      </c>
      <c r="P108" s="89">
        <v>6</v>
      </c>
      <c r="Q108" s="63" t="s">
        <v>8</v>
      </c>
      <c r="R108" s="89">
        <v>5</v>
      </c>
      <c r="S108" s="87" t="s">
        <v>57</v>
      </c>
      <c r="T108" s="90" t="s">
        <v>13</v>
      </c>
      <c r="U108" s="91">
        <f t="shared" si="8"/>
        <v>4</v>
      </c>
      <c r="V108" s="90" t="s">
        <v>18</v>
      </c>
      <c r="W108" s="95" t="str">
        <f t="shared" si="5"/>
        <v/>
      </c>
      <c r="X108" s="252" t="str">
        <f t="shared" si="6"/>
        <v/>
      </c>
    </row>
    <row r="109" spans="1:24" ht="36.75" customHeight="1">
      <c r="A109" s="82">
        <f t="shared" si="7"/>
        <v>98</v>
      </c>
      <c r="B109" s="83" t="str">
        <f>IF(基本情報入力シート!C137="","",基本情報入力シート!C137)</f>
        <v/>
      </c>
      <c r="C109" s="140" t="str">
        <f>IF(基本情報入力シート!M137="","",基本情報入力シート!M137)</f>
        <v/>
      </c>
      <c r="D109" s="141" t="str">
        <f>IF(基本情報入力シート!R137="","",基本情報入力シート!R137)</f>
        <v/>
      </c>
      <c r="E109" s="141" t="str">
        <f>IF(基本情報入力シート!W137="","",基本情報入力シート!W137)</f>
        <v/>
      </c>
      <c r="F109" s="141" t="str">
        <f>IF(基本情報入力シート!X137="","",基本情報入力シート!X137)</f>
        <v/>
      </c>
      <c r="G109" s="141" t="str">
        <f>IF(基本情報入力シート!Y137="","",基本情報入力シート!Y137)</f>
        <v/>
      </c>
      <c r="H109" s="96" t="s">
        <v>78</v>
      </c>
      <c r="I109" s="255" t="str">
        <f>IF(基本情報入力シート!Z137="","",基本情報入力シート!Z137)</f>
        <v/>
      </c>
      <c r="J109" s="84" t="str">
        <f>IF(G109="","",VLOOKUP(G109,【参考】数式用!$A$3:$B$22,2,FALSE))</f>
        <v/>
      </c>
      <c r="K109" s="85" t="s">
        <v>11</v>
      </c>
      <c r="L109" s="86">
        <v>6</v>
      </c>
      <c r="M109" s="87" t="s">
        <v>8</v>
      </c>
      <c r="N109" s="208">
        <v>2</v>
      </c>
      <c r="O109" s="88" t="s">
        <v>23</v>
      </c>
      <c r="P109" s="89">
        <v>6</v>
      </c>
      <c r="Q109" s="63" t="s">
        <v>8</v>
      </c>
      <c r="R109" s="89">
        <v>5</v>
      </c>
      <c r="S109" s="87" t="s">
        <v>57</v>
      </c>
      <c r="T109" s="90" t="s">
        <v>58</v>
      </c>
      <c r="U109" s="91">
        <f t="shared" si="8"/>
        <v>4</v>
      </c>
      <c r="V109" s="90" t="s">
        <v>59</v>
      </c>
      <c r="W109" s="95" t="str">
        <f t="shared" si="5"/>
        <v/>
      </c>
      <c r="X109" s="252" t="str">
        <f t="shared" si="6"/>
        <v/>
      </c>
    </row>
    <row r="110" spans="1:24" ht="36.75" customHeight="1">
      <c r="A110" s="82">
        <f t="shared" si="7"/>
        <v>99</v>
      </c>
      <c r="B110" s="83" t="str">
        <f>IF(基本情報入力シート!C138="","",基本情報入力シート!C138)</f>
        <v/>
      </c>
      <c r="C110" s="140" t="str">
        <f>IF(基本情報入力シート!M138="","",基本情報入力シート!M138)</f>
        <v/>
      </c>
      <c r="D110" s="141" t="str">
        <f>IF(基本情報入力シート!R138="","",基本情報入力シート!R138)</f>
        <v/>
      </c>
      <c r="E110" s="141" t="str">
        <f>IF(基本情報入力シート!W138="","",基本情報入力シート!W138)</f>
        <v/>
      </c>
      <c r="F110" s="141" t="str">
        <f>IF(基本情報入力シート!X138="","",基本情報入力シート!X138)</f>
        <v/>
      </c>
      <c r="G110" s="141" t="str">
        <f>IF(基本情報入力シート!Y138="","",基本情報入力シート!Y138)</f>
        <v/>
      </c>
      <c r="H110" s="96" t="s">
        <v>78</v>
      </c>
      <c r="I110" s="255" t="str">
        <f>IF(基本情報入力シート!Z138="","",基本情報入力シート!Z138)</f>
        <v/>
      </c>
      <c r="J110" s="84" t="str">
        <f>IF(G110="","",VLOOKUP(G110,【参考】数式用!$A$3:$B$22,2,FALSE))</f>
        <v/>
      </c>
      <c r="K110" s="85" t="s">
        <v>11</v>
      </c>
      <c r="L110" s="86">
        <v>6</v>
      </c>
      <c r="M110" s="87" t="s">
        <v>8</v>
      </c>
      <c r="N110" s="208">
        <v>2</v>
      </c>
      <c r="O110" s="88" t="s">
        <v>23</v>
      </c>
      <c r="P110" s="89">
        <v>6</v>
      </c>
      <c r="Q110" s="63" t="s">
        <v>8</v>
      </c>
      <c r="R110" s="89">
        <v>5</v>
      </c>
      <c r="S110" s="87" t="s">
        <v>57</v>
      </c>
      <c r="T110" s="90" t="s">
        <v>13</v>
      </c>
      <c r="U110" s="91">
        <f t="shared" si="8"/>
        <v>4</v>
      </c>
      <c r="V110" s="90" t="s">
        <v>18</v>
      </c>
      <c r="W110" s="95" t="str">
        <f t="shared" si="5"/>
        <v/>
      </c>
      <c r="X110" s="252" t="str">
        <f t="shared" si="6"/>
        <v/>
      </c>
    </row>
    <row r="111" spans="1:24" ht="36.75" customHeight="1" thickBot="1">
      <c r="A111" s="92">
        <f t="shared" si="7"/>
        <v>100</v>
      </c>
      <c r="B111" s="93" t="str">
        <f>IF(基本情報入力シート!C139="","",基本情報入力シート!C139)</f>
        <v/>
      </c>
      <c r="C111" s="142" t="str">
        <f>IF(基本情報入力シート!M139="","",基本情報入力シート!M139)</f>
        <v/>
      </c>
      <c r="D111" s="143" t="str">
        <f>IF(基本情報入力シート!R139="","",基本情報入力シート!R139)</f>
        <v/>
      </c>
      <c r="E111" s="143" t="str">
        <f>IF(基本情報入力シート!W139="","",基本情報入力シート!W139)</f>
        <v/>
      </c>
      <c r="F111" s="143" t="str">
        <f>IF(基本情報入力シート!X139="","",基本情報入力シート!X139)</f>
        <v/>
      </c>
      <c r="G111" s="143" t="str">
        <f>IF(基本情報入力シート!Y139="","",基本情報入力シート!Y139)</f>
        <v/>
      </c>
      <c r="H111" s="158" t="s">
        <v>78</v>
      </c>
      <c r="I111" s="256" t="str">
        <f>IF(基本情報入力シート!Z139="","",基本情報入力シート!Z139)</f>
        <v/>
      </c>
      <c r="J111" s="159" t="str">
        <f>IF(G111="","",VLOOKUP(G111,【参考】数式用!$A$3:$B$22,2,FALSE))</f>
        <v/>
      </c>
      <c r="K111" s="160" t="s">
        <v>11</v>
      </c>
      <c r="L111" s="161">
        <v>6</v>
      </c>
      <c r="M111" s="162" t="s">
        <v>8</v>
      </c>
      <c r="N111" s="209">
        <v>2</v>
      </c>
      <c r="O111" s="163" t="s">
        <v>23</v>
      </c>
      <c r="P111" s="164">
        <v>6</v>
      </c>
      <c r="Q111" s="165" t="s">
        <v>8</v>
      </c>
      <c r="R111" s="164">
        <v>5</v>
      </c>
      <c r="S111" s="162" t="s">
        <v>57</v>
      </c>
      <c r="T111" s="166" t="s">
        <v>58</v>
      </c>
      <c r="U111" s="167">
        <f t="shared" si="8"/>
        <v>4</v>
      </c>
      <c r="V111" s="166" t="s">
        <v>59</v>
      </c>
      <c r="W111" s="168" t="str">
        <f t="shared" si="5"/>
        <v/>
      </c>
      <c r="X111" s="253" t="str">
        <f t="shared" si="6"/>
        <v/>
      </c>
    </row>
  </sheetData>
  <sheetProtection password="EC46" sheet="1" formatCells="0" formatColumns="0" formatRows="0" insertRows="0" deleteRows="0" autoFilter="0"/>
  <mergeCells count="16">
    <mergeCell ref="G9:G11"/>
    <mergeCell ref="H9:H11"/>
    <mergeCell ref="D9:E10"/>
    <mergeCell ref="A3:B3"/>
    <mergeCell ref="C3:F3"/>
    <mergeCell ref="A5:E5"/>
    <mergeCell ref="A9:A11"/>
    <mergeCell ref="B9:B11"/>
    <mergeCell ref="C9:C11"/>
    <mergeCell ref="F9:F11"/>
    <mergeCell ref="H3:X7"/>
    <mergeCell ref="I9:I11"/>
    <mergeCell ref="J9:J11"/>
    <mergeCell ref="K9:V11"/>
    <mergeCell ref="W9:W11"/>
    <mergeCell ref="X10:X11"/>
  </mergeCells>
  <phoneticPr fontId="6"/>
  <dataValidations count="3">
    <dataValidation imeMode="halfAlpha" allowBlank="1" showInputMessage="1" showErrorMessage="1" sqref="B12:G111 I12:I111 L12:L111 P12:P111 R12:R111"/>
    <dataValidation type="list" allowBlank="1" showInputMessage="1" showErrorMessage="1" sqref="H12:H111">
      <formula1>"○,－"</formula1>
    </dataValidation>
    <dataValidation type="whole" imeMode="halfAlpha" allowBlank="1" showInputMessage="1" showErrorMessage="1" sqref="N12:N111">
      <formula1>2</formula1>
      <formula2>5</formula2>
    </dataValidation>
  </dataValidations>
  <pageMargins left="0.39370078740157483" right="0.39370078740157483" top="0.6692913385826772" bottom="0.62992125984251968" header="0.31496062992125984" footer="0.35433070866141736"/>
  <pageSetup paperSize="9" scale="57" fitToHeight="0"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J1749"/>
  <sheetViews>
    <sheetView tabSelected="1" zoomScale="80" zoomScaleNormal="80" zoomScaleSheetLayoutView="85" workbookViewId="0">
      <selection activeCell="N31" sqref="N31"/>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16384" width="9" style="1"/>
  </cols>
  <sheetData>
    <row r="1" spans="1:10" ht="13.8" thickBot="1">
      <c r="A1" s="2" t="s">
        <v>1897</v>
      </c>
      <c r="B1" s="2"/>
      <c r="D1" s="2" t="s">
        <v>143</v>
      </c>
      <c r="F1" s="2" t="s">
        <v>60</v>
      </c>
    </row>
    <row r="2" spans="1:10" ht="27" thickBot="1">
      <c r="A2" s="2" t="s">
        <v>1897</v>
      </c>
      <c r="B2" s="2"/>
      <c r="D2" s="170" t="s">
        <v>61</v>
      </c>
      <c r="F2" s="170" t="s">
        <v>61</v>
      </c>
      <c r="G2" s="202" t="s">
        <v>146</v>
      </c>
      <c r="J2" s="212" t="s">
        <v>1865</v>
      </c>
    </row>
    <row r="3" spans="1:10" ht="13.8" thickBot="1">
      <c r="A3" s="49" t="s">
        <v>10</v>
      </c>
      <c r="B3" s="50" t="s">
        <v>1943</v>
      </c>
      <c r="D3" s="171" t="s">
        <v>79</v>
      </c>
      <c r="F3" s="198" t="s">
        <v>79</v>
      </c>
      <c r="G3" s="199" t="s">
        <v>371</v>
      </c>
      <c r="J3" s="211" t="s">
        <v>1866</v>
      </c>
    </row>
    <row r="4" spans="1:10" ht="13.8" thickBot="1">
      <c r="A4" s="46" t="s">
        <v>1898</v>
      </c>
      <c r="B4" s="205">
        <v>1.6E-2</v>
      </c>
      <c r="D4" s="172" t="s">
        <v>80</v>
      </c>
      <c r="F4" s="172" t="s">
        <v>79</v>
      </c>
      <c r="G4" s="200" t="s">
        <v>532</v>
      </c>
      <c r="J4" s="210"/>
    </row>
    <row r="5" spans="1:10">
      <c r="A5" s="47" t="s">
        <v>1899</v>
      </c>
      <c r="B5" s="206">
        <v>1.6E-2</v>
      </c>
      <c r="D5" s="172" t="s">
        <v>81</v>
      </c>
      <c r="F5" s="172" t="s">
        <v>79</v>
      </c>
      <c r="G5" s="200" t="s">
        <v>533</v>
      </c>
    </row>
    <row r="6" spans="1:10">
      <c r="A6" s="47" t="s">
        <v>1900</v>
      </c>
      <c r="B6" s="206">
        <v>1.6E-2</v>
      </c>
      <c r="D6" s="172" t="s">
        <v>82</v>
      </c>
      <c r="F6" s="172" t="s">
        <v>79</v>
      </c>
      <c r="G6" s="200" t="s">
        <v>534</v>
      </c>
    </row>
    <row r="7" spans="1:10">
      <c r="A7" s="47" t="s">
        <v>1901</v>
      </c>
      <c r="B7" s="206">
        <v>1.6E-2</v>
      </c>
      <c r="D7" s="172" t="s">
        <v>83</v>
      </c>
      <c r="F7" s="172" t="s">
        <v>79</v>
      </c>
      <c r="G7" s="200" t="s">
        <v>535</v>
      </c>
    </row>
    <row r="8" spans="1:10">
      <c r="A8" s="47" t="s">
        <v>1902</v>
      </c>
      <c r="B8" s="206">
        <v>1.6E-2</v>
      </c>
      <c r="D8" s="172" t="s">
        <v>84</v>
      </c>
      <c r="F8" s="172" t="s">
        <v>79</v>
      </c>
      <c r="G8" s="200" t="s">
        <v>536</v>
      </c>
    </row>
    <row r="9" spans="1:10">
      <c r="A9" s="47" t="s">
        <v>1903</v>
      </c>
      <c r="B9" s="206">
        <v>8.0000000000000002E-3</v>
      </c>
      <c r="D9" s="172" t="s">
        <v>85</v>
      </c>
      <c r="F9" s="172" t="s">
        <v>79</v>
      </c>
      <c r="G9" s="200" t="s">
        <v>537</v>
      </c>
    </row>
    <row r="10" spans="1:10">
      <c r="A10" s="47" t="s">
        <v>1904</v>
      </c>
      <c r="B10" s="206">
        <v>1.6E-2</v>
      </c>
      <c r="D10" s="172" t="s">
        <v>86</v>
      </c>
      <c r="F10" s="172" t="s">
        <v>79</v>
      </c>
      <c r="G10" s="200" t="s">
        <v>538</v>
      </c>
    </row>
    <row r="11" spans="1:10">
      <c r="A11" s="47" t="s">
        <v>1905</v>
      </c>
      <c r="B11" s="206">
        <v>1.6E-2</v>
      </c>
      <c r="D11" s="172" t="s">
        <v>87</v>
      </c>
      <c r="F11" s="172" t="s">
        <v>79</v>
      </c>
      <c r="G11" s="200" t="s">
        <v>539</v>
      </c>
    </row>
    <row r="12" spans="1:10">
      <c r="A12" s="47" t="s">
        <v>1906</v>
      </c>
      <c r="B12" s="206">
        <v>1.6E-2</v>
      </c>
      <c r="D12" s="172" t="s">
        <v>88</v>
      </c>
      <c r="F12" s="172" t="s">
        <v>79</v>
      </c>
      <c r="G12" s="200" t="s">
        <v>540</v>
      </c>
    </row>
    <row r="13" spans="1:10">
      <c r="A13" s="47" t="s">
        <v>1907</v>
      </c>
      <c r="B13" s="206">
        <v>8.9999999999999993E-3</v>
      </c>
      <c r="D13" s="172" t="s">
        <v>89</v>
      </c>
      <c r="F13" s="172" t="s">
        <v>79</v>
      </c>
      <c r="G13" s="200" t="s">
        <v>541</v>
      </c>
    </row>
    <row r="14" spans="1:10">
      <c r="A14" s="47" t="s">
        <v>1908</v>
      </c>
      <c r="B14" s="206">
        <v>8.9999999999999993E-3</v>
      </c>
      <c r="D14" s="172" t="s">
        <v>90</v>
      </c>
      <c r="F14" s="172" t="s">
        <v>79</v>
      </c>
      <c r="G14" s="200" t="s">
        <v>542</v>
      </c>
    </row>
    <row r="15" spans="1:10">
      <c r="A15" s="47" t="s">
        <v>1909</v>
      </c>
      <c r="B15" s="206">
        <v>7.0000000000000001E-3</v>
      </c>
      <c r="D15" s="172" t="s">
        <v>77</v>
      </c>
      <c r="F15" s="172" t="s">
        <v>79</v>
      </c>
      <c r="G15" s="200" t="s">
        <v>543</v>
      </c>
    </row>
    <row r="16" spans="1:10">
      <c r="A16" s="47" t="s">
        <v>1910</v>
      </c>
      <c r="B16" s="206">
        <v>7.0000000000000001E-3</v>
      </c>
      <c r="D16" s="172" t="s">
        <v>91</v>
      </c>
      <c r="F16" s="172" t="s">
        <v>79</v>
      </c>
      <c r="G16" s="200" t="s">
        <v>544</v>
      </c>
    </row>
    <row r="17" spans="1:7">
      <c r="A17" s="47" t="s">
        <v>1911</v>
      </c>
      <c r="B17" s="206">
        <v>7.0000000000000001E-3</v>
      </c>
      <c r="D17" s="172" t="s">
        <v>92</v>
      </c>
      <c r="F17" s="172" t="s">
        <v>79</v>
      </c>
      <c r="G17" s="200" t="s">
        <v>545</v>
      </c>
    </row>
    <row r="18" spans="1:7">
      <c r="A18" s="47" t="s">
        <v>1912</v>
      </c>
      <c r="B18" s="206">
        <v>7.0000000000000001E-3</v>
      </c>
      <c r="D18" s="172" t="s">
        <v>93</v>
      </c>
      <c r="F18" s="172" t="s">
        <v>79</v>
      </c>
      <c r="G18" s="200" t="s">
        <v>546</v>
      </c>
    </row>
    <row r="19" spans="1:7">
      <c r="A19" s="47" t="s">
        <v>1913</v>
      </c>
      <c r="B19" s="206">
        <v>7.0000000000000001E-3</v>
      </c>
      <c r="D19" s="172" t="s">
        <v>94</v>
      </c>
      <c r="F19" s="172" t="s">
        <v>79</v>
      </c>
      <c r="G19" s="200" t="s">
        <v>547</v>
      </c>
    </row>
    <row r="20" spans="1:7">
      <c r="A20" s="47" t="s">
        <v>1914</v>
      </c>
      <c r="B20" s="206">
        <v>1.0999999999999999E-2</v>
      </c>
      <c r="D20" s="172" t="s">
        <v>95</v>
      </c>
      <c r="F20" s="172" t="s">
        <v>79</v>
      </c>
      <c r="G20" s="200" t="s">
        <v>548</v>
      </c>
    </row>
    <row r="21" spans="1:7">
      <c r="A21" s="47" t="s">
        <v>1915</v>
      </c>
      <c r="B21" s="206">
        <v>1.0999999999999999E-2</v>
      </c>
      <c r="D21" s="172" t="s">
        <v>96</v>
      </c>
      <c r="F21" s="172" t="s">
        <v>79</v>
      </c>
      <c r="G21" s="200" t="s">
        <v>549</v>
      </c>
    </row>
    <row r="22" spans="1:7" ht="13.8" thickBot="1">
      <c r="A22" s="48" t="s">
        <v>1916</v>
      </c>
      <c r="B22" s="243">
        <v>1.0999999999999999E-2</v>
      </c>
      <c r="D22" s="172" t="s">
        <v>97</v>
      </c>
      <c r="F22" s="172" t="s">
        <v>79</v>
      </c>
      <c r="G22" s="200" t="s">
        <v>550</v>
      </c>
    </row>
    <row r="23" spans="1:7">
      <c r="D23" s="172" t="s">
        <v>98</v>
      </c>
      <c r="F23" s="172" t="s">
        <v>79</v>
      </c>
      <c r="G23" s="200" t="s">
        <v>551</v>
      </c>
    </row>
    <row r="24" spans="1:7">
      <c r="D24" s="172" t="s">
        <v>99</v>
      </c>
      <c r="F24" s="172" t="s">
        <v>79</v>
      </c>
      <c r="G24" s="200" t="s">
        <v>552</v>
      </c>
    </row>
    <row r="25" spans="1:7">
      <c r="D25" s="172" t="s">
        <v>100</v>
      </c>
      <c r="F25" s="172" t="s">
        <v>79</v>
      </c>
      <c r="G25" s="200" t="s">
        <v>553</v>
      </c>
    </row>
    <row r="26" spans="1:7">
      <c r="D26" s="172" t="s">
        <v>101</v>
      </c>
      <c r="F26" s="172" t="s">
        <v>79</v>
      </c>
      <c r="G26" s="200" t="s">
        <v>554</v>
      </c>
    </row>
    <row r="27" spans="1:7">
      <c r="D27" s="172" t="s">
        <v>102</v>
      </c>
      <c r="F27" s="172" t="s">
        <v>79</v>
      </c>
      <c r="G27" s="200" t="s">
        <v>555</v>
      </c>
    </row>
    <row r="28" spans="1:7">
      <c r="D28" s="172" t="s">
        <v>103</v>
      </c>
      <c r="F28" s="172" t="s">
        <v>79</v>
      </c>
      <c r="G28" s="200" t="s">
        <v>556</v>
      </c>
    </row>
    <row r="29" spans="1:7">
      <c r="D29" s="172" t="s">
        <v>104</v>
      </c>
      <c r="F29" s="172" t="s">
        <v>79</v>
      </c>
      <c r="G29" s="200" t="s">
        <v>557</v>
      </c>
    </row>
    <row r="30" spans="1:7">
      <c r="D30" s="172" t="s">
        <v>105</v>
      </c>
      <c r="F30" s="172" t="s">
        <v>79</v>
      </c>
      <c r="G30" s="200" t="s">
        <v>558</v>
      </c>
    </row>
    <row r="31" spans="1:7">
      <c r="D31" s="172" t="s">
        <v>106</v>
      </c>
      <c r="F31" s="172" t="s">
        <v>79</v>
      </c>
      <c r="G31" s="200" t="s">
        <v>559</v>
      </c>
    </row>
    <row r="32" spans="1:7">
      <c r="D32" s="172" t="s">
        <v>107</v>
      </c>
      <c r="F32" s="172" t="s">
        <v>79</v>
      </c>
      <c r="G32" s="200" t="s">
        <v>560</v>
      </c>
    </row>
    <row r="33" spans="4:7">
      <c r="D33" s="172" t="s">
        <v>108</v>
      </c>
      <c r="F33" s="172" t="s">
        <v>79</v>
      </c>
      <c r="G33" s="200" t="s">
        <v>561</v>
      </c>
    </row>
    <row r="34" spans="4:7">
      <c r="D34" s="172" t="s">
        <v>109</v>
      </c>
      <c r="F34" s="172" t="s">
        <v>79</v>
      </c>
      <c r="G34" s="200" t="s">
        <v>562</v>
      </c>
    </row>
    <row r="35" spans="4:7">
      <c r="D35" s="172" t="s">
        <v>110</v>
      </c>
      <c r="F35" s="172" t="s">
        <v>79</v>
      </c>
      <c r="G35" s="200" t="s">
        <v>563</v>
      </c>
    </row>
    <row r="36" spans="4:7">
      <c r="D36" s="172" t="s">
        <v>111</v>
      </c>
      <c r="F36" s="172" t="s">
        <v>79</v>
      </c>
      <c r="G36" s="200" t="s">
        <v>564</v>
      </c>
    </row>
    <row r="37" spans="4:7">
      <c r="D37" s="172" t="s">
        <v>112</v>
      </c>
      <c r="F37" s="172" t="s">
        <v>79</v>
      </c>
      <c r="G37" s="200" t="s">
        <v>565</v>
      </c>
    </row>
    <row r="38" spans="4:7">
      <c r="D38" s="172" t="s">
        <v>113</v>
      </c>
      <c r="F38" s="172" t="s">
        <v>79</v>
      </c>
      <c r="G38" s="200" t="s">
        <v>566</v>
      </c>
    </row>
    <row r="39" spans="4:7">
      <c r="D39" s="172" t="s">
        <v>114</v>
      </c>
      <c r="F39" s="172" t="s">
        <v>79</v>
      </c>
      <c r="G39" s="200" t="s">
        <v>567</v>
      </c>
    </row>
    <row r="40" spans="4:7">
      <c r="D40" s="172" t="s">
        <v>115</v>
      </c>
      <c r="F40" s="172" t="s">
        <v>79</v>
      </c>
      <c r="G40" s="200" t="s">
        <v>568</v>
      </c>
    </row>
    <row r="41" spans="4:7">
      <c r="D41" s="172" t="s">
        <v>116</v>
      </c>
      <c r="F41" s="172" t="s">
        <v>79</v>
      </c>
      <c r="G41" s="200" t="s">
        <v>569</v>
      </c>
    </row>
    <row r="42" spans="4:7">
      <c r="D42" s="172" t="s">
        <v>117</v>
      </c>
      <c r="F42" s="172" t="s">
        <v>79</v>
      </c>
      <c r="G42" s="200" t="s">
        <v>570</v>
      </c>
    </row>
    <row r="43" spans="4:7">
      <c r="D43" s="172" t="s">
        <v>118</v>
      </c>
      <c r="F43" s="172" t="s">
        <v>79</v>
      </c>
      <c r="G43" s="200" t="s">
        <v>571</v>
      </c>
    </row>
    <row r="44" spans="4:7">
      <c r="D44" s="172" t="s">
        <v>119</v>
      </c>
      <c r="F44" s="172" t="s">
        <v>79</v>
      </c>
      <c r="G44" s="200" t="s">
        <v>572</v>
      </c>
    </row>
    <row r="45" spans="4:7">
      <c r="D45" s="172" t="s">
        <v>120</v>
      </c>
      <c r="F45" s="172" t="s">
        <v>79</v>
      </c>
      <c r="G45" s="200" t="s">
        <v>573</v>
      </c>
    </row>
    <row r="46" spans="4:7">
      <c r="D46" s="172" t="s">
        <v>121</v>
      </c>
      <c r="F46" s="172" t="s">
        <v>79</v>
      </c>
      <c r="G46" s="200" t="s">
        <v>451</v>
      </c>
    </row>
    <row r="47" spans="4:7">
      <c r="D47" s="172" t="s">
        <v>122</v>
      </c>
      <c r="F47" s="172" t="s">
        <v>79</v>
      </c>
      <c r="G47" s="200" t="s">
        <v>574</v>
      </c>
    </row>
    <row r="48" spans="4:7">
      <c r="D48" s="172" t="s">
        <v>123</v>
      </c>
      <c r="F48" s="172" t="s">
        <v>79</v>
      </c>
      <c r="G48" s="200" t="s">
        <v>575</v>
      </c>
    </row>
    <row r="49" spans="4:7" ht="13.8" thickBot="1">
      <c r="D49" s="173" t="s">
        <v>124</v>
      </c>
      <c r="F49" s="172" t="s">
        <v>79</v>
      </c>
      <c r="G49" s="200" t="s">
        <v>576</v>
      </c>
    </row>
    <row r="50" spans="4:7">
      <c r="F50" s="172" t="s">
        <v>79</v>
      </c>
      <c r="G50" s="200" t="s">
        <v>577</v>
      </c>
    </row>
    <row r="51" spans="4:7">
      <c r="F51" s="172" t="s">
        <v>79</v>
      </c>
      <c r="G51" s="200" t="s">
        <v>578</v>
      </c>
    </row>
    <row r="52" spans="4:7">
      <c r="F52" s="172" t="s">
        <v>79</v>
      </c>
      <c r="G52" s="200" t="s">
        <v>579</v>
      </c>
    </row>
    <row r="53" spans="4:7">
      <c r="F53" s="172" t="s">
        <v>79</v>
      </c>
      <c r="G53" s="200" t="s">
        <v>580</v>
      </c>
    </row>
    <row r="54" spans="4:7">
      <c r="F54" s="172" t="s">
        <v>79</v>
      </c>
      <c r="G54" s="200" t="s">
        <v>581</v>
      </c>
    </row>
    <row r="55" spans="4:7">
      <c r="F55" s="172" t="s">
        <v>79</v>
      </c>
      <c r="G55" s="200" t="s">
        <v>582</v>
      </c>
    </row>
    <row r="56" spans="4:7">
      <c r="F56" s="172" t="s">
        <v>79</v>
      </c>
      <c r="G56" s="200" t="s">
        <v>583</v>
      </c>
    </row>
    <row r="57" spans="4:7">
      <c r="F57" s="172" t="s">
        <v>79</v>
      </c>
      <c r="G57" s="200" t="s">
        <v>584</v>
      </c>
    </row>
    <row r="58" spans="4:7">
      <c r="F58" s="172" t="s">
        <v>79</v>
      </c>
      <c r="G58" s="200" t="s">
        <v>585</v>
      </c>
    </row>
    <row r="59" spans="4:7">
      <c r="F59" s="172" t="s">
        <v>79</v>
      </c>
      <c r="G59" s="200" t="s">
        <v>586</v>
      </c>
    </row>
    <row r="60" spans="4:7">
      <c r="F60" s="172" t="s">
        <v>79</v>
      </c>
      <c r="G60" s="200" t="s">
        <v>587</v>
      </c>
    </row>
    <row r="61" spans="4:7">
      <c r="F61" s="172" t="s">
        <v>79</v>
      </c>
      <c r="G61" s="200" t="s">
        <v>588</v>
      </c>
    </row>
    <row r="62" spans="4:7">
      <c r="F62" s="172" t="s">
        <v>79</v>
      </c>
      <c r="G62" s="200" t="s">
        <v>589</v>
      </c>
    </row>
    <row r="63" spans="4:7">
      <c r="F63" s="172" t="s">
        <v>79</v>
      </c>
      <c r="G63" s="200" t="s">
        <v>590</v>
      </c>
    </row>
    <row r="64" spans="4:7">
      <c r="F64" s="172" t="s">
        <v>79</v>
      </c>
      <c r="G64" s="200" t="s">
        <v>591</v>
      </c>
    </row>
    <row r="65" spans="6:7">
      <c r="F65" s="172" t="s">
        <v>79</v>
      </c>
      <c r="G65" s="200" t="s">
        <v>592</v>
      </c>
    </row>
    <row r="66" spans="6:7">
      <c r="F66" s="172" t="s">
        <v>79</v>
      </c>
      <c r="G66" s="200" t="s">
        <v>593</v>
      </c>
    </row>
    <row r="67" spans="6:7">
      <c r="F67" s="172" t="s">
        <v>79</v>
      </c>
      <c r="G67" s="200" t="s">
        <v>594</v>
      </c>
    </row>
    <row r="68" spans="6:7">
      <c r="F68" s="172" t="s">
        <v>79</v>
      </c>
      <c r="G68" s="200" t="s">
        <v>595</v>
      </c>
    </row>
    <row r="69" spans="6:7">
      <c r="F69" s="172" t="s">
        <v>79</v>
      </c>
      <c r="G69" s="200" t="s">
        <v>596</v>
      </c>
    </row>
    <row r="70" spans="6:7">
      <c r="F70" s="172" t="s">
        <v>79</v>
      </c>
      <c r="G70" s="200" t="s">
        <v>597</v>
      </c>
    </row>
    <row r="71" spans="6:7">
      <c r="F71" s="172" t="s">
        <v>79</v>
      </c>
      <c r="G71" s="200" t="s">
        <v>598</v>
      </c>
    </row>
    <row r="72" spans="6:7">
      <c r="F72" s="172" t="s">
        <v>79</v>
      </c>
      <c r="G72" s="200" t="s">
        <v>599</v>
      </c>
    </row>
    <row r="73" spans="6:7">
      <c r="F73" s="172" t="s">
        <v>79</v>
      </c>
      <c r="G73" s="200" t="s">
        <v>600</v>
      </c>
    </row>
    <row r="74" spans="6:7">
      <c r="F74" s="172" t="s">
        <v>79</v>
      </c>
      <c r="G74" s="200" t="s">
        <v>601</v>
      </c>
    </row>
    <row r="75" spans="6:7">
      <c r="F75" s="172" t="s">
        <v>79</v>
      </c>
      <c r="G75" s="200" t="s">
        <v>602</v>
      </c>
    </row>
    <row r="76" spans="6:7">
      <c r="F76" s="172" t="s">
        <v>79</v>
      </c>
      <c r="G76" s="200" t="s">
        <v>603</v>
      </c>
    </row>
    <row r="77" spans="6:7">
      <c r="F77" s="172" t="s">
        <v>79</v>
      </c>
      <c r="G77" s="200" t="s">
        <v>604</v>
      </c>
    </row>
    <row r="78" spans="6:7">
      <c r="F78" s="172" t="s">
        <v>79</v>
      </c>
      <c r="G78" s="200" t="s">
        <v>605</v>
      </c>
    </row>
    <row r="79" spans="6:7">
      <c r="F79" s="172" t="s">
        <v>79</v>
      </c>
      <c r="G79" s="200" t="s">
        <v>606</v>
      </c>
    </row>
    <row r="80" spans="6:7">
      <c r="F80" s="172" t="s">
        <v>79</v>
      </c>
      <c r="G80" s="200" t="s">
        <v>607</v>
      </c>
    </row>
    <row r="81" spans="6:7">
      <c r="F81" s="172" t="s">
        <v>79</v>
      </c>
      <c r="G81" s="200" t="s">
        <v>608</v>
      </c>
    </row>
    <row r="82" spans="6:7">
      <c r="F82" s="172" t="s">
        <v>79</v>
      </c>
      <c r="G82" s="200" t="s">
        <v>609</v>
      </c>
    </row>
    <row r="83" spans="6:7">
      <c r="F83" s="172" t="s">
        <v>79</v>
      </c>
      <c r="G83" s="200" t="s">
        <v>610</v>
      </c>
    </row>
    <row r="84" spans="6:7">
      <c r="F84" s="172" t="s">
        <v>79</v>
      </c>
      <c r="G84" s="200" t="s">
        <v>611</v>
      </c>
    </row>
    <row r="85" spans="6:7">
      <c r="F85" s="172" t="s">
        <v>79</v>
      </c>
      <c r="G85" s="200" t="s">
        <v>612</v>
      </c>
    </row>
    <row r="86" spans="6:7">
      <c r="F86" s="172" t="s">
        <v>79</v>
      </c>
      <c r="G86" s="200" t="s">
        <v>613</v>
      </c>
    </row>
    <row r="87" spans="6:7">
      <c r="F87" s="172" t="s">
        <v>79</v>
      </c>
      <c r="G87" s="200" t="s">
        <v>614</v>
      </c>
    </row>
    <row r="88" spans="6:7">
      <c r="F88" s="172" t="s">
        <v>79</v>
      </c>
      <c r="G88" s="200" t="s">
        <v>615</v>
      </c>
    </row>
    <row r="89" spans="6:7">
      <c r="F89" s="172" t="s">
        <v>79</v>
      </c>
      <c r="G89" s="200" t="s">
        <v>616</v>
      </c>
    </row>
    <row r="90" spans="6:7">
      <c r="F90" s="172" t="s">
        <v>79</v>
      </c>
      <c r="G90" s="200" t="s">
        <v>617</v>
      </c>
    </row>
    <row r="91" spans="6:7">
      <c r="F91" s="172" t="s">
        <v>79</v>
      </c>
      <c r="G91" s="200" t="s">
        <v>618</v>
      </c>
    </row>
    <row r="92" spans="6:7">
      <c r="F92" s="172" t="s">
        <v>79</v>
      </c>
      <c r="G92" s="200" t="s">
        <v>619</v>
      </c>
    </row>
    <row r="93" spans="6:7">
      <c r="F93" s="172" t="s">
        <v>79</v>
      </c>
      <c r="G93" s="200" t="s">
        <v>620</v>
      </c>
    </row>
    <row r="94" spans="6:7">
      <c r="F94" s="172" t="s">
        <v>79</v>
      </c>
      <c r="G94" s="200" t="s">
        <v>621</v>
      </c>
    </row>
    <row r="95" spans="6:7">
      <c r="F95" s="172" t="s">
        <v>79</v>
      </c>
      <c r="G95" s="200" t="s">
        <v>622</v>
      </c>
    </row>
    <row r="96" spans="6:7">
      <c r="F96" s="172" t="s">
        <v>79</v>
      </c>
      <c r="G96" s="200" t="s">
        <v>623</v>
      </c>
    </row>
    <row r="97" spans="6:7">
      <c r="F97" s="172" t="s">
        <v>79</v>
      </c>
      <c r="G97" s="200" t="s">
        <v>624</v>
      </c>
    </row>
    <row r="98" spans="6:7">
      <c r="F98" s="172" t="s">
        <v>79</v>
      </c>
      <c r="G98" s="200" t="s">
        <v>625</v>
      </c>
    </row>
    <row r="99" spans="6:7">
      <c r="F99" s="172" t="s">
        <v>79</v>
      </c>
      <c r="G99" s="200" t="s">
        <v>626</v>
      </c>
    </row>
    <row r="100" spans="6:7">
      <c r="F100" s="172" t="s">
        <v>79</v>
      </c>
      <c r="G100" s="200" t="s">
        <v>627</v>
      </c>
    </row>
    <row r="101" spans="6:7">
      <c r="F101" s="172" t="s">
        <v>79</v>
      </c>
      <c r="G101" s="200" t="s">
        <v>628</v>
      </c>
    </row>
    <row r="102" spans="6:7">
      <c r="F102" s="172" t="s">
        <v>79</v>
      </c>
      <c r="G102" s="200" t="s">
        <v>629</v>
      </c>
    </row>
    <row r="103" spans="6:7">
      <c r="F103" s="172" t="s">
        <v>79</v>
      </c>
      <c r="G103" s="200" t="s">
        <v>630</v>
      </c>
    </row>
    <row r="104" spans="6:7">
      <c r="F104" s="172" t="s">
        <v>79</v>
      </c>
      <c r="G104" s="200" t="s">
        <v>631</v>
      </c>
    </row>
    <row r="105" spans="6:7">
      <c r="F105" s="172" t="s">
        <v>79</v>
      </c>
      <c r="G105" s="200" t="s">
        <v>632</v>
      </c>
    </row>
    <row r="106" spans="6:7">
      <c r="F106" s="172" t="s">
        <v>79</v>
      </c>
      <c r="G106" s="200" t="s">
        <v>633</v>
      </c>
    </row>
    <row r="107" spans="6:7">
      <c r="F107" s="172" t="s">
        <v>79</v>
      </c>
      <c r="G107" s="200" t="s">
        <v>634</v>
      </c>
    </row>
    <row r="108" spans="6:7">
      <c r="F108" s="172" t="s">
        <v>79</v>
      </c>
      <c r="G108" s="200" t="s">
        <v>635</v>
      </c>
    </row>
    <row r="109" spans="6:7">
      <c r="F109" s="172" t="s">
        <v>79</v>
      </c>
      <c r="G109" s="200" t="s">
        <v>636</v>
      </c>
    </row>
    <row r="110" spans="6:7">
      <c r="F110" s="172" t="s">
        <v>79</v>
      </c>
      <c r="G110" s="200" t="s">
        <v>637</v>
      </c>
    </row>
    <row r="111" spans="6:7">
      <c r="F111" s="172" t="s">
        <v>79</v>
      </c>
      <c r="G111" s="200" t="s">
        <v>638</v>
      </c>
    </row>
    <row r="112" spans="6:7">
      <c r="F112" s="172" t="s">
        <v>79</v>
      </c>
      <c r="G112" s="200" t="s">
        <v>639</v>
      </c>
    </row>
    <row r="113" spans="6:7">
      <c r="F113" s="172" t="s">
        <v>79</v>
      </c>
      <c r="G113" s="200" t="s">
        <v>640</v>
      </c>
    </row>
    <row r="114" spans="6:7">
      <c r="F114" s="172" t="s">
        <v>79</v>
      </c>
      <c r="G114" s="200" t="s">
        <v>641</v>
      </c>
    </row>
    <row r="115" spans="6:7">
      <c r="F115" s="172" t="s">
        <v>79</v>
      </c>
      <c r="G115" s="200" t="s">
        <v>642</v>
      </c>
    </row>
    <row r="116" spans="6:7">
      <c r="F116" s="172" t="s">
        <v>79</v>
      </c>
      <c r="G116" s="200" t="s">
        <v>643</v>
      </c>
    </row>
    <row r="117" spans="6:7">
      <c r="F117" s="172" t="s">
        <v>79</v>
      </c>
      <c r="G117" s="200" t="s">
        <v>644</v>
      </c>
    </row>
    <row r="118" spans="6:7">
      <c r="F118" s="172" t="s">
        <v>79</v>
      </c>
      <c r="G118" s="200" t="s">
        <v>645</v>
      </c>
    </row>
    <row r="119" spans="6:7">
      <c r="F119" s="172" t="s">
        <v>79</v>
      </c>
      <c r="G119" s="200" t="s">
        <v>646</v>
      </c>
    </row>
    <row r="120" spans="6:7">
      <c r="F120" s="172" t="s">
        <v>79</v>
      </c>
      <c r="G120" s="200" t="s">
        <v>647</v>
      </c>
    </row>
    <row r="121" spans="6:7">
      <c r="F121" s="172" t="s">
        <v>79</v>
      </c>
      <c r="G121" s="200" t="s">
        <v>648</v>
      </c>
    </row>
    <row r="122" spans="6:7">
      <c r="F122" s="172" t="s">
        <v>79</v>
      </c>
      <c r="G122" s="200" t="s">
        <v>649</v>
      </c>
    </row>
    <row r="123" spans="6:7">
      <c r="F123" s="172" t="s">
        <v>79</v>
      </c>
      <c r="G123" s="200" t="s">
        <v>650</v>
      </c>
    </row>
    <row r="124" spans="6:7">
      <c r="F124" s="172" t="s">
        <v>79</v>
      </c>
      <c r="G124" s="200" t="s">
        <v>651</v>
      </c>
    </row>
    <row r="125" spans="6:7">
      <c r="F125" s="172" t="s">
        <v>79</v>
      </c>
      <c r="G125" s="200" t="s">
        <v>652</v>
      </c>
    </row>
    <row r="126" spans="6:7">
      <c r="F126" s="172" t="s">
        <v>79</v>
      </c>
      <c r="G126" s="200" t="s">
        <v>653</v>
      </c>
    </row>
    <row r="127" spans="6:7">
      <c r="F127" s="172" t="s">
        <v>79</v>
      </c>
      <c r="G127" s="200" t="s">
        <v>654</v>
      </c>
    </row>
    <row r="128" spans="6:7">
      <c r="F128" s="172" t="s">
        <v>79</v>
      </c>
      <c r="G128" s="200" t="s">
        <v>655</v>
      </c>
    </row>
    <row r="129" spans="6:7">
      <c r="F129" s="172" t="s">
        <v>79</v>
      </c>
      <c r="G129" s="200" t="s">
        <v>656</v>
      </c>
    </row>
    <row r="130" spans="6:7">
      <c r="F130" s="172" t="s">
        <v>79</v>
      </c>
      <c r="G130" s="200" t="s">
        <v>657</v>
      </c>
    </row>
    <row r="131" spans="6:7">
      <c r="F131" s="172" t="s">
        <v>79</v>
      </c>
      <c r="G131" s="200" t="s">
        <v>658</v>
      </c>
    </row>
    <row r="132" spans="6:7">
      <c r="F132" s="172" t="s">
        <v>79</v>
      </c>
      <c r="G132" s="200" t="s">
        <v>659</v>
      </c>
    </row>
    <row r="133" spans="6:7">
      <c r="F133" s="172" t="s">
        <v>79</v>
      </c>
      <c r="G133" s="200" t="s">
        <v>660</v>
      </c>
    </row>
    <row r="134" spans="6:7">
      <c r="F134" s="172" t="s">
        <v>79</v>
      </c>
      <c r="G134" s="200" t="s">
        <v>661</v>
      </c>
    </row>
    <row r="135" spans="6:7">
      <c r="F135" s="172" t="s">
        <v>79</v>
      </c>
      <c r="G135" s="200" t="s">
        <v>662</v>
      </c>
    </row>
    <row r="136" spans="6:7">
      <c r="F136" s="172" t="s">
        <v>79</v>
      </c>
      <c r="G136" s="200" t="s">
        <v>663</v>
      </c>
    </row>
    <row r="137" spans="6:7">
      <c r="F137" s="172" t="s">
        <v>79</v>
      </c>
      <c r="G137" s="200" t="s">
        <v>664</v>
      </c>
    </row>
    <row r="138" spans="6:7">
      <c r="F138" s="172" t="s">
        <v>79</v>
      </c>
      <c r="G138" s="200" t="s">
        <v>665</v>
      </c>
    </row>
    <row r="139" spans="6:7">
      <c r="F139" s="172" t="s">
        <v>79</v>
      </c>
      <c r="G139" s="200" t="s">
        <v>666</v>
      </c>
    </row>
    <row r="140" spans="6:7">
      <c r="F140" s="172" t="s">
        <v>79</v>
      </c>
      <c r="G140" s="200" t="s">
        <v>667</v>
      </c>
    </row>
    <row r="141" spans="6:7">
      <c r="F141" s="172" t="s">
        <v>79</v>
      </c>
      <c r="G141" s="200" t="s">
        <v>668</v>
      </c>
    </row>
    <row r="142" spans="6:7">
      <c r="F142" s="172" t="s">
        <v>79</v>
      </c>
      <c r="G142" s="200" t="s">
        <v>669</v>
      </c>
    </row>
    <row r="143" spans="6:7">
      <c r="F143" s="172" t="s">
        <v>79</v>
      </c>
      <c r="G143" s="200" t="s">
        <v>670</v>
      </c>
    </row>
    <row r="144" spans="6:7">
      <c r="F144" s="172" t="s">
        <v>79</v>
      </c>
      <c r="G144" s="200" t="s">
        <v>671</v>
      </c>
    </row>
    <row r="145" spans="6:7">
      <c r="F145" s="172" t="s">
        <v>79</v>
      </c>
      <c r="G145" s="200" t="s">
        <v>672</v>
      </c>
    </row>
    <row r="146" spans="6:7">
      <c r="F146" s="172" t="s">
        <v>79</v>
      </c>
      <c r="G146" s="200" t="s">
        <v>673</v>
      </c>
    </row>
    <row r="147" spans="6:7">
      <c r="F147" s="172" t="s">
        <v>79</v>
      </c>
      <c r="G147" s="200" t="s">
        <v>674</v>
      </c>
    </row>
    <row r="148" spans="6:7">
      <c r="F148" s="172" t="s">
        <v>79</v>
      </c>
      <c r="G148" s="200" t="s">
        <v>675</v>
      </c>
    </row>
    <row r="149" spans="6:7">
      <c r="F149" s="172" t="s">
        <v>79</v>
      </c>
      <c r="G149" s="200" t="s">
        <v>676</v>
      </c>
    </row>
    <row r="150" spans="6:7">
      <c r="F150" s="172" t="s">
        <v>79</v>
      </c>
      <c r="G150" s="200" t="s">
        <v>677</v>
      </c>
    </row>
    <row r="151" spans="6:7">
      <c r="F151" s="172" t="s">
        <v>79</v>
      </c>
      <c r="G151" s="200" t="s">
        <v>678</v>
      </c>
    </row>
    <row r="152" spans="6:7">
      <c r="F152" s="172" t="s">
        <v>79</v>
      </c>
      <c r="G152" s="200" t="s">
        <v>679</v>
      </c>
    </row>
    <row r="153" spans="6:7">
      <c r="F153" s="172" t="s">
        <v>79</v>
      </c>
      <c r="G153" s="200" t="s">
        <v>680</v>
      </c>
    </row>
    <row r="154" spans="6:7">
      <c r="F154" s="172" t="s">
        <v>79</v>
      </c>
      <c r="G154" s="200" t="s">
        <v>681</v>
      </c>
    </row>
    <row r="155" spans="6:7">
      <c r="F155" s="172" t="s">
        <v>79</v>
      </c>
      <c r="G155" s="200" t="s">
        <v>682</v>
      </c>
    </row>
    <row r="156" spans="6:7">
      <c r="F156" s="172" t="s">
        <v>79</v>
      </c>
      <c r="G156" s="200" t="s">
        <v>683</v>
      </c>
    </row>
    <row r="157" spans="6:7">
      <c r="F157" s="172" t="s">
        <v>79</v>
      </c>
      <c r="G157" s="200" t="s">
        <v>684</v>
      </c>
    </row>
    <row r="158" spans="6:7">
      <c r="F158" s="172" t="s">
        <v>79</v>
      </c>
      <c r="G158" s="200" t="s">
        <v>447</v>
      </c>
    </row>
    <row r="159" spans="6:7">
      <c r="F159" s="172" t="s">
        <v>79</v>
      </c>
      <c r="G159" s="200" t="s">
        <v>685</v>
      </c>
    </row>
    <row r="160" spans="6:7">
      <c r="F160" s="172" t="s">
        <v>79</v>
      </c>
      <c r="G160" s="200" t="s">
        <v>686</v>
      </c>
    </row>
    <row r="161" spans="6:7">
      <c r="F161" s="172" t="s">
        <v>79</v>
      </c>
      <c r="G161" s="200" t="s">
        <v>687</v>
      </c>
    </row>
    <row r="162" spans="6:7">
      <c r="F162" s="172" t="s">
        <v>79</v>
      </c>
      <c r="G162" s="200" t="s">
        <v>688</v>
      </c>
    </row>
    <row r="163" spans="6:7">
      <c r="F163" s="172" t="s">
        <v>79</v>
      </c>
      <c r="G163" s="200" t="s">
        <v>689</v>
      </c>
    </row>
    <row r="164" spans="6:7">
      <c r="F164" s="172" t="s">
        <v>79</v>
      </c>
      <c r="G164" s="200" t="s">
        <v>690</v>
      </c>
    </row>
    <row r="165" spans="6:7">
      <c r="F165" s="172" t="s">
        <v>79</v>
      </c>
      <c r="G165" s="200" t="s">
        <v>691</v>
      </c>
    </row>
    <row r="166" spans="6:7">
      <c r="F166" s="172" t="s">
        <v>79</v>
      </c>
      <c r="G166" s="200" t="s">
        <v>692</v>
      </c>
    </row>
    <row r="167" spans="6:7">
      <c r="F167" s="172" t="s">
        <v>79</v>
      </c>
      <c r="G167" s="200" t="s">
        <v>693</v>
      </c>
    </row>
    <row r="168" spans="6:7">
      <c r="F168" s="172" t="s">
        <v>79</v>
      </c>
      <c r="G168" s="200" t="s">
        <v>694</v>
      </c>
    </row>
    <row r="169" spans="6:7">
      <c r="F169" s="172" t="s">
        <v>79</v>
      </c>
      <c r="G169" s="200" t="s">
        <v>695</v>
      </c>
    </row>
    <row r="170" spans="6:7">
      <c r="F170" s="172" t="s">
        <v>79</v>
      </c>
      <c r="G170" s="200" t="s">
        <v>696</v>
      </c>
    </row>
    <row r="171" spans="6:7">
      <c r="F171" s="172" t="s">
        <v>79</v>
      </c>
      <c r="G171" s="200" t="s">
        <v>697</v>
      </c>
    </row>
    <row r="172" spans="6:7">
      <c r="F172" s="172" t="s">
        <v>79</v>
      </c>
      <c r="G172" s="200" t="s">
        <v>698</v>
      </c>
    </row>
    <row r="173" spans="6:7">
      <c r="F173" s="172" t="s">
        <v>79</v>
      </c>
      <c r="G173" s="200" t="s">
        <v>699</v>
      </c>
    </row>
    <row r="174" spans="6:7">
      <c r="F174" s="172" t="s">
        <v>79</v>
      </c>
      <c r="G174" s="200" t="s">
        <v>700</v>
      </c>
    </row>
    <row r="175" spans="6:7">
      <c r="F175" s="172" t="s">
        <v>79</v>
      </c>
      <c r="G175" s="200" t="s">
        <v>701</v>
      </c>
    </row>
    <row r="176" spans="6:7">
      <c r="F176" s="172" t="s">
        <v>79</v>
      </c>
      <c r="G176" s="200" t="s">
        <v>702</v>
      </c>
    </row>
    <row r="177" spans="6:7">
      <c r="F177" s="172" t="s">
        <v>79</v>
      </c>
      <c r="G177" s="200" t="s">
        <v>703</v>
      </c>
    </row>
    <row r="178" spans="6:7">
      <c r="F178" s="172" t="s">
        <v>79</v>
      </c>
      <c r="G178" s="200" t="s">
        <v>704</v>
      </c>
    </row>
    <row r="179" spans="6:7">
      <c r="F179" s="172" t="s">
        <v>79</v>
      </c>
      <c r="G179" s="200" t="s">
        <v>705</v>
      </c>
    </row>
    <row r="180" spans="6:7">
      <c r="F180" s="172" t="s">
        <v>79</v>
      </c>
      <c r="G180" s="200" t="s">
        <v>706</v>
      </c>
    </row>
    <row r="181" spans="6:7">
      <c r="F181" s="172" t="s">
        <v>79</v>
      </c>
      <c r="G181" s="200" t="s">
        <v>707</v>
      </c>
    </row>
    <row r="182" spans="6:7">
      <c r="F182" s="172" t="s">
        <v>79</v>
      </c>
      <c r="G182" s="200" t="s">
        <v>708</v>
      </c>
    </row>
    <row r="183" spans="6:7">
      <c r="F183" s="172" t="s">
        <v>79</v>
      </c>
      <c r="G183" s="200" t="s">
        <v>709</v>
      </c>
    </row>
    <row r="184" spans="6:7">
      <c r="F184" s="172" t="s">
        <v>79</v>
      </c>
      <c r="G184" s="200" t="s">
        <v>710</v>
      </c>
    </row>
    <row r="185" spans="6:7">
      <c r="F185" s="172" t="s">
        <v>79</v>
      </c>
      <c r="G185" s="200" t="s">
        <v>711</v>
      </c>
    </row>
    <row r="186" spans="6:7">
      <c r="F186" s="172" t="s">
        <v>79</v>
      </c>
      <c r="G186" s="200" t="s">
        <v>712</v>
      </c>
    </row>
    <row r="187" spans="6:7">
      <c r="F187" s="172" t="s">
        <v>79</v>
      </c>
      <c r="G187" s="200" t="s">
        <v>713</v>
      </c>
    </row>
    <row r="188" spans="6:7">
      <c r="F188" s="172" t="s">
        <v>80</v>
      </c>
      <c r="G188" s="200" t="s">
        <v>714</v>
      </c>
    </row>
    <row r="189" spans="6:7">
      <c r="F189" s="172" t="s">
        <v>80</v>
      </c>
      <c r="G189" s="200" t="s">
        <v>715</v>
      </c>
    </row>
    <row r="190" spans="6:7">
      <c r="F190" s="172" t="s">
        <v>80</v>
      </c>
      <c r="G190" s="200" t="s">
        <v>716</v>
      </c>
    </row>
    <row r="191" spans="6:7">
      <c r="F191" s="172" t="s">
        <v>80</v>
      </c>
      <c r="G191" s="200" t="s">
        <v>717</v>
      </c>
    </row>
    <row r="192" spans="6:7">
      <c r="F192" s="172" t="s">
        <v>80</v>
      </c>
      <c r="G192" s="200" t="s">
        <v>718</v>
      </c>
    </row>
    <row r="193" spans="6:7">
      <c r="F193" s="172" t="s">
        <v>80</v>
      </c>
      <c r="G193" s="200" t="s">
        <v>719</v>
      </c>
    </row>
    <row r="194" spans="6:7">
      <c r="F194" s="172" t="s">
        <v>80</v>
      </c>
      <c r="G194" s="200" t="s">
        <v>720</v>
      </c>
    </row>
    <row r="195" spans="6:7">
      <c r="F195" s="172" t="s">
        <v>80</v>
      </c>
      <c r="G195" s="200" t="s">
        <v>721</v>
      </c>
    </row>
    <row r="196" spans="6:7">
      <c r="F196" s="172" t="s">
        <v>80</v>
      </c>
      <c r="G196" s="200" t="s">
        <v>722</v>
      </c>
    </row>
    <row r="197" spans="6:7">
      <c r="F197" s="172" t="s">
        <v>80</v>
      </c>
      <c r="G197" s="200" t="s">
        <v>723</v>
      </c>
    </row>
    <row r="198" spans="6:7">
      <c r="F198" s="172" t="s">
        <v>80</v>
      </c>
      <c r="G198" s="200" t="s">
        <v>724</v>
      </c>
    </row>
    <row r="199" spans="6:7">
      <c r="F199" s="172" t="s">
        <v>80</v>
      </c>
      <c r="G199" s="200" t="s">
        <v>725</v>
      </c>
    </row>
    <row r="200" spans="6:7">
      <c r="F200" s="172" t="s">
        <v>80</v>
      </c>
      <c r="G200" s="200" t="s">
        <v>726</v>
      </c>
    </row>
    <row r="201" spans="6:7">
      <c r="F201" s="172" t="s">
        <v>80</v>
      </c>
      <c r="G201" s="200" t="s">
        <v>727</v>
      </c>
    </row>
    <row r="202" spans="6:7">
      <c r="F202" s="172" t="s">
        <v>80</v>
      </c>
      <c r="G202" s="200" t="s">
        <v>728</v>
      </c>
    </row>
    <row r="203" spans="6:7">
      <c r="F203" s="172" t="s">
        <v>80</v>
      </c>
      <c r="G203" s="200" t="s">
        <v>729</v>
      </c>
    </row>
    <row r="204" spans="6:7">
      <c r="F204" s="172" t="s">
        <v>80</v>
      </c>
      <c r="G204" s="200" t="s">
        <v>730</v>
      </c>
    </row>
    <row r="205" spans="6:7">
      <c r="F205" s="172" t="s">
        <v>80</v>
      </c>
      <c r="G205" s="200" t="s">
        <v>731</v>
      </c>
    </row>
    <row r="206" spans="6:7">
      <c r="F206" s="172" t="s">
        <v>80</v>
      </c>
      <c r="G206" s="200" t="s">
        <v>732</v>
      </c>
    </row>
    <row r="207" spans="6:7">
      <c r="F207" s="172" t="s">
        <v>80</v>
      </c>
      <c r="G207" s="200" t="s">
        <v>733</v>
      </c>
    </row>
    <row r="208" spans="6:7">
      <c r="F208" s="172" t="s">
        <v>80</v>
      </c>
      <c r="G208" s="200" t="s">
        <v>734</v>
      </c>
    </row>
    <row r="209" spans="6:7">
      <c r="F209" s="172" t="s">
        <v>80</v>
      </c>
      <c r="G209" s="200" t="s">
        <v>735</v>
      </c>
    </row>
    <row r="210" spans="6:7">
      <c r="F210" s="172" t="s">
        <v>80</v>
      </c>
      <c r="G210" s="200" t="s">
        <v>736</v>
      </c>
    </row>
    <row r="211" spans="6:7">
      <c r="F211" s="172" t="s">
        <v>80</v>
      </c>
      <c r="G211" s="200" t="s">
        <v>737</v>
      </c>
    </row>
    <row r="212" spans="6:7">
      <c r="F212" s="172" t="s">
        <v>80</v>
      </c>
      <c r="G212" s="200" t="s">
        <v>738</v>
      </c>
    </row>
    <row r="213" spans="6:7">
      <c r="F213" s="172" t="s">
        <v>80</v>
      </c>
      <c r="G213" s="200" t="s">
        <v>739</v>
      </c>
    </row>
    <row r="214" spans="6:7">
      <c r="F214" s="172" t="s">
        <v>80</v>
      </c>
      <c r="G214" s="200" t="s">
        <v>740</v>
      </c>
    </row>
    <row r="215" spans="6:7">
      <c r="F215" s="172" t="s">
        <v>80</v>
      </c>
      <c r="G215" s="200" t="s">
        <v>741</v>
      </c>
    </row>
    <row r="216" spans="6:7">
      <c r="F216" s="172" t="s">
        <v>80</v>
      </c>
      <c r="G216" s="200" t="s">
        <v>742</v>
      </c>
    </row>
    <row r="217" spans="6:7">
      <c r="F217" s="172" t="s">
        <v>80</v>
      </c>
      <c r="G217" s="200" t="s">
        <v>743</v>
      </c>
    </row>
    <row r="218" spans="6:7">
      <c r="F218" s="172" t="s">
        <v>80</v>
      </c>
      <c r="G218" s="200" t="s">
        <v>744</v>
      </c>
    </row>
    <row r="219" spans="6:7">
      <c r="F219" s="172" t="s">
        <v>80</v>
      </c>
      <c r="G219" s="200" t="s">
        <v>745</v>
      </c>
    </row>
    <row r="220" spans="6:7">
      <c r="F220" s="172" t="s">
        <v>80</v>
      </c>
      <c r="G220" s="200" t="s">
        <v>746</v>
      </c>
    </row>
    <row r="221" spans="6:7">
      <c r="F221" s="172" t="s">
        <v>80</v>
      </c>
      <c r="G221" s="200" t="s">
        <v>747</v>
      </c>
    </row>
    <row r="222" spans="6:7">
      <c r="F222" s="172" t="s">
        <v>80</v>
      </c>
      <c r="G222" s="200" t="s">
        <v>748</v>
      </c>
    </row>
    <row r="223" spans="6:7">
      <c r="F223" s="172" t="s">
        <v>80</v>
      </c>
      <c r="G223" s="200" t="s">
        <v>749</v>
      </c>
    </row>
    <row r="224" spans="6:7">
      <c r="F224" s="172" t="s">
        <v>80</v>
      </c>
      <c r="G224" s="200" t="s">
        <v>750</v>
      </c>
    </row>
    <row r="225" spans="6:7">
      <c r="F225" s="172" t="s">
        <v>80</v>
      </c>
      <c r="G225" s="200" t="s">
        <v>751</v>
      </c>
    </row>
    <row r="226" spans="6:7">
      <c r="F226" s="172" t="s">
        <v>80</v>
      </c>
      <c r="G226" s="200" t="s">
        <v>752</v>
      </c>
    </row>
    <row r="227" spans="6:7">
      <c r="F227" s="172" t="s">
        <v>80</v>
      </c>
      <c r="G227" s="200" t="s">
        <v>753</v>
      </c>
    </row>
    <row r="228" spans="6:7">
      <c r="F228" s="172" t="s">
        <v>81</v>
      </c>
      <c r="G228" s="200" t="s">
        <v>754</v>
      </c>
    </row>
    <row r="229" spans="6:7">
      <c r="F229" s="172" t="s">
        <v>81</v>
      </c>
      <c r="G229" s="200" t="s">
        <v>755</v>
      </c>
    </row>
    <row r="230" spans="6:7">
      <c r="F230" s="172" t="s">
        <v>81</v>
      </c>
      <c r="G230" s="200" t="s">
        <v>756</v>
      </c>
    </row>
    <row r="231" spans="6:7">
      <c r="F231" s="172" t="s">
        <v>81</v>
      </c>
      <c r="G231" s="200" t="s">
        <v>757</v>
      </c>
    </row>
    <row r="232" spans="6:7">
      <c r="F232" s="172" t="s">
        <v>81</v>
      </c>
      <c r="G232" s="200" t="s">
        <v>758</v>
      </c>
    </row>
    <row r="233" spans="6:7">
      <c r="F233" s="172" t="s">
        <v>81</v>
      </c>
      <c r="G233" s="200" t="s">
        <v>759</v>
      </c>
    </row>
    <row r="234" spans="6:7">
      <c r="F234" s="172" t="s">
        <v>81</v>
      </c>
      <c r="G234" s="200" t="s">
        <v>760</v>
      </c>
    </row>
    <row r="235" spans="6:7">
      <c r="F235" s="172" t="s">
        <v>81</v>
      </c>
      <c r="G235" s="200" t="s">
        <v>761</v>
      </c>
    </row>
    <row r="236" spans="6:7">
      <c r="F236" s="172" t="s">
        <v>81</v>
      </c>
      <c r="G236" s="200" t="s">
        <v>762</v>
      </c>
    </row>
    <row r="237" spans="6:7">
      <c r="F237" s="172" t="s">
        <v>81</v>
      </c>
      <c r="G237" s="200" t="s">
        <v>763</v>
      </c>
    </row>
    <row r="238" spans="6:7">
      <c r="F238" s="172" t="s">
        <v>81</v>
      </c>
      <c r="G238" s="200" t="s">
        <v>764</v>
      </c>
    </row>
    <row r="239" spans="6:7">
      <c r="F239" s="172" t="s">
        <v>81</v>
      </c>
      <c r="G239" s="200" t="s">
        <v>765</v>
      </c>
    </row>
    <row r="240" spans="6:7">
      <c r="F240" s="172" t="s">
        <v>81</v>
      </c>
      <c r="G240" s="200" t="s">
        <v>766</v>
      </c>
    </row>
    <row r="241" spans="6:7">
      <c r="F241" s="172" t="s">
        <v>81</v>
      </c>
      <c r="G241" s="200" t="s">
        <v>767</v>
      </c>
    </row>
    <row r="242" spans="6:7">
      <c r="F242" s="172" t="s">
        <v>81</v>
      </c>
      <c r="G242" s="200" t="s">
        <v>768</v>
      </c>
    </row>
    <row r="243" spans="6:7">
      <c r="F243" s="172" t="s">
        <v>81</v>
      </c>
      <c r="G243" s="200" t="s">
        <v>769</v>
      </c>
    </row>
    <row r="244" spans="6:7">
      <c r="F244" s="172" t="s">
        <v>81</v>
      </c>
      <c r="G244" s="200" t="s">
        <v>770</v>
      </c>
    </row>
    <row r="245" spans="6:7">
      <c r="F245" s="172" t="s">
        <v>81</v>
      </c>
      <c r="G245" s="200" t="s">
        <v>771</v>
      </c>
    </row>
    <row r="246" spans="6:7">
      <c r="F246" s="172" t="s">
        <v>81</v>
      </c>
      <c r="G246" s="200" t="s">
        <v>772</v>
      </c>
    </row>
    <row r="247" spans="6:7">
      <c r="F247" s="172" t="s">
        <v>81</v>
      </c>
      <c r="G247" s="200" t="s">
        <v>773</v>
      </c>
    </row>
    <row r="248" spans="6:7">
      <c r="F248" s="172" t="s">
        <v>81</v>
      </c>
      <c r="G248" s="200" t="s">
        <v>774</v>
      </c>
    </row>
    <row r="249" spans="6:7">
      <c r="F249" s="172" t="s">
        <v>81</v>
      </c>
      <c r="G249" s="200" t="s">
        <v>775</v>
      </c>
    </row>
    <row r="250" spans="6:7">
      <c r="F250" s="172" t="s">
        <v>81</v>
      </c>
      <c r="G250" s="200" t="s">
        <v>776</v>
      </c>
    </row>
    <row r="251" spans="6:7">
      <c r="F251" s="172" t="s">
        <v>81</v>
      </c>
      <c r="G251" s="200" t="s">
        <v>777</v>
      </c>
    </row>
    <row r="252" spans="6:7">
      <c r="F252" s="172" t="s">
        <v>81</v>
      </c>
      <c r="G252" s="200" t="s">
        <v>778</v>
      </c>
    </row>
    <row r="253" spans="6:7">
      <c r="F253" s="172" t="s">
        <v>81</v>
      </c>
      <c r="G253" s="200" t="s">
        <v>779</v>
      </c>
    </row>
    <row r="254" spans="6:7">
      <c r="F254" s="172" t="s">
        <v>81</v>
      </c>
      <c r="G254" s="200" t="s">
        <v>780</v>
      </c>
    </row>
    <row r="255" spans="6:7">
      <c r="F255" s="172" t="s">
        <v>81</v>
      </c>
      <c r="G255" s="200" t="s">
        <v>781</v>
      </c>
    </row>
    <row r="256" spans="6:7">
      <c r="F256" s="172" t="s">
        <v>81</v>
      </c>
      <c r="G256" s="200" t="s">
        <v>782</v>
      </c>
    </row>
    <row r="257" spans="6:7">
      <c r="F257" s="172" t="s">
        <v>81</v>
      </c>
      <c r="G257" s="200" t="s">
        <v>783</v>
      </c>
    </row>
    <row r="258" spans="6:7">
      <c r="F258" s="172" t="s">
        <v>81</v>
      </c>
      <c r="G258" s="200" t="s">
        <v>784</v>
      </c>
    </row>
    <row r="259" spans="6:7">
      <c r="F259" s="172" t="s">
        <v>81</v>
      </c>
      <c r="G259" s="200" t="s">
        <v>785</v>
      </c>
    </row>
    <row r="260" spans="6:7">
      <c r="F260" s="172" t="s">
        <v>81</v>
      </c>
      <c r="G260" s="200" t="s">
        <v>786</v>
      </c>
    </row>
    <row r="261" spans="6:7">
      <c r="F261" s="172" t="s">
        <v>82</v>
      </c>
      <c r="G261" s="200" t="s">
        <v>240</v>
      </c>
    </row>
    <row r="262" spans="6:7">
      <c r="F262" s="172" t="s">
        <v>82</v>
      </c>
      <c r="G262" s="200" t="s">
        <v>787</v>
      </c>
    </row>
    <row r="263" spans="6:7">
      <c r="F263" s="172" t="s">
        <v>82</v>
      </c>
      <c r="G263" s="200" t="s">
        <v>788</v>
      </c>
    </row>
    <row r="264" spans="6:7">
      <c r="F264" s="172" t="s">
        <v>82</v>
      </c>
      <c r="G264" s="200" t="s">
        <v>789</v>
      </c>
    </row>
    <row r="265" spans="6:7">
      <c r="F265" s="172" t="s">
        <v>82</v>
      </c>
      <c r="G265" s="200" t="s">
        <v>790</v>
      </c>
    </row>
    <row r="266" spans="6:7">
      <c r="F266" s="172" t="s">
        <v>82</v>
      </c>
      <c r="G266" s="200" t="s">
        <v>791</v>
      </c>
    </row>
    <row r="267" spans="6:7">
      <c r="F267" s="172" t="s">
        <v>82</v>
      </c>
      <c r="G267" s="200" t="s">
        <v>792</v>
      </c>
    </row>
    <row r="268" spans="6:7">
      <c r="F268" s="172" t="s">
        <v>82</v>
      </c>
      <c r="G268" s="200" t="s">
        <v>793</v>
      </c>
    </row>
    <row r="269" spans="6:7">
      <c r="F269" s="172" t="s">
        <v>82</v>
      </c>
      <c r="G269" s="200" t="s">
        <v>794</v>
      </c>
    </row>
    <row r="270" spans="6:7">
      <c r="F270" s="172" t="s">
        <v>82</v>
      </c>
      <c r="G270" s="200" t="s">
        <v>795</v>
      </c>
    </row>
    <row r="271" spans="6:7">
      <c r="F271" s="172" t="s">
        <v>82</v>
      </c>
      <c r="G271" s="200" t="s">
        <v>796</v>
      </c>
    </row>
    <row r="272" spans="6:7">
      <c r="F272" s="172" t="s">
        <v>82</v>
      </c>
      <c r="G272" s="200" t="s">
        <v>797</v>
      </c>
    </row>
    <row r="273" spans="6:7">
      <c r="F273" s="172" t="s">
        <v>82</v>
      </c>
      <c r="G273" s="200" t="s">
        <v>798</v>
      </c>
    </row>
    <row r="274" spans="6:7">
      <c r="F274" s="172" t="s">
        <v>82</v>
      </c>
      <c r="G274" s="200" t="s">
        <v>799</v>
      </c>
    </row>
    <row r="275" spans="6:7">
      <c r="F275" s="172" t="s">
        <v>82</v>
      </c>
      <c r="G275" s="200" t="s">
        <v>800</v>
      </c>
    </row>
    <row r="276" spans="6:7">
      <c r="F276" s="172" t="s">
        <v>82</v>
      </c>
      <c r="G276" s="200" t="s">
        <v>801</v>
      </c>
    </row>
    <row r="277" spans="6:7">
      <c r="F277" s="172" t="s">
        <v>82</v>
      </c>
      <c r="G277" s="200" t="s">
        <v>802</v>
      </c>
    </row>
    <row r="278" spans="6:7">
      <c r="F278" s="172" t="s">
        <v>82</v>
      </c>
      <c r="G278" s="200" t="s">
        <v>803</v>
      </c>
    </row>
    <row r="279" spans="6:7">
      <c r="F279" s="172" t="s">
        <v>82</v>
      </c>
      <c r="G279" s="200" t="s">
        <v>804</v>
      </c>
    </row>
    <row r="280" spans="6:7">
      <c r="F280" s="172" t="s">
        <v>82</v>
      </c>
      <c r="G280" s="200" t="s">
        <v>805</v>
      </c>
    </row>
    <row r="281" spans="6:7">
      <c r="F281" s="172" t="s">
        <v>82</v>
      </c>
      <c r="G281" s="200" t="s">
        <v>806</v>
      </c>
    </row>
    <row r="282" spans="6:7">
      <c r="F282" s="172" t="s">
        <v>82</v>
      </c>
      <c r="G282" s="200" t="s">
        <v>807</v>
      </c>
    </row>
    <row r="283" spans="6:7">
      <c r="F283" s="172" t="s">
        <v>82</v>
      </c>
      <c r="G283" s="200" t="s">
        <v>808</v>
      </c>
    </row>
    <row r="284" spans="6:7">
      <c r="F284" s="172" t="s">
        <v>82</v>
      </c>
      <c r="G284" s="200" t="s">
        <v>809</v>
      </c>
    </row>
    <row r="285" spans="6:7">
      <c r="F285" s="172" t="s">
        <v>82</v>
      </c>
      <c r="G285" s="200" t="s">
        <v>810</v>
      </c>
    </row>
    <row r="286" spans="6:7">
      <c r="F286" s="172" t="s">
        <v>82</v>
      </c>
      <c r="G286" s="200" t="s">
        <v>811</v>
      </c>
    </row>
    <row r="287" spans="6:7">
      <c r="F287" s="172" t="s">
        <v>82</v>
      </c>
      <c r="G287" s="200" t="s">
        <v>812</v>
      </c>
    </row>
    <row r="288" spans="6:7">
      <c r="F288" s="172" t="s">
        <v>82</v>
      </c>
      <c r="G288" s="200" t="s">
        <v>813</v>
      </c>
    </row>
    <row r="289" spans="6:7">
      <c r="F289" s="172" t="s">
        <v>82</v>
      </c>
      <c r="G289" s="200" t="s">
        <v>814</v>
      </c>
    </row>
    <row r="290" spans="6:7">
      <c r="F290" s="172" t="s">
        <v>82</v>
      </c>
      <c r="G290" s="200" t="s">
        <v>815</v>
      </c>
    </row>
    <row r="291" spans="6:7">
      <c r="F291" s="172" t="s">
        <v>82</v>
      </c>
      <c r="G291" s="200" t="s">
        <v>816</v>
      </c>
    </row>
    <row r="292" spans="6:7">
      <c r="F292" s="172" t="s">
        <v>82</v>
      </c>
      <c r="G292" s="200" t="s">
        <v>817</v>
      </c>
    </row>
    <row r="293" spans="6:7">
      <c r="F293" s="172" t="s">
        <v>82</v>
      </c>
      <c r="G293" s="200" t="s">
        <v>818</v>
      </c>
    </row>
    <row r="294" spans="6:7">
      <c r="F294" s="172" t="s">
        <v>82</v>
      </c>
      <c r="G294" s="200" t="s">
        <v>819</v>
      </c>
    </row>
    <row r="295" spans="6:7">
      <c r="F295" s="172" t="s">
        <v>82</v>
      </c>
      <c r="G295" s="200" t="s">
        <v>820</v>
      </c>
    </row>
    <row r="296" spans="6:7">
      <c r="F296" s="172" t="s">
        <v>83</v>
      </c>
      <c r="G296" s="200" t="s">
        <v>821</v>
      </c>
    </row>
    <row r="297" spans="6:7">
      <c r="F297" s="172" t="s">
        <v>83</v>
      </c>
      <c r="G297" s="200" t="s">
        <v>822</v>
      </c>
    </row>
    <row r="298" spans="6:7">
      <c r="F298" s="172" t="s">
        <v>83</v>
      </c>
      <c r="G298" s="200" t="s">
        <v>823</v>
      </c>
    </row>
    <row r="299" spans="6:7">
      <c r="F299" s="172" t="s">
        <v>83</v>
      </c>
      <c r="G299" s="200" t="s">
        <v>824</v>
      </c>
    </row>
    <row r="300" spans="6:7">
      <c r="F300" s="172" t="s">
        <v>83</v>
      </c>
      <c r="G300" s="200" t="s">
        <v>825</v>
      </c>
    </row>
    <row r="301" spans="6:7">
      <c r="F301" s="172" t="s">
        <v>83</v>
      </c>
      <c r="G301" s="200" t="s">
        <v>826</v>
      </c>
    </row>
    <row r="302" spans="6:7">
      <c r="F302" s="172" t="s">
        <v>83</v>
      </c>
      <c r="G302" s="200" t="s">
        <v>827</v>
      </c>
    </row>
    <row r="303" spans="6:7">
      <c r="F303" s="172" t="s">
        <v>83</v>
      </c>
      <c r="G303" s="200" t="s">
        <v>828</v>
      </c>
    </row>
    <row r="304" spans="6:7">
      <c r="F304" s="172" t="s">
        <v>83</v>
      </c>
      <c r="G304" s="200" t="s">
        <v>829</v>
      </c>
    </row>
    <row r="305" spans="6:7">
      <c r="F305" s="172" t="s">
        <v>83</v>
      </c>
      <c r="G305" s="200" t="s">
        <v>830</v>
      </c>
    </row>
    <row r="306" spans="6:7">
      <c r="F306" s="172" t="s">
        <v>83</v>
      </c>
      <c r="G306" s="200" t="s">
        <v>831</v>
      </c>
    </row>
    <row r="307" spans="6:7">
      <c r="F307" s="172" t="s">
        <v>83</v>
      </c>
      <c r="G307" s="200" t="s">
        <v>832</v>
      </c>
    </row>
    <row r="308" spans="6:7">
      <c r="F308" s="172" t="s">
        <v>83</v>
      </c>
      <c r="G308" s="200" t="s">
        <v>833</v>
      </c>
    </row>
    <row r="309" spans="6:7">
      <c r="F309" s="172" t="s">
        <v>83</v>
      </c>
      <c r="G309" s="200" t="s">
        <v>834</v>
      </c>
    </row>
    <row r="310" spans="6:7">
      <c r="F310" s="172" t="s">
        <v>83</v>
      </c>
      <c r="G310" s="200" t="s">
        <v>835</v>
      </c>
    </row>
    <row r="311" spans="6:7">
      <c r="F311" s="172" t="s">
        <v>83</v>
      </c>
      <c r="G311" s="200" t="s">
        <v>836</v>
      </c>
    </row>
    <row r="312" spans="6:7">
      <c r="F312" s="172" t="s">
        <v>83</v>
      </c>
      <c r="G312" s="200" t="s">
        <v>837</v>
      </c>
    </row>
    <row r="313" spans="6:7">
      <c r="F313" s="172" t="s">
        <v>83</v>
      </c>
      <c r="G313" s="200" t="s">
        <v>838</v>
      </c>
    </row>
    <row r="314" spans="6:7">
      <c r="F314" s="172" t="s">
        <v>83</v>
      </c>
      <c r="G314" s="200" t="s">
        <v>839</v>
      </c>
    </row>
    <row r="315" spans="6:7">
      <c r="F315" s="172" t="s">
        <v>83</v>
      </c>
      <c r="G315" s="200" t="s">
        <v>840</v>
      </c>
    </row>
    <row r="316" spans="6:7">
      <c r="F316" s="172" t="s">
        <v>83</v>
      </c>
      <c r="G316" s="200" t="s">
        <v>841</v>
      </c>
    </row>
    <row r="317" spans="6:7">
      <c r="F317" s="172" t="s">
        <v>83</v>
      </c>
      <c r="G317" s="200" t="s">
        <v>842</v>
      </c>
    </row>
    <row r="318" spans="6:7">
      <c r="F318" s="172" t="s">
        <v>83</v>
      </c>
      <c r="G318" s="200" t="s">
        <v>843</v>
      </c>
    </row>
    <row r="319" spans="6:7">
      <c r="F319" s="172" t="s">
        <v>83</v>
      </c>
      <c r="G319" s="200" t="s">
        <v>844</v>
      </c>
    </row>
    <row r="320" spans="6:7">
      <c r="F320" s="172" t="s">
        <v>83</v>
      </c>
      <c r="G320" s="200" t="s">
        <v>845</v>
      </c>
    </row>
    <row r="321" spans="6:7">
      <c r="F321" s="172" t="s">
        <v>84</v>
      </c>
      <c r="G321" s="200" t="s">
        <v>846</v>
      </c>
    </row>
    <row r="322" spans="6:7">
      <c r="F322" s="172" t="s">
        <v>84</v>
      </c>
      <c r="G322" s="200" t="s">
        <v>847</v>
      </c>
    </row>
    <row r="323" spans="6:7">
      <c r="F323" s="172" t="s">
        <v>84</v>
      </c>
      <c r="G323" s="200" t="s">
        <v>848</v>
      </c>
    </row>
    <row r="324" spans="6:7">
      <c r="F324" s="172" t="s">
        <v>84</v>
      </c>
      <c r="G324" s="200" t="s">
        <v>849</v>
      </c>
    </row>
    <row r="325" spans="6:7">
      <c r="F325" s="172" t="s">
        <v>84</v>
      </c>
      <c r="G325" s="200" t="s">
        <v>850</v>
      </c>
    </row>
    <row r="326" spans="6:7">
      <c r="F326" s="172" t="s">
        <v>84</v>
      </c>
      <c r="G326" s="200" t="s">
        <v>851</v>
      </c>
    </row>
    <row r="327" spans="6:7">
      <c r="F327" s="172" t="s">
        <v>84</v>
      </c>
      <c r="G327" s="200" t="s">
        <v>852</v>
      </c>
    </row>
    <row r="328" spans="6:7">
      <c r="F328" s="172" t="s">
        <v>84</v>
      </c>
      <c r="G328" s="200" t="s">
        <v>853</v>
      </c>
    </row>
    <row r="329" spans="6:7">
      <c r="F329" s="172" t="s">
        <v>84</v>
      </c>
      <c r="G329" s="200" t="s">
        <v>854</v>
      </c>
    </row>
    <row r="330" spans="6:7">
      <c r="F330" s="172" t="s">
        <v>84</v>
      </c>
      <c r="G330" s="200" t="s">
        <v>855</v>
      </c>
    </row>
    <row r="331" spans="6:7">
      <c r="F331" s="172" t="s">
        <v>84</v>
      </c>
      <c r="G331" s="200" t="s">
        <v>856</v>
      </c>
    </row>
    <row r="332" spans="6:7">
      <c r="F332" s="172" t="s">
        <v>84</v>
      </c>
      <c r="G332" s="200" t="s">
        <v>857</v>
      </c>
    </row>
    <row r="333" spans="6:7">
      <c r="F333" s="172" t="s">
        <v>84</v>
      </c>
      <c r="G333" s="200" t="s">
        <v>858</v>
      </c>
    </row>
    <row r="334" spans="6:7">
      <c r="F334" s="172" t="s">
        <v>84</v>
      </c>
      <c r="G334" s="200" t="s">
        <v>859</v>
      </c>
    </row>
    <row r="335" spans="6:7">
      <c r="F335" s="172" t="s">
        <v>84</v>
      </c>
      <c r="G335" s="200" t="s">
        <v>860</v>
      </c>
    </row>
    <row r="336" spans="6:7">
      <c r="F336" s="172" t="s">
        <v>84</v>
      </c>
      <c r="G336" s="200" t="s">
        <v>861</v>
      </c>
    </row>
    <row r="337" spans="6:7">
      <c r="F337" s="172" t="s">
        <v>84</v>
      </c>
      <c r="G337" s="200" t="s">
        <v>862</v>
      </c>
    </row>
    <row r="338" spans="6:7">
      <c r="F338" s="172" t="s">
        <v>84</v>
      </c>
      <c r="G338" s="200" t="s">
        <v>483</v>
      </c>
    </row>
    <row r="339" spans="6:7">
      <c r="F339" s="172" t="s">
        <v>84</v>
      </c>
      <c r="G339" s="200" t="s">
        <v>863</v>
      </c>
    </row>
    <row r="340" spans="6:7">
      <c r="F340" s="172" t="s">
        <v>84</v>
      </c>
      <c r="G340" s="200" t="s">
        <v>864</v>
      </c>
    </row>
    <row r="341" spans="6:7">
      <c r="F341" s="172" t="s">
        <v>84</v>
      </c>
      <c r="G341" s="200" t="s">
        <v>865</v>
      </c>
    </row>
    <row r="342" spans="6:7">
      <c r="F342" s="172" t="s">
        <v>84</v>
      </c>
      <c r="G342" s="200" t="s">
        <v>866</v>
      </c>
    </row>
    <row r="343" spans="6:7">
      <c r="F343" s="172" t="s">
        <v>84</v>
      </c>
      <c r="G343" s="200" t="s">
        <v>867</v>
      </c>
    </row>
    <row r="344" spans="6:7">
      <c r="F344" s="172" t="s">
        <v>84</v>
      </c>
      <c r="G344" s="200" t="s">
        <v>868</v>
      </c>
    </row>
    <row r="345" spans="6:7">
      <c r="F345" s="172" t="s">
        <v>84</v>
      </c>
      <c r="G345" s="200" t="s">
        <v>869</v>
      </c>
    </row>
    <row r="346" spans="6:7">
      <c r="F346" s="172" t="s">
        <v>84</v>
      </c>
      <c r="G346" s="200" t="s">
        <v>870</v>
      </c>
    </row>
    <row r="347" spans="6:7">
      <c r="F347" s="172" t="s">
        <v>84</v>
      </c>
      <c r="G347" s="200" t="s">
        <v>871</v>
      </c>
    </row>
    <row r="348" spans="6:7">
      <c r="F348" s="172" t="s">
        <v>84</v>
      </c>
      <c r="G348" s="200" t="s">
        <v>872</v>
      </c>
    </row>
    <row r="349" spans="6:7">
      <c r="F349" s="172" t="s">
        <v>84</v>
      </c>
      <c r="G349" s="200" t="s">
        <v>510</v>
      </c>
    </row>
    <row r="350" spans="6:7">
      <c r="F350" s="172" t="s">
        <v>84</v>
      </c>
      <c r="G350" s="200" t="s">
        <v>873</v>
      </c>
    </row>
    <row r="351" spans="6:7">
      <c r="F351" s="172" t="s">
        <v>84</v>
      </c>
      <c r="G351" s="200" t="s">
        <v>874</v>
      </c>
    </row>
    <row r="352" spans="6:7">
      <c r="F352" s="172" t="s">
        <v>84</v>
      </c>
      <c r="G352" s="200" t="s">
        <v>875</v>
      </c>
    </row>
    <row r="353" spans="6:7">
      <c r="F353" s="172" t="s">
        <v>84</v>
      </c>
      <c r="G353" s="200" t="s">
        <v>876</v>
      </c>
    </row>
    <row r="354" spans="6:7">
      <c r="F354" s="172" t="s">
        <v>84</v>
      </c>
      <c r="G354" s="200" t="s">
        <v>877</v>
      </c>
    </row>
    <row r="355" spans="6:7">
      <c r="F355" s="172" t="s">
        <v>84</v>
      </c>
      <c r="G355" s="200" t="s">
        <v>878</v>
      </c>
    </row>
    <row r="356" spans="6:7">
      <c r="F356" s="172" t="s">
        <v>85</v>
      </c>
      <c r="G356" s="200" t="s">
        <v>879</v>
      </c>
    </row>
    <row r="357" spans="6:7">
      <c r="F357" s="172" t="s">
        <v>85</v>
      </c>
      <c r="G357" s="200" t="s">
        <v>880</v>
      </c>
    </row>
    <row r="358" spans="6:7">
      <c r="F358" s="172" t="s">
        <v>85</v>
      </c>
      <c r="G358" s="200" t="s">
        <v>881</v>
      </c>
    </row>
    <row r="359" spans="6:7">
      <c r="F359" s="172" t="s">
        <v>85</v>
      </c>
      <c r="G359" s="200" t="s">
        <v>882</v>
      </c>
    </row>
    <row r="360" spans="6:7">
      <c r="F360" s="172" t="s">
        <v>85</v>
      </c>
      <c r="G360" s="200" t="s">
        <v>883</v>
      </c>
    </row>
    <row r="361" spans="6:7">
      <c r="F361" s="172" t="s">
        <v>85</v>
      </c>
      <c r="G361" s="200" t="s">
        <v>884</v>
      </c>
    </row>
    <row r="362" spans="6:7">
      <c r="F362" s="172" t="s">
        <v>85</v>
      </c>
      <c r="G362" s="200" t="s">
        <v>885</v>
      </c>
    </row>
    <row r="363" spans="6:7">
      <c r="F363" s="172" t="s">
        <v>85</v>
      </c>
      <c r="G363" s="200" t="s">
        <v>886</v>
      </c>
    </row>
    <row r="364" spans="6:7">
      <c r="F364" s="172" t="s">
        <v>85</v>
      </c>
      <c r="G364" s="200" t="s">
        <v>887</v>
      </c>
    </row>
    <row r="365" spans="6:7">
      <c r="F365" s="172" t="s">
        <v>85</v>
      </c>
      <c r="G365" s="200" t="s">
        <v>888</v>
      </c>
    </row>
    <row r="366" spans="6:7">
      <c r="F366" s="172" t="s">
        <v>85</v>
      </c>
      <c r="G366" s="200" t="s">
        <v>889</v>
      </c>
    </row>
    <row r="367" spans="6:7">
      <c r="F367" s="172" t="s">
        <v>85</v>
      </c>
      <c r="G367" s="200" t="s">
        <v>562</v>
      </c>
    </row>
    <row r="368" spans="6:7">
      <c r="F368" s="172" t="s">
        <v>85</v>
      </c>
      <c r="G368" s="200" t="s">
        <v>890</v>
      </c>
    </row>
    <row r="369" spans="6:7">
      <c r="F369" s="172" t="s">
        <v>85</v>
      </c>
      <c r="G369" s="200" t="s">
        <v>891</v>
      </c>
    </row>
    <row r="370" spans="6:7">
      <c r="F370" s="172" t="s">
        <v>85</v>
      </c>
      <c r="G370" s="200" t="s">
        <v>892</v>
      </c>
    </row>
    <row r="371" spans="6:7">
      <c r="F371" s="172" t="s">
        <v>85</v>
      </c>
      <c r="G371" s="200" t="s">
        <v>893</v>
      </c>
    </row>
    <row r="372" spans="6:7">
      <c r="F372" s="172" t="s">
        <v>85</v>
      </c>
      <c r="G372" s="200" t="s">
        <v>894</v>
      </c>
    </row>
    <row r="373" spans="6:7">
      <c r="F373" s="172" t="s">
        <v>85</v>
      </c>
      <c r="G373" s="200" t="s">
        <v>895</v>
      </c>
    </row>
    <row r="374" spans="6:7">
      <c r="F374" s="172" t="s">
        <v>85</v>
      </c>
      <c r="G374" s="200" t="s">
        <v>896</v>
      </c>
    </row>
    <row r="375" spans="6:7">
      <c r="F375" s="172" t="s">
        <v>85</v>
      </c>
      <c r="G375" s="200" t="s">
        <v>897</v>
      </c>
    </row>
    <row r="376" spans="6:7">
      <c r="F376" s="172" t="s">
        <v>85</v>
      </c>
      <c r="G376" s="200" t="s">
        <v>898</v>
      </c>
    </row>
    <row r="377" spans="6:7">
      <c r="F377" s="172" t="s">
        <v>85</v>
      </c>
      <c r="G377" s="200" t="s">
        <v>899</v>
      </c>
    </row>
    <row r="378" spans="6:7">
      <c r="F378" s="172" t="s">
        <v>85</v>
      </c>
      <c r="G378" s="200" t="s">
        <v>900</v>
      </c>
    </row>
    <row r="379" spans="6:7">
      <c r="F379" s="172" t="s">
        <v>85</v>
      </c>
      <c r="G379" s="200" t="s">
        <v>901</v>
      </c>
    </row>
    <row r="380" spans="6:7">
      <c r="F380" s="172" t="s">
        <v>85</v>
      </c>
      <c r="G380" s="200" t="s">
        <v>902</v>
      </c>
    </row>
    <row r="381" spans="6:7">
      <c r="F381" s="172" t="s">
        <v>85</v>
      </c>
      <c r="G381" s="200" t="s">
        <v>903</v>
      </c>
    </row>
    <row r="382" spans="6:7">
      <c r="F382" s="172" t="s">
        <v>85</v>
      </c>
      <c r="G382" s="200" t="s">
        <v>904</v>
      </c>
    </row>
    <row r="383" spans="6:7">
      <c r="F383" s="172" t="s">
        <v>85</v>
      </c>
      <c r="G383" s="200" t="s">
        <v>905</v>
      </c>
    </row>
    <row r="384" spans="6:7">
      <c r="F384" s="172" t="s">
        <v>85</v>
      </c>
      <c r="G384" s="200" t="s">
        <v>906</v>
      </c>
    </row>
    <row r="385" spans="6:7">
      <c r="F385" s="172" t="s">
        <v>85</v>
      </c>
      <c r="G385" s="200" t="s">
        <v>907</v>
      </c>
    </row>
    <row r="386" spans="6:7">
      <c r="F386" s="172" t="s">
        <v>85</v>
      </c>
      <c r="G386" s="200" t="s">
        <v>908</v>
      </c>
    </row>
    <row r="387" spans="6:7">
      <c r="F387" s="172" t="s">
        <v>85</v>
      </c>
      <c r="G387" s="200" t="s">
        <v>865</v>
      </c>
    </row>
    <row r="388" spans="6:7">
      <c r="F388" s="172" t="s">
        <v>85</v>
      </c>
      <c r="G388" s="200" t="s">
        <v>909</v>
      </c>
    </row>
    <row r="389" spans="6:7">
      <c r="F389" s="172" t="s">
        <v>85</v>
      </c>
      <c r="G389" s="200" t="s">
        <v>910</v>
      </c>
    </row>
    <row r="390" spans="6:7">
      <c r="F390" s="172" t="s">
        <v>85</v>
      </c>
      <c r="G390" s="200" t="s">
        <v>911</v>
      </c>
    </row>
    <row r="391" spans="6:7">
      <c r="F391" s="172" t="s">
        <v>85</v>
      </c>
      <c r="G391" s="200" t="s">
        <v>912</v>
      </c>
    </row>
    <row r="392" spans="6:7">
      <c r="F392" s="172" t="s">
        <v>85</v>
      </c>
      <c r="G392" s="200" t="s">
        <v>913</v>
      </c>
    </row>
    <row r="393" spans="6:7">
      <c r="F393" s="172" t="s">
        <v>85</v>
      </c>
      <c r="G393" s="200" t="s">
        <v>914</v>
      </c>
    </row>
    <row r="394" spans="6:7">
      <c r="F394" s="172" t="s">
        <v>85</v>
      </c>
      <c r="G394" s="200" t="s">
        <v>915</v>
      </c>
    </row>
    <row r="395" spans="6:7">
      <c r="F395" s="172" t="s">
        <v>85</v>
      </c>
      <c r="G395" s="200" t="s">
        <v>916</v>
      </c>
    </row>
    <row r="396" spans="6:7">
      <c r="F396" s="172" t="s">
        <v>85</v>
      </c>
      <c r="G396" s="200" t="s">
        <v>917</v>
      </c>
    </row>
    <row r="397" spans="6:7">
      <c r="F397" s="172" t="s">
        <v>85</v>
      </c>
      <c r="G397" s="200" t="s">
        <v>918</v>
      </c>
    </row>
    <row r="398" spans="6:7">
      <c r="F398" s="172" t="s">
        <v>85</v>
      </c>
      <c r="G398" s="200" t="s">
        <v>919</v>
      </c>
    </row>
    <row r="399" spans="6:7">
      <c r="F399" s="172" t="s">
        <v>85</v>
      </c>
      <c r="G399" s="200" t="s">
        <v>920</v>
      </c>
    </row>
    <row r="400" spans="6:7">
      <c r="F400" s="172" t="s">
        <v>85</v>
      </c>
      <c r="G400" s="200" t="s">
        <v>921</v>
      </c>
    </row>
    <row r="401" spans="6:7">
      <c r="F401" s="172" t="s">
        <v>85</v>
      </c>
      <c r="G401" s="200" t="s">
        <v>922</v>
      </c>
    </row>
    <row r="402" spans="6:7">
      <c r="F402" s="172" t="s">
        <v>85</v>
      </c>
      <c r="G402" s="200" t="s">
        <v>923</v>
      </c>
    </row>
    <row r="403" spans="6:7">
      <c r="F403" s="172" t="s">
        <v>85</v>
      </c>
      <c r="G403" s="200" t="s">
        <v>924</v>
      </c>
    </row>
    <row r="404" spans="6:7">
      <c r="F404" s="172" t="s">
        <v>85</v>
      </c>
      <c r="G404" s="200" t="s">
        <v>925</v>
      </c>
    </row>
    <row r="405" spans="6:7">
      <c r="F405" s="172" t="s">
        <v>85</v>
      </c>
      <c r="G405" s="200" t="s">
        <v>926</v>
      </c>
    </row>
    <row r="406" spans="6:7">
      <c r="F406" s="172" t="s">
        <v>85</v>
      </c>
      <c r="G406" s="200" t="s">
        <v>927</v>
      </c>
    </row>
    <row r="407" spans="6:7">
      <c r="F407" s="172" t="s">
        <v>85</v>
      </c>
      <c r="G407" s="200" t="s">
        <v>928</v>
      </c>
    </row>
    <row r="408" spans="6:7">
      <c r="F408" s="172" t="s">
        <v>85</v>
      </c>
      <c r="G408" s="200" t="s">
        <v>929</v>
      </c>
    </row>
    <row r="409" spans="6:7">
      <c r="F409" s="172" t="s">
        <v>85</v>
      </c>
      <c r="G409" s="200" t="s">
        <v>930</v>
      </c>
    </row>
    <row r="410" spans="6:7">
      <c r="F410" s="172" t="s">
        <v>85</v>
      </c>
      <c r="G410" s="200" t="s">
        <v>931</v>
      </c>
    </row>
    <row r="411" spans="6:7">
      <c r="F411" s="172" t="s">
        <v>85</v>
      </c>
      <c r="G411" s="200" t="s">
        <v>932</v>
      </c>
    </row>
    <row r="412" spans="6:7">
      <c r="F412" s="172" t="s">
        <v>85</v>
      </c>
      <c r="G412" s="200" t="s">
        <v>933</v>
      </c>
    </row>
    <row r="413" spans="6:7">
      <c r="F413" s="172" t="s">
        <v>85</v>
      </c>
      <c r="G413" s="200" t="s">
        <v>934</v>
      </c>
    </row>
    <row r="414" spans="6:7">
      <c r="F414" s="172" t="s">
        <v>85</v>
      </c>
      <c r="G414" s="200" t="s">
        <v>935</v>
      </c>
    </row>
    <row r="415" spans="6:7">
      <c r="F415" s="172" t="s">
        <v>86</v>
      </c>
      <c r="G415" s="200" t="s">
        <v>194</v>
      </c>
    </row>
    <row r="416" spans="6:7">
      <c r="F416" s="172" t="s">
        <v>86</v>
      </c>
      <c r="G416" s="200" t="s">
        <v>195</v>
      </c>
    </row>
    <row r="417" spans="6:7">
      <c r="F417" s="172" t="s">
        <v>86</v>
      </c>
      <c r="G417" s="200" t="s">
        <v>241</v>
      </c>
    </row>
    <row r="418" spans="6:7">
      <c r="F418" s="172" t="s">
        <v>86</v>
      </c>
      <c r="G418" s="200" t="s">
        <v>242</v>
      </c>
    </row>
    <row r="419" spans="6:7">
      <c r="F419" s="172" t="s">
        <v>86</v>
      </c>
      <c r="G419" s="200" t="s">
        <v>936</v>
      </c>
    </row>
    <row r="420" spans="6:7">
      <c r="F420" s="172" t="s">
        <v>86</v>
      </c>
      <c r="G420" s="200" t="s">
        <v>372</v>
      </c>
    </row>
    <row r="421" spans="6:7">
      <c r="F421" s="172" t="s">
        <v>86</v>
      </c>
      <c r="G421" s="200" t="s">
        <v>196</v>
      </c>
    </row>
    <row r="422" spans="6:7">
      <c r="F422" s="172" t="s">
        <v>86</v>
      </c>
      <c r="G422" s="200" t="s">
        <v>373</v>
      </c>
    </row>
    <row r="423" spans="6:7">
      <c r="F423" s="172" t="s">
        <v>86</v>
      </c>
      <c r="G423" s="200" t="s">
        <v>374</v>
      </c>
    </row>
    <row r="424" spans="6:7">
      <c r="F424" s="172" t="s">
        <v>86</v>
      </c>
      <c r="G424" s="200" t="s">
        <v>937</v>
      </c>
    </row>
    <row r="425" spans="6:7">
      <c r="F425" s="172" t="s">
        <v>86</v>
      </c>
      <c r="G425" s="200" t="s">
        <v>938</v>
      </c>
    </row>
    <row r="426" spans="6:7">
      <c r="F426" s="172" t="s">
        <v>86</v>
      </c>
      <c r="G426" s="200" t="s">
        <v>939</v>
      </c>
    </row>
    <row r="427" spans="6:7">
      <c r="F427" s="172" t="s">
        <v>86</v>
      </c>
      <c r="G427" s="200" t="s">
        <v>375</v>
      </c>
    </row>
    <row r="428" spans="6:7">
      <c r="F428" s="172" t="s">
        <v>86</v>
      </c>
      <c r="G428" s="200" t="s">
        <v>197</v>
      </c>
    </row>
    <row r="429" spans="6:7">
      <c r="F429" s="172" t="s">
        <v>86</v>
      </c>
      <c r="G429" s="200" t="s">
        <v>172</v>
      </c>
    </row>
    <row r="430" spans="6:7">
      <c r="F430" s="172" t="s">
        <v>86</v>
      </c>
      <c r="G430" s="200" t="s">
        <v>198</v>
      </c>
    </row>
    <row r="431" spans="6:7">
      <c r="F431" s="172" t="s">
        <v>86</v>
      </c>
      <c r="G431" s="200" t="s">
        <v>376</v>
      </c>
    </row>
    <row r="432" spans="6:7">
      <c r="F432" s="172" t="s">
        <v>86</v>
      </c>
      <c r="G432" s="200" t="s">
        <v>940</v>
      </c>
    </row>
    <row r="433" spans="6:7">
      <c r="F433" s="172" t="s">
        <v>86</v>
      </c>
      <c r="G433" s="200" t="s">
        <v>941</v>
      </c>
    </row>
    <row r="434" spans="6:7">
      <c r="F434" s="172" t="s">
        <v>86</v>
      </c>
      <c r="G434" s="200" t="s">
        <v>199</v>
      </c>
    </row>
    <row r="435" spans="6:7">
      <c r="F435" s="172" t="s">
        <v>86</v>
      </c>
      <c r="G435" s="200" t="s">
        <v>942</v>
      </c>
    </row>
    <row r="436" spans="6:7">
      <c r="F436" s="172" t="s">
        <v>86</v>
      </c>
      <c r="G436" s="200" t="s">
        <v>377</v>
      </c>
    </row>
    <row r="437" spans="6:7">
      <c r="F437" s="172" t="s">
        <v>86</v>
      </c>
      <c r="G437" s="200" t="s">
        <v>378</v>
      </c>
    </row>
    <row r="438" spans="6:7">
      <c r="F438" s="172" t="s">
        <v>86</v>
      </c>
      <c r="G438" s="200" t="s">
        <v>379</v>
      </c>
    </row>
    <row r="439" spans="6:7">
      <c r="F439" s="172" t="s">
        <v>86</v>
      </c>
      <c r="G439" s="200" t="s">
        <v>380</v>
      </c>
    </row>
    <row r="440" spans="6:7">
      <c r="F440" s="172" t="s">
        <v>86</v>
      </c>
      <c r="G440" s="200" t="s">
        <v>943</v>
      </c>
    </row>
    <row r="441" spans="6:7">
      <c r="F441" s="172" t="s">
        <v>86</v>
      </c>
      <c r="G441" s="200" t="s">
        <v>944</v>
      </c>
    </row>
    <row r="442" spans="6:7">
      <c r="F442" s="172" t="s">
        <v>86</v>
      </c>
      <c r="G442" s="200" t="s">
        <v>945</v>
      </c>
    </row>
    <row r="443" spans="6:7">
      <c r="F443" s="172" t="s">
        <v>86</v>
      </c>
      <c r="G443" s="200" t="s">
        <v>946</v>
      </c>
    </row>
    <row r="444" spans="6:7">
      <c r="F444" s="172" t="s">
        <v>86</v>
      </c>
      <c r="G444" s="200" t="s">
        <v>947</v>
      </c>
    </row>
    <row r="445" spans="6:7">
      <c r="F445" s="172" t="s">
        <v>86</v>
      </c>
      <c r="G445" s="200" t="s">
        <v>381</v>
      </c>
    </row>
    <row r="446" spans="6:7">
      <c r="F446" s="172" t="s">
        <v>86</v>
      </c>
      <c r="G446" s="200" t="s">
        <v>948</v>
      </c>
    </row>
    <row r="447" spans="6:7">
      <c r="F447" s="172" t="s">
        <v>86</v>
      </c>
      <c r="G447" s="200" t="s">
        <v>949</v>
      </c>
    </row>
    <row r="448" spans="6:7">
      <c r="F448" s="172" t="s">
        <v>86</v>
      </c>
      <c r="G448" s="200" t="s">
        <v>382</v>
      </c>
    </row>
    <row r="449" spans="6:7">
      <c r="F449" s="172" t="s">
        <v>86</v>
      </c>
      <c r="G449" s="200" t="s">
        <v>950</v>
      </c>
    </row>
    <row r="450" spans="6:7">
      <c r="F450" s="172" t="s">
        <v>86</v>
      </c>
      <c r="G450" s="200" t="s">
        <v>951</v>
      </c>
    </row>
    <row r="451" spans="6:7">
      <c r="F451" s="172" t="s">
        <v>86</v>
      </c>
      <c r="G451" s="200" t="s">
        <v>952</v>
      </c>
    </row>
    <row r="452" spans="6:7">
      <c r="F452" s="172" t="s">
        <v>86</v>
      </c>
      <c r="G452" s="200" t="s">
        <v>953</v>
      </c>
    </row>
    <row r="453" spans="6:7">
      <c r="F453" s="172" t="s">
        <v>86</v>
      </c>
      <c r="G453" s="200" t="s">
        <v>383</v>
      </c>
    </row>
    <row r="454" spans="6:7">
      <c r="F454" s="172" t="s">
        <v>86</v>
      </c>
      <c r="G454" s="200" t="s">
        <v>384</v>
      </c>
    </row>
    <row r="455" spans="6:7">
      <c r="F455" s="172" t="s">
        <v>86</v>
      </c>
      <c r="G455" s="200" t="s">
        <v>385</v>
      </c>
    </row>
    <row r="456" spans="6:7">
      <c r="F456" s="172" t="s">
        <v>86</v>
      </c>
      <c r="G456" s="200" t="s">
        <v>386</v>
      </c>
    </row>
    <row r="457" spans="6:7">
      <c r="F457" s="172" t="s">
        <v>86</v>
      </c>
      <c r="G457" s="200" t="s">
        <v>387</v>
      </c>
    </row>
    <row r="458" spans="6:7">
      <c r="F458" s="172" t="s">
        <v>86</v>
      </c>
      <c r="G458" s="200" t="s">
        <v>243</v>
      </c>
    </row>
    <row r="459" spans="6:7">
      <c r="F459" s="172" t="s">
        <v>87</v>
      </c>
      <c r="G459" s="200" t="s">
        <v>244</v>
      </c>
    </row>
    <row r="460" spans="6:7">
      <c r="F460" s="172" t="s">
        <v>87</v>
      </c>
      <c r="G460" s="200" t="s">
        <v>954</v>
      </c>
    </row>
    <row r="461" spans="6:7">
      <c r="F461" s="172" t="s">
        <v>87</v>
      </c>
      <c r="G461" s="200" t="s">
        <v>388</v>
      </c>
    </row>
    <row r="462" spans="6:7">
      <c r="F462" s="172" t="s">
        <v>87</v>
      </c>
      <c r="G462" s="200" t="s">
        <v>955</v>
      </c>
    </row>
    <row r="463" spans="6:7">
      <c r="F463" s="172" t="s">
        <v>87</v>
      </c>
      <c r="G463" s="200" t="s">
        <v>389</v>
      </c>
    </row>
    <row r="464" spans="6:7">
      <c r="F464" s="172" t="s">
        <v>87</v>
      </c>
      <c r="G464" s="200" t="s">
        <v>390</v>
      </c>
    </row>
    <row r="465" spans="6:7">
      <c r="F465" s="172" t="s">
        <v>87</v>
      </c>
      <c r="G465" s="200" t="s">
        <v>391</v>
      </c>
    </row>
    <row r="466" spans="6:7">
      <c r="F466" s="172" t="s">
        <v>87</v>
      </c>
      <c r="G466" s="200" t="s">
        <v>392</v>
      </c>
    </row>
    <row r="467" spans="6:7">
      <c r="F467" s="172" t="s">
        <v>87</v>
      </c>
      <c r="G467" s="200" t="s">
        <v>393</v>
      </c>
    </row>
    <row r="468" spans="6:7">
      <c r="F468" s="172" t="s">
        <v>87</v>
      </c>
      <c r="G468" s="200" t="s">
        <v>956</v>
      </c>
    </row>
    <row r="469" spans="6:7">
      <c r="F469" s="172" t="s">
        <v>87</v>
      </c>
      <c r="G469" s="200" t="s">
        <v>957</v>
      </c>
    </row>
    <row r="470" spans="6:7">
      <c r="F470" s="172" t="s">
        <v>87</v>
      </c>
      <c r="G470" s="200" t="s">
        <v>394</v>
      </c>
    </row>
    <row r="471" spans="6:7">
      <c r="F471" s="172" t="s">
        <v>87</v>
      </c>
      <c r="G471" s="200" t="s">
        <v>958</v>
      </c>
    </row>
    <row r="472" spans="6:7">
      <c r="F472" s="172" t="s">
        <v>87</v>
      </c>
      <c r="G472" s="200" t="s">
        <v>245</v>
      </c>
    </row>
    <row r="473" spans="6:7">
      <c r="F473" s="172" t="s">
        <v>87</v>
      </c>
      <c r="G473" s="200" t="s">
        <v>959</v>
      </c>
    </row>
    <row r="474" spans="6:7">
      <c r="F474" s="172" t="s">
        <v>87</v>
      </c>
      <c r="G474" s="200" t="s">
        <v>960</v>
      </c>
    </row>
    <row r="475" spans="6:7">
      <c r="F475" s="172" t="s">
        <v>87</v>
      </c>
      <c r="G475" s="200" t="s">
        <v>961</v>
      </c>
    </row>
    <row r="476" spans="6:7">
      <c r="F476" s="172" t="s">
        <v>87</v>
      </c>
      <c r="G476" s="200" t="s">
        <v>962</v>
      </c>
    </row>
    <row r="477" spans="6:7">
      <c r="F477" s="172" t="s">
        <v>87</v>
      </c>
      <c r="G477" s="200" t="s">
        <v>963</v>
      </c>
    </row>
    <row r="478" spans="6:7">
      <c r="F478" s="172" t="s">
        <v>87</v>
      </c>
      <c r="G478" s="200" t="s">
        <v>395</v>
      </c>
    </row>
    <row r="479" spans="6:7">
      <c r="F479" s="172" t="s">
        <v>87</v>
      </c>
      <c r="G479" s="200" t="s">
        <v>246</v>
      </c>
    </row>
    <row r="480" spans="6:7">
      <c r="F480" s="172" t="s">
        <v>87</v>
      </c>
      <c r="G480" s="200" t="s">
        <v>964</v>
      </c>
    </row>
    <row r="481" spans="6:7">
      <c r="F481" s="172" t="s">
        <v>87</v>
      </c>
      <c r="G481" s="200" t="s">
        <v>965</v>
      </c>
    </row>
    <row r="482" spans="6:7">
      <c r="F482" s="172" t="s">
        <v>87</v>
      </c>
      <c r="G482" s="200" t="s">
        <v>966</v>
      </c>
    </row>
    <row r="483" spans="6:7">
      <c r="F483" s="172" t="s">
        <v>87</v>
      </c>
      <c r="G483" s="200" t="s">
        <v>967</v>
      </c>
    </row>
    <row r="484" spans="6:7">
      <c r="F484" s="172" t="s">
        <v>88</v>
      </c>
      <c r="G484" s="200" t="s">
        <v>396</v>
      </c>
    </row>
    <row r="485" spans="6:7">
      <c r="F485" s="172" t="s">
        <v>88</v>
      </c>
      <c r="G485" s="200" t="s">
        <v>247</v>
      </c>
    </row>
    <row r="486" spans="6:7">
      <c r="F486" s="172" t="s">
        <v>88</v>
      </c>
      <c r="G486" s="200" t="s">
        <v>968</v>
      </c>
    </row>
    <row r="487" spans="6:7">
      <c r="F487" s="172" t="s">
        <v>88</v>
      </c>
      <c r="G487" s="200" t="s">
        <v>397</v>
      </c>
    </row>
    <row r="488" spans="6:7">
      <c r="F488" s="172" t="s">
        <v>88</v>
      </c>
      <c r="G488" s="200" t="s">
        <v>398</v>
      </c>
    </row>
    <row r="489" spans="6:7">
      <c r="F489" s="172" t="s">
        <v>88</v>
      </c>
      <c r="G489" s="200" t="s">
        <v>969</v>
      </c>
    </row>
    <row r="490" spans="6:7">
      <c r="F490" s="172" t="s">
        <v>88</v>
      </c>
      <c r="G490" s="200" t="s">
        <v>970</v>
      </c>
    </row>
    <row r="491" spans="6:7">
      <c r="F491" s="172" t="s">
        <v>88</v>
      </c>
      <c r="G491" s="200" t="s">
        <v>399</v>
      </c>
    </row>
    <row r="492" spans="6:7">
      <c r="F492" s="172" t="s">
        <v>88</v>
      </c>
      <c r="G492" s="200" t="s">
        <v>971</v>
      </c>
    </row>
    <row r="493" spans="6:7">
      <c r="F493" s="172" t="s">
        <v>88</v>
      </c>
      <c r="G493" s="200" t="s">
        <v>972</v>
      </c>
    </row>
    <row r="494" spans="6:7">
      <c r="F494" s="172" t="s">
        <v>88</v>
      </c>
      <c r="G494" s="200" t="s">
        <v>973</v>
      </c>
    </row>
    <row r="495" spans="6:7">
      <c r="F495" s="172" t="s">
        <v>88</v>
      </c>
      <c r="G495" s="200" t="s">
        <v>974</v>
      </c>
    </row>
    <row r="496" spans="6:7">
      <c r="F496" s="172" t="s">
        <v>88</v>
      </c>
      <c r="G496" s="200" t="s">
        <v>975</v>
      </c>
    </row>
    <row r="497" spans="6:7">
      <c r="F497" s="172" t="s">
        <v>88</v>
      </c>
      <c r="G497" s="200" t="s">
        <v>976</v>
      </c>
    </row>
    <row r="498" spans="6:7">
      <c r="F498" s="172" t="s">
        <v>88</v>
      </c>
      <c r="G498" s="200" t="s">
        <v>977</v>
      </c>
    </row>
    <row r="499" spans="6:7">
      <c r="F499" s="172" t="s">
        <v>88</v>
      </c>
      <c r="G499" s="200" t="s">
        <v>978</v>
      </c>
    </row>
    <row r="500" spans="6:7">
      <c r="F500" s="172" t="s">
        <v>88</v>
      </c>
      <c r="G500" s="200" t="s">
        <v>979</v>
      </c>
    </row>
    <row r="501" spans="6:7">
      <c r="F501" s="172" t="s">
        <v>88</v>
      </c>
      <c r="G501" s="200" t="s">
        <v>980</v>
      </c>
    </row>
    <row r="502" spans="6:7">
      <c r="F502" s="172" t="s">
        <v>88</v>
      </c>
      <c r="G502" s="200" t="s">
        <v>981</v>
      </c>
    </row>
    <row r="503" spans="6:7">
      <c r="F503" s="172" t="s">
        <v>88</v>
      </c>
      <c r="G503" s="200" t="s">
        <v>982</v>
      </c>
    </row>
    <row r="504" spans="6:7">
      <c r="F504" s="172" t="s">
        <v>88</v>
      </c>
      <c r="G504" s="200" t="s">
        <v>983</v>
      </c>
    </row>
    <row r="505" spans="6:7">
      <c r="F505" s="172" t="s">
        <v>88</v>
      </c>
      <c r="G505" s="200" t="s">
        <v>984</v>
      </c>
    </row>
    <row r="506" spans="6:7">
      <c r="F506" s="172" t="s">
        <v>88</v>
      </c>
      <c r="G506" s="200" t="s">
        <v>985</v>
      </c>
    </row>
    <row r="507" spans="6:7">
      <c r="F507" s="172" t="s">
        <v>88</v>
      </c>
      <c r="G507" s="200" t="s">
        <v>986</v>
      </c>
    </row>
    <row r="508" spans="6:7">
      <c r="F508" s="172" t="s">
        <v>88</v>
      </c>
      <c r="G508" s="200" t="s">
        <v>987</v>
      </c>
    </row>
    <row r="509" spans="6:7">
      <c r="F509" s="172" t="s">
        <v>88</v>
      </c>
      <c r="G509" s="200" t="s">
        <v>988</v>
      </c>
    </row>
    <row r="510" spans="6:7">
      <c r="F510" s="172" t="s">
        <v>88</v>
      </c>
      <c r="G510" s="200" t="s">
        <v>989</v>
      </c>
    </row>
    <row r="511" spans="6:7">
      <c r="F511" s="172" t="s">
        <v>88</v>
      </c>
      <c r="G511" s="200" t="s">
        <v>909</v>
      </c>
    </row>
    <row r="512" spans="6:7">
      <c r="F512" s="172" t="s">
        <v>88</v>
      </c>
      <c r="G512" s="200" t="s">
        <v>990</v>
      </c>
    </row>
    <row r="513" spans="6:7">
      <c r="F513" s="172" t="s">
        <v>88</v>
      </c>
      <c r="G513" s="200" t="s">
        <v>400</v>
      </c>
    </row>
    <row r="514" spans="6:7">
      <c r="F514" s="172" t="s">
        <v>88</v>
      </c>
      <c r="G514" s="200" t="s">
        <v>991</v>
      </c>
    </row>
    <row r="515" spans="6:7">
      <c r="F515" s="172" t="s">
        <v>88</v>
      </c>
      <c r="G515" s="200" t="s">
        <v>992</v>
      </c>
    </row>
    <row r="516" spans="6:7">
      <c r="F516" s="172" t="s">
        <v>88</v>
      </c>
      <c r="G516" s="200" t="s">
        <v>993</v>
      </c>
    </row>
    <row r="517" spans="6:7">
      <c r="F517" s="172" t="s">
        <v>88</v>
      </c>
      <c r="G517" s="200" t="s">
        <v>994</v>
      </c>
    </row>
    <row r="518" spans="6:7">
      <c r="F518" s="172" t="s">
        <v>88</v>
      </c>
      <c r="G518" s="200" t="s">
        <v>995</v>
      </c>
    </row>
    <row r="519" spans="6:7">
      <c r="F519" s="172" t="s">
        <v>89</v>
      </c>
      <c r="G519" s="200" t="s">
        <v>147</v>
      </c>
    </row>
    <row r="520" spans="6:7">
      <c r="F520" s="172" t="s">
        <v>89</v>
      </c>
      <c r="G520" s="200" t="s">
        <v>248</v>
      </c>
    </row>
    <row r="521" spans="6:7">
      <c r="F521" s="172" t="s">
        <v>89</v>
      </c>
      <c r="G521" s="200" t="s">
        <v>401</v>
      </c>
    </row>
    <row r="522" spans="6:7">
      <c r="F522" s="172" t="s">
        <v>89</v>
      </c>
      <c r="G522" s="200" t="s">
        <v>249</v>
      </c>
    </row>
    <row r="523" spans="6:7">
      <c r="F523" s="172" t="s">
        <v>89</v>
      </c>
      <c r="G523" s="200" t="s">
        <v>250</v>
      </c>
    </row>
    <row r="524" spans="6:7">
      <c r="F524" s="172" t="s">
        <v>89</v>
      </c>
      <c r="G524" s="200" t="s">
        <v>996</v>
      </c>
    </row>
    <row r="525" spans="6:7">
      <c r="F525" s="172" t="s">
        <v>89</v>
      </c>
      <c r="G525" s="200" t="s">
        <v>251</v>
      </c>
    </row>
    <row r="526" spans="6:7">
      <c r="F526" s="172" t="s">
        <v>89</v>
      </c>
      <c r="G526" s="200" t="s">
        <v>997</v>
      </c>
    </row>
    <row r="527" spans="6:7">
      <c r="F527" s="172" t="s">
        <v>89</v>
      </c>
      <c r="G527" s="200" t="s">
        <v>252</v>
      </c>
    </row>
    <row r="528" spans="6:7">
      <c r="F528" s="172" t="s">
        <v>89</v>
      </c>
      <c r="G528" s="200" t="s">
        <v>998</v>
      </c>
    </row>
    <row r="529" spans="6:7">
      <c r="F529" s="172" t="s">
        <v>89</v>
      </c>
      <c r="G529" s="200" t="s">
        <v>253</v>
      </c>
    </row>
    <row r="530" spans="6:7">
      <c r="F530" s="172" t="s">
        <v>89</v>
      </c>
      <c r="G530" s="200" t="s">
        <v>254</v>
      </c>
    </row>
    <row r="531" spans="6:7">
      <c r="F531" s="172" t="s">
        <v>89</v>
      </c>
      <c r="G531" s="200" t="s">
        <v>255</v>
      </c>
    </row>
    <row r="532" spans="6:7">
      <c r="F532" s="172" t="s">
        <v>89</v>
      </c>
      <c r="G532" s="200" t="s">
        <v>256</v>
      </c>
    </row>
    <row r="533" spans="6:7">
      <c r="F533" s="172" t="s">
        <v>89</v>
      </c>
      <c r="G533" s="200" t="s">
        <v>257</v>
      </c>
    </row>
    <row r="534" spans="6:7">
      <c r="F534" s="172" t="s">
        <v>89</v>
      </c>
      <c r="G534" s="200" t="s">
        <v>402</v>
      </c>
    </row>
    <row r="535" spans="6:7">
      <c r="F535" s="172" t="s">
        <v>89</v>
      </c>
      <c r="G535" s="200" t="s">
        <v>258</v>
      </c>
    </row>
    <row r="536" spans="6:7">
      <c r="F536" s="172" t="s">
        <v>89</v>
      </c>
      <c r="G536" s="200" t="s">
        <v>259</v>
      </c>
    </row>
    <row r="537" spans="6:7">
      <c r="F537" s="172" t="s">
        <v>89</v>
      </c>
      <c r="G537" s="200" t="s">
        <v>260</v>
      </c>
    </row>
    <row r="538" spans="6:7">
      <c r="F538" s="172" t="s">
        <v>89</v>
      </c>
      <c r="G538" s="200" t="s">
        <v>261</v>
      </c>
    </row>
    <row r="539" spans="6:7">
      <c r="F539" s="172" t="s">
        <v>89</v>
      </c>
      <c r="G539" s="200" t="s">
        <v>262</v>
      </c>
    </row>
    <row r="540" spans="6:7">
      <c r="F540" s="172" t="s">
        <v>89</v>
      </c>
      <c r="G540" s="200" t="s">
        <v>263</v>
      </c>
    </row>
    <row r="541" spans="6:7">
      <c r="F541" s="172" t="s">
        <v>89</v>
      </c>
      <c r="G541" s="200" t="s">
        <v>173</v>
      </c>
    </row>
    <row r="542" spans="6:7">
      <c r="F542" s="172" t="s">
        <v>89</v>
      </c>
      <c r="G542" s="200" t="s">
        <v>999</v>
      </c>
    </row>
    <row r="543" spans="6:7">
      <c r="F543" s="172" t="s">
        <v>89</v>
      </c>
      <c r="G543" s="200" t="s">
        <v>1000</v>
      </c>
    </row>
    <row r="544" spans="6:7">
      <c r="F544" s="172" t="s">
        <v>89</v>
      </c>
      <c r="G544" s="200" t="s">
        <v>200</v>
      </c>
    </row>
    <row r="545" spans="6:7">
      <c r="F545" s="172" t="s">
        <v>89</v>
      </c>
      <c r="G545" s="200" t="s">
        <v>264</v>
      </c>
    </row>
    <row r="546" spans="6:7">
      <c r="F546" s="172" t="s">
        <v>89</v>
      </c>
      <c r="G546" s="200" t="s">
        <v>265</v>
      </c>
    </row>
    <row r="547" spans="6:7">
      <c r="F547" s="172" t="s">
        <v>89</v>
      </c>
      <c r="G547" s="200" t="s">
        <v>266</v>
      </c>
    </row>
    <row r="548" spans="6:7">
      <c r="F548" s="172" t="s">
        <v>89</v>
      </c>
      <c r="G548" s="200" t="s">
        <v>267</v>
      </c>
    </row>
    <row r="549" spans="6:7">
      <c r="F549" s="172" t="s">
        <v>89</v>
      </c>
      <c r="G549" s="200" t="s">
        <v>268</v>
      </c>
    </row>
    <row r="550" spans="6:7">
      <c r="F550" s="172" t="s">
        <v>89</v>
      </c>
      <c r="G550" s="200" t="s">
        <v>269</v>
      </c>
    </row>
    <row r="551" spans="6:7">
      <c r="F551" s="172" t="s">
        <v>89</v>
      </c>
      <c r="G551" s="200" t="s">
        <v>270</v>
      </c>
    </row>
    <row r="552" spans="6:7">
      <c r="F552" s="172" t="s">
        <v>89</v>
      </c>
      <c r="G552" s="200" t="s">
        <v>271</v>
      </c>
    </row>
    <row r="553" spans="6:7">
      <c r="F553" s="172" t="s">
        <v>89</v>
      </c>
      <c r="G553" s="200" t="s">
        <v>272</v>
      </c>
    </row>
    <row r="554" spans="6:7">
      <c r="F554" s="172" t="s">
        <v>89</v>
      </c>
      <c r="G554" s="200" t="s">
        <v>273</v>
      </c>
    </row>
    <row r="555" spans="6:7">
      <c r="F555" s="172" t="s">
        <v>89</v>
      </c>
      <c r="G555" s="200" t="s">
        <v>403</v>
      </c>
    </row>
    <row r="556" spans="6:7">
      <c r="F556" s="172" t="s">
        <v>89</v>
      </c>
      <c r="G556" s="200" t="s">
        <v>274</v>
      </c>
    </row>
    <row r="557" spans="6:7">
      <c r="F557" s="172" t="s">
        <v>89</v>
      </c>
      <c r="G557" s="200" t="s">
        <v>201</v>
      </c>
    </row>
    <row r="558" spans="6:7">
      <c r="F558" s="172" t="s">
        <v>89</v>
      </c>
      <c r="G558" s="200" t="s">
        <v>1001</v>
      </c>
    </row>
    <row r="559" spans="6:7">
      <c r="F559" s="172" t="s">
        <v>89</v>
      </c>
      <c r="G559" s="200" t="s">
        <v>275</v>
      </c>
    </row>
    <row r="560" spans="6:7">
      <c r="F560" s="172" t="s">
        <v>89</v>
      </c>
      <c r="G560" s="200" t="s">
        <v>276</v>
      </c>
    </row>
    <row r="561" spans="6:7">
      <c r="F561" s="172" t="s">
        <v>89</v>
      </c>
      <c r="G561" s="200" t="s">
        <v>404</v>
      </c>
    </row>
    <row r="562" spans="6:7">
      <c r="F562" s="172" t="s">
        <v>89</v>
      </c>
      <c r="G562" s="200" t="s">
        <v>405</v>
      </c>
    </row>
    <row r="563" spans="6:7">
      <c r="F563" s="172" t="s">
        <v>89</v>
      </c>
      <c r="G563" s="200" t="s">
        <v>406</v>
      </c>
    </row>
    <row r="564" spans="6:7">
      <c r="F564" s="172" t="s">
        <v>89</v>
      </c>
      <c r="G564" s="200" t="s">
        <v>1002</v>
      </c>
    </row>
    <row r="565" spans="6:7">
      <c r="F565" s="172" t="s">
        <v>89</v>
      </c>
      <c r="G565" s="200" t="s">
        <v>1003</v>
      </c>
    </row>
    <row r="566" spans="6:7">
      <c r="F566" s="172" t="s">
        <v>89</v>
      </c>
      <c r="G566" s="200" t="s">
        <v>407</v>
      </c>
    </row>
    <row r="567" spans="6:7">
      <c r="F567" s="172" t="s">
        <v>89</v>
      </c>
      <c r="G567" s="200" t="s">
        <v>408</v>
      </c>
    </row>
    <row r="568" spans="6:7">
      <c r="F568" s="172" t="s">
        <v>89</v>
      </c>
      <c r="G568" s="200" t="s">
        <v>409</v>
      </c>
    </row>
    <row r="569" spans="6:7">
      <c r="F569" s="172" t="s">
        <v>89</v>
      </c>
      <c r="G569" s="200" t="s">
        <v>1004</v>
      </c>
    </row>
    <row r="570" spans="6:7">
      <c r="F570" s="172" t="s">
        <v>89</v>
      </c>
      <c r="G570" s="200" t="s">
        <v>1005</v>
      </c>
    </row>
    <row r="571" spans="6:7">
      <c r="F571" s="172" t="s">
        <v>89</v>
      </c>
      <c r="G571" s="200" t="s">
        <v>1006</v>
      </c>
    </row>
    <row r="572" spans="6:7">
      <c r="F572" s="172" t="s">
        <v>89</v>
      </c>
      <c r="G572" s="200" t="s">
        <v>1007</v>
      </c>
    </row>
    <row r="573" spans="6:7">
      <c r="F573" s="172" t="s">
        <v>89</v>
      </c>
      <c r="G573" s="200" t="s">
        <v>1008</v>
      </c>
    </row>
    <row r="574" spans="6:7">
      <c r="F574" s="172" t="s">
        <v>89</v>
      </c>
      <c r="G574" s="200" t="s">
        <v>1009</v>
      </c>
    </row>
    <row r="575" spans="6:7">
      <c r="F575" s="172" t="s">
        <v>89</v>
      </c>
      <c r="G575" s="200" t="s">
        <v>818</v>
      </c>
    </row>
    <row r="576" spans="6:7">
      <c r="F576" s="172" t="s">
        <v>89</v>
      </c>
      <c r="G576" s="200" t="s">
        <v>1010</v>
      </c>
    </row>
    <row r="577" spans="6:7">
      <c r="F577" s="172" t="s">
        <v>89</v>
      </c>
      <c r="G577" s="200" t="s">
        <v>1011</v>
      </c>
    </row>
    <row r="578" spans="6:7">
      <c r="F578" s="172" t="s">
        <v>89</v>
      </c>
      <c r="G578" s="200" t="s">
        <v>410</v>
      </c>
    </row>
    <row r="579" spans="6:7">
      <c r="F579" s="172" t="s">
        <v>89</v>
      </c>
      <c r="G579" s="200" t="s">
        <v>277</v>
      </c>
    </row>
    <row r="580" spans="6:7">
      <c r="F580" s="172" t="s">
        <v>89</v>
      </c>
      <c r="G580" s="200" t="s">
        <v>278</v>
      </c>
    </row>
    <row r="581" spans="6:7">
      <c r="F581" s="172" t="s">
        <v>89</v>
      </c>
      <c r="G581" s="200" t="s">
        <v>279</v>
      </c>
    </row>
    <row r="582" spans="6:7">
      <c r="F582" s="172" t="s">
        <v>90</v>
      </c>
      <c r="G582" s="200" t="s">
        <v>148</v>
      </c>
    </row>
    <row r="583" spans="6:7">
      <c r="F583" s="172" t="s">
        <v>90</v>
      </c>
      <c r="G583" s="200" t="s">
        <v>1012</v>
      </c>
    </row>
    <row r="584" spans="6:7">
      <c r="F584" s="172" t="s">
        <v>90</v>
      </c>
      <c r="G584" s="200" t="s">
        <v>202</v>
      </c>
    </row>
    <row r="585" spans="6:7">
      <c r="F585" s="172" t="s">
        <v>90</v>
      </c>
      <c r="G585" s="200" t="s">
        <v>174</v>
      </c>
    </row>
    <row r="586" spans="6:7">
      <c r="F586" s="172" t="s">
        <v>90</v>
      </c>
      <c r="G586" s="200" t="s">
        <v>1013</v>
      </c>
    </row>
    <row r="587" spans="6:7">
      <c r="F587" s="172" t="s">
        <v>90</v>
      </c>
      <c r="G587" s="200" t="s">
        <v>411</v>
      </c>
    </row>
    <row r="588" spans="6:7">
      <c r="F588" s="172" t="s">
        <v>90</v>
      </c>
      <c r="G588" s="200" t="s">
        <v>203</v>
      </c>
    </row>
    <row r="589" spans="6:7">
      <c r="F589" s="172" t="s">
        <v>90</v>
      </c>
      <c r="G589" s="200" t="s">
        <v>280</v>
      </c>
    </row>
    <row r="590" spans="6:7">
      <c r="F590" s="172" t="s">
        <v>90</v>
      </c>
      <c r="G590" s="200" t="s">
        <v>281</v>
      </c>
    </row>
    <row r="591" spans="6:7">
      <c r="F591" s="172" t="s">
        <v>90</v>
      </c>
      <c r="G591" s="200" t="s">
        <v>175</v>
      </c>
    </row>
    <row r="592" spans="6:7">
      <c r="F592" s="172" t="s">
        <v>90</v>
      </c>
      <c r="G592" s="200" t="s">
        <v>204</v>
      </c>
    </row>
    <row r="593" spans="6:7">
      <c r="F593" s="172" t="s">
        <v>90</v>
      </c>
      <c r="G593" s="200" t="s">
        <v>412</v>
      </c>
    </row>
    <row r="594" spans="6:7">
      <c r="F594" s="172" t="s">
        <v>90</v>
      </c>
      <c r="G594" s="200" t="s">
        <v>1014</v>
      </c>
    </row>
    <row r="595" spans="6:7">
      <c r="F595" s="172" t="s">
        <v>90</v>
      </c>
      <c r="G595" s="200" t="s">
        <v>176</v>
      </c>
    </row>
    <row r="596" spans="6:7">
      <c r="F596" s="172" t="s">
        <v>90</v>
      </c>
      <c r="G596" s="200" t="s">
        <v>282</v>
      </c>
    </row>
    <row r="597" spans="6:7">
      <c r="F597" s="172" t="s">
        <v>90</v>
      </c>
      <c r="G597" s="200" t="s">
        <v>1015</v>
      </c>
    </row>
    <row r="598" spans="6:7">
      <c r="F598" s="172" t="s">
        <v>90</v>
      </c>
      <c r="G598" s="200" t="s">
        <v>205</v>
      </c>
    </row>
    <row r="599" spans="6:7">
      <c r="F599" s="172" t="s">
        <v>90</v>
      </c>
      <c r="G599" s="200" t="s">
        <v>283</v>
      </c>
    </row>
    <row r="600" spans="6:7">
      <c r="F600" s="172" t="s">
        <v>90</v>
      </c>
      <c r="G600" s="200" t="s">
        <v>206</v>
      </c>
    </row>
    <row r="601" spans="6:7">
      <c r="F601" s="172" t="s">
        <v>90</v>
      </c>
      <c r="G601" s="200" t="s">
        <v>284</v>
      </c>
    </row>
    <row r="602" spans="6:7">
      <c r="F602" s="172" t="s">
        <v>90</v>
      </c>
      <c r="G602" s="200" t="s">
        <v>1016</v>
      </c>
    </row>
    <row r="603" spans="6:7">
      <c r="F603" s="172" t="s">
        <v>90</v>
      </c>
      <c r="G603" s="200" t="s">
        <v>285</v>
      </c>
    </row>
    <row r="604" spans="6:7">
      <c r="F604" s="172" t="s">
        <v>90</v>
      </c>
      <c r="G604" s="200" t="s">
        <v>413</v>
      </c>
    </row>
    <row r="605" spans="6:7">
      <c r="F605" s="172" t="s">
        <v>90</v>
      </c>
      <c r="G605" s="200" t="s">
        <v>414</v>
      </c>
    </row>
    <row r="606" spans="6:7">
      <c r="F606" s="172" t="s">
        <v>90</v>
      </c>
      <c r="G606" s="200" t="s">
        <v>177</v>
      </c>
    </row>
    <row r="607" spans="6:7">
      <c r="F607" s="172" t="s">
        <v>90</v>
      </c>
      <c r="G607" s="200" t="s">
        <v>207</v>
      </c>
    </row>
    <row r="608" spans="6:7">
      <c r="F608" s="172" t="s">
        <v>90</v>
      </c>
      <c r="G608" s="200" t="s">
        <v>286</v>
      </c>
    </row>
    <row r="609" spans="6:7">
      <c r="F609" s="172" t="s">
        <v>90</v>
      </c>
      <c r="G609" s="200" t="s">
        <v>415</v>
      </c>
    </row>
    <row r="610" spans="6:7">
      <c r="F610" s="172" t="s">
        <v>90</v>
      </c>
      <c r="G610" s="200" t="s">
        <v>208</v>
      </c>
    </row>
    <row r="611" spans="6:7">
      <c r="F611" s="172" t="s">
        <v>90</v>
      </c>
      <c r="G611" s="200" t="s">
        <v>287</v>
      </c>
    </row>
    <row r="612" spans="6:7">
      <c r="F612" s="172" t="s">
        <v>90</v>
      </c>
      <c r="G612" s="200" t="s">
        <v>1017</v>
      </c>
    </row>
    <row r="613" spans="6:7">
      <c r="F613" s="172" t="s">
        <v>90</v>
      </c>
      <c r="G613" s="200" t="s">
        <v>1018</v>
      </c>
    </row>
    <row r="614" spans="6:7">
      <c r="F614" s="172" t="s">
        <v>90</v>
      </c>
      <c r="G614" s="200" t="s">
        <v>1019</v>
      </c>
    </row>
    <row r="615" spans="6:7">
      <c r="F615" s="172" t="s">
        <v>90</v>
      </c>
      <c r="G615" s="200" t="s">
        <v>1020</v>
      </c>
    </row>
    <row r="616" spans="6:7">
      <c r="F616" s="172" t="s">
        <v>90</v>
      </c>
      <c r="G616" s="200" t="s">
        <v>416</v>
      </c>
    </row>
    <row r="617" spans="6:7">
      <c r="F617" s="172" t="s">
        <v>90</v>
      </c>
      <c r="G617" s="200" t="s">
        <v>1021</v>
      </c>
    </row>
    <row r="618" spans="6:7">
      <c r="F618" s="172" t="s">
        <v>90</v>
      </c>
      <c r="G618" s="200" t="s">
        <v>1022</v>
      </c>
    </row>
    <row r="619" spans="6:7">
      <c r="F619" s="172" t="s">
        <v>90</v>
      </c>
      <c r="G619" s="200" t="s">
        <v>288</v>
      </c>
    </row>
    <row r="620" spans="6:7">
      <c r="F620" s="172" t="s">
        <v>90</v>
      </c>
      <c r="G620" s="200" t="s">
        <v>209</v>
      </c>
    </row>
    <row r="621" spans="6:7">
      <c r="F621" s="172" t="s">
        <v>90</v>
      </c>
      <c r="G621" s="200" t="s">
        <v>1023</v>
      </c>
    </row>
    <row r="622" spans="6:7">
      <c r="F622" s="172" t="s">
        <v>90</v>
      </c>
      <c r="G622" s="200" t="s">
        <v>1024</v>
      </c>
    </row>
    <row r="623" spans="6:7">
      <c r="F623" s="172" t="s">
        <v>90</v>
      </c>
      <c r="G623" s="200" t="s">
        <v>1025</v>
      </c>
    </row>
    <row r="624" spans="6:7">
      <c r="F624" s="172" t="s">
        <v>90</v>
      </c>
      <c r="G624" s="200" t="s">
        <v>1026</v>
      </c>
    </row>
    <row r="625" spans="6:7">
      <c r="F625" s="172" t="s">
        <v>90</v>
      </c>
      <c r="G625" s="200" t="s">
        <v>1027</v>
      </c>
    </row>
    <row r="626" spans="6:7">
      <c r="F626" s="172" t="s">
        <v>90</v>
      </c>
      <c r="G626" s="200" t="s">
        <v>1028</v>
      </c>
    </row>
    <row r="627" spans="6:7">
      <c r="F627" s="172" t="s">
        <v>90</v>
      </c>
      <c r="G627" s="200" t="s">
        <v>1029</v>
      </c>
    </row>
    <row r="628" spans="6:7">
      <c r="F628" s="172" t="s">
        <v>90</v>
      </c>
      <c r="G628" s="200" t="s">
        <v>1030</v>
      </c>
    </row>
    <row r="629" spans="6:7">
      <c r="F629" s="172" t="s">
        <v>90</v>
      </c>
      <c r="G629" s="200" t="s">
        <v>1031</v>
      </c>
    </row>
    <row r="630" spans="6:7">
      <c r="F630" s="172" t="s">
        <v>90</v>
      </c>
      <c r="G630" s="200" t="s">
        <v>1032</v>
      </c>
    </row>
    <row r="631" spans="6:7">
      <c r="F631" s="172" t="s">
        <v>90</v>
      </c>
      <c r="G631" s="200" t="s">
        <v>417</v>
      </c>
    </row>
    <row r="632" spans="6:7">
      <c r="F632" s="172" t="s">
        <v>90</v>
      </c>
      <c r="G632" s="200" t="s">
        <v>418</v>
      </c>
    </row>
    <row r="633" spans="6:7">
      <c r="F633" s="172" t="s">
        <v>90</v>
      </c>
      <c r="G633" s="200" t="s">
        <v>1033</v>
      </c>
    </row>
    <row r="634" spans="6:7">
      <c r="F634" s="172" t="s">
        <v>90</v>
      </c>
      <c r="G634" s="200" t="s">
        <v>1034</v>
      </c>
    </row>
    <row r="635" spans="6:7">
      <c r="F635" s="172" t="s">
        <v>90</v>
      </c>
      <c r="G635" s="200" t="s">
        <v>1035</v>
      </c>
    </row>
    <row r="636" spans="6:7">
      <c r="F636" s="172" t="s">
        <v>77</v>
      </c>
      <c r="G636" s="200" t="s">
        <v>1036</v>
      </c>
    </row>
    <row r="637" spans="6:7">
      <c r="F637" s="172" t="s">
        <v>77</v>
      </c>
      <c r="G637" s="200" t="s">
        <v>1037</v>
      </c>
    </row>
    <row r="638" spans="6:7">
      <c r="F638" s="172" t="s">
        <v>77</v>
      </c>
      <c r="G638" s="200" t="s">
        <v>1038</v>
      </c>
    </row>
    <row r="639" spans="6:7">
      <c r="F639" s="172" t="s">
        <v>77</v>
      </c>
      <c r="G639" s="200" t="s">
        <v>1039</v>
      </c>
    </row>
    <row r="640" spans="6:7">
      <c r="F640" s="172" t="s">
        <v>77</v>
      </c>
      <c r="G640" s="200" t="s">
        <v>1040</v>
      </c>
    </row>
    <row r="641" spans="6:7">
      <c r="F641" s="172" t="s">
        <v>77</v>
      </c>
      <c r="G641" s="200" t="s">
        <v>1041</v>
      </c>
    </row>
    <row r="642" spans="6:7">
      <c r="F642" s="172" t="s">
        <v>77</v>
      </c>
      <c r="G642" s="200" t="s">
        <v>1042</v>
      </c>
    </row>
    <row r="643" spans="6:7">
      <c r="F643" s="172" t="s">
        <v>77</v>
      </c>
      <c r="G643" s="200" t="s">
        <v>1043</v>
      </c>
    </row>
    <row r="644" spans="6:7">
      <c r="F644" s="172" t="s">
        <v>77</v>
      </c>
      <c r="G644" s="200" t="s">
        <v>1044</v>
      </c>
    </row>
    <row r="645" spans="6:7">
      <c r="F645" s="172" t="s">
        <v>77</v>
      </c>
      <c r="G645" s="200" t="s">
        <v>1045</v>
      </c>
    </row>
    <row r="646" spans="6:7">
      <c r="F646" s="172" t="s">
        <v>77</v>
      </c>
      <c r="G646" s="200" t="s">
        <v>1046</v>
      </c>
    </row>
    <row r="647" spans="6:7">
      <c r="F647" s="172" t="s">
        <v>77</v>
      </c>
      <c r="G647" s="200" t="s">
        <v>1047</v>
      </c>
    </row>
    <row r="648" spans="6:7">
      <c r="F648" s="172" t="s">
        <v>77</v>
      </c>
      <c r="G648" s="200" t="s">
        <v>1048</v>
      </c>
    </row>
    <row r="649" spans="6:7">
      <c r="F649" s="172" t="s">
        <v>77</v>
      </c>
      <c r="G649" s="200" t="s">
        <v>1049</v>
      </c>
    </row>
    <row r="650" spans="6:7">
      <c r="F650" s="172" t="s">
        <v>77</v>
      </c>
      <c r="G650" s="200" t="s">
        <v>1050</v>
      </c>
    </row>
    <row r="651" spans="6:7">
      <c r="F651" s="172" t="s">
        <v>77</v>
      </c>
      <c r="G651" s="200" t="s">
        <v>1051</v>
      </c>
    </row>
    <row r="652" spans="6:7">
      <c r="F652" s="172" t="s">
        <v>77</v>
      </c>
      <c r="G652" s="200" t="s">
        <v>1052</v>
      </c>
    </row>
    <row r="653" spans="6:7">
      <c r="F653" s="172" t="s">
        <v>77</v>
      </c>
      <c r="G653" s="200" t="s">
        <v>1053</v>
      </c>
    </row>
    <row r="654" spans="6:7">
      <c r="F654" s="172" t="s">
        <v>77</v>
      </c>
      <c r="G654" s="200" t="s">
        <v>1054</v>
      </c>
    </row>
    <row r="655" spans="6:7">
      <c r="F655" s="172" t="s">
        <v>77</v>
      </c>
      <c r="G655" s="200" t="s">
        <v>1055</v>
      </c>
    </row>
    <row r="656" spans="6:7">
      <c r="F656" s="172" t="s">
        <v>77</v>
      </c>
      <c r="G656" s="200" t="s">
        <v>1056</v>
      </c>
    </row>
    <row r="657" spans="6:7">
      <c r="F657" s="172" t="s">
        <v>77</v>
      </c>
      <c r="G657" s="200" t="s">
        <v>1057</v>
      </c>
    </row>
    <row r="658" spans="6:7">
      <c r="F658" s="172" t="s">
        <v>77</v>
      </c>
      <c r="G658" s="200" t="s">
        <v>1058</v>
      </c>
    </row>
    <row r="659" spans="6:7">
      <c r="F659" s="172" t="s">
        <v>77</v>
      </c>
      <c r="G659" s="200" t="s">
        <v>149</v>
      </c>
    </row>
    <row r="660" spans="6:7">
      <c r="F660" s="172" t="s">
        <v>77</v>
      </c>
      <c r="G660" s="200" t="s">
        <v>178</v>
      </c>
    </row>
    <row r="661" spans="6:7">
      <c r="F661" s="172" t="s">
        <v>77</v>
      </c>
      <c r="G661" s="200" t="s">
        <v>150</v>
      </c>
    </row>
    <row r="662" spans="6:7">
      <c r="F662" s="172" t="s">
        <v>77</v>
      </c>
      <c r="G662" s="200" t="s">
        <v>151</v>
      </c>
    </row>
    <row r="663" spans="6:7">
      <c r="F663" s="172" t="s">
        <v>77</v>
      </c>
      <c r="G663" s="200" t="s">
        <v>152</v>
      </c>
    </row>
    <row r="664" spans="6:7">
      <c r="F664" s="172" t="s">
        <v>77</v>
      </c>
      <c r="G664" s="200" t="s">
        <v>153</v>
      </c>
    </row>
    <row r="665" spans="6:7">
      <c r="F665" s="172" t="s">
        <v>77</v>
      </c>
      <c r="G665" s="200" t="s">
        <v>179</v>
      </c>
    </row>
    <row r="666" spans="6:7">
      <c r="F666" s="172" t="s">
        <v>77</v>
      </c>
      <c r="G666" s="200" t="s">
        <v>154</v>
      </c>
    </row>
    <row r="667" spans="6:7">
      <c r="F667" s="172" t="s">
        <v>77</v>
      </c>
      <c r="G667" s="200" t="s">
        <v>1059</v>
      </c>
    </row>
    <row r="668" spans="6:7">
      <c r="F668" s="172" t="s">
        <v>77</v>
      </c>
      <c r="G668" s="200" t="s">
        <v>155</v>
      </c>
    </row>
    <row r="669" spans="6:7">
      <c r="F669" s="172" t="s">
        <v>77</v>
      </c>
      <c r="G669" s="200" t="s">
        <v>156</v>
      </c>
    </row>
    <row r="670" spans="6:7">
      <c r="F670" s="172" t="s">
        <v>77</v>
      </c>
      <c r="G670" s="200" t="s">
        <v>157</v>
      </c>
    </row>
    <row r="671" spans="6:7">
      <c r="F671" s="172" t="s">
        <v>77</v>
      </c>
      <c r="G671" s="200" t="s">
        <v>1060</v>
      </c>
    </row>
    <row r="672" spans="6:7">
      <c r="F672" s="172" t="s">
        <v>77</v>
      </c>
      <c r="G672" s="200" t="s">
        <v>158</v>
      </c>
    </row>
    <row r="673" spans="6:7">
      <c r="F673" s="172" t="s">
        <v>77</v>
      </c>
      <c r="G673" s="200" t="s">
        <v>159</v>
      </c>
    </row>
    <row r="674" spans="6:7">
      <c r="F674" s="172" t="s">
        <v>77</v>
      </c>
      <c r="G674" s="200" t="s">
        <v>1061</v>
      </c>
    </row>
    <row r="675" spans="6:7">
      <c r="F675" s="172" t="s">
        <v>77</v>
      </c>
      <c r="G675" s="200" t="s">
        <v>1062</v>
      </c>
    </row>
    <row r="676" spans="6:7">
      <c r="F676" s="172" t="s">
        <v>77</v>
      </c>
      <c r="G676" s="200" t="s">
        <v>180</v>
      </c>
    </row>
    <row r="677" spans="6:7">
      <c r="F677" s="172" t="s">
        <v>77</v>
      </c>
      <c r="G677" s="200" t="s">
        <v>1063</v>
      </c>
    </row>
    <row r="678" spans="6:7">
      <c r="F678" s="172" t="s">
        <v>77</v>
      </c>
      <c r="G678" s="200" t="s">
        <v>160</v>
      </c>
    </row>
    <row r="679" spans="6:7">
      <c r="F679" s="172" t="s">
        <v>77</v>
      </c>
      <c r="G679" s="200" t="s">
        <v>289</v>
      </c>
    </row>
    <row r="680" spans="6:7">
      <c r="F680" s="172" t="s">
        <v>77</v>
      </c>
      <c r="G680" s="200" t="s">
        <v>1064</v>
      </c>
    </row>
    <row r="681" spans="6:7">
      <c r="F681" s="172" t="s">
        <v>77</v>
      </c>
      <c r="G681" s="200" t="s">
        <v>161</v>
      </c>
    </row>
    <row r="682" spans="6:7">
      <c r="F682" s="172" t="s">
        <v>77</v>
      </c>
      <c r="G682" s="200" t="s">
        <v>290</v>
      </c>
    </row>
    <row r="683" spans="6:7">
      <c r="F683" s="172" t="s">
        <v>77</v>
      </c>
      <c r="G683" s="200" t="s">
        <v>210</v>
      </c>
    </row>
    <row r="684" spans="6:7">
      <c r="F684" s="172" t="s">
        <v>77</v>
      </c>
      <c r="G684" s="200" t="s">
        <v>162</v>
      </c>
    </row>
    <row r="685" spans="6:7">
      <c r="F685" s="172" t="s">
        <v>77</v>
      </c>
      <c r="G685" s="200" t="s">
        <v>1065</v>
      </c>
    </row>
    <row r="686" spans="6:7">
      <c r="F686" s="172" t="s">
        <v>77</v>
      </c>
      <c r="G686" s="200" t="s">
        <v>211</v>
      </c>
    </row>
    <row r="687" spans="6:7">
      <c r="F687" s="172" t="s">
        <v>77</v>
      </c>
      <c r="G687" s="200" t="s">
        <v>292</v>
      </c>
    </row>
    <row r="688" spans="6:7">
      <c r="F688" s="172" t="s">
        <v>77</v>
      </c>
      <c r="G688" s="200" t="s">
        <v>291</v>
      </c>
    </row>
    <row r="689" spans="6:7">
      <c r="F689" s="172" t="s">
        <v>77</v>
      </c>
      <c r="G689" s="200" t="s">
        <v>1066</v>
      </c>
    </row>
    <row r="690" spans="6:7">
      <c r="F690" s="172" t="s">
        <v>77</v>
      </c>
      <c r="G690" s="200" t="s">
        <v>1067</v>
      </c>
    </row>
    <row r="691" spans="6:7">
      <c r="F691" s="172" t="s">
        <v>77</v>
      </c>
      <c r="G691" s="200" t="s">
        <v>1068</v>
      </c>
    </row>
    <row r="692" spans="6:7">
      <c r="F692" s="172" t="s">
        <v>77</v>
      </c>
      <c r="G692" s="200" t="s">
        <v>1069</v>
      </c>
    </row>
    <row r="693" spans="6:7">
      <c r="F693" s="172" t="s">
        <v>77</v>
      </c>
      <c r="G693" s="200" t="s">
        <v>1070</v>
      </c>
    </row>
    <row r="694" spans="6:7">
      <c r="F694" s="172" t="s">
        <v>77</v>
      </c>
      <c r="G694" s="200" t="s">
        <v>1071</v>
      </c>
    </row>
    <row r="695" spans="6:7">
      <c r="F695" s="172" t="s">
        <v>77</v>
      </c>
      <c r="G695" s="200" t="s">
        <v>1072</v>
      </c>
    </row>
    <row r="696" spans="6:7">
      <c r="F696" s="172" t="s">
        <v>77</v>
      </c>
      <c r="G696" s="200" t="s">
        <v>1073</v>
      </c>
    </row>
    <row r="697" spans="6:7">
      <c r="F697" s="172" t="s">
        <v>77</v>
      </c>
      <c r="G697" s="200" t="s">
        <v>1074</v>
      </c>
    </row>
    <row r="698" spans="6:7">
      <c r="F698" s="172" t="s">
        <v>91</v>
      </c>
      <c r="G698" s="200" t="s">
        <v>1075</v>
      </c>
    </row>
    <row r="699" spans="6:7">
      <c r="F699" s="172" t="s">
        <v>91</v>
      </c>
      <c r="G699" s="200" t="s">
        <v>1076</v>
      </c>
    </row>
    <row r="700" spans="6:7">
      <c r="F700" s="172" t="s">
        <v>91</v>
      </c>
      <c r="G700" s="200" t="s">
        <v>181</v>
      </c>
    </row>
    <row r="701" spans="6:7">
      <c r="F701" s="172" t="s">
        <v>91</v>
      </c>
      <c r="G701" s="200" t="s">
        <v>212</v>
      </c>
    </row>
    <row r="702" spans="6:7">
      <c r="F702" s="172" t="s">
        <v>91</v>
      </c>
      <c r="G702" s="200" t="s">
        <v>213</v>
      </c>
    </row>
    <row r="703" spans="6:7">
      <c r="F703" s="172" t="s">
        <v>91</v>
      </c>
      <c r="G703" s="200" t="s">
        <v>163</v>
      </c>
    </row>
    <row r="704" spans="6:7">
      <c r="F704" s="172" t="s">
        <v>91</v>
      </c>
      <c r="G704" s="200" t="s">
        <v>182</v>
      </c>
    </row>
    <row r="705" spans="6:7">
      <c r="F705" s="172" t="s">
        <v>91</v>
      </c>
      <c r="G705" s="200" t="s">
        <v>214</v>
      </c>
    </row>
    <row r="706" spans="6:7">
      <c r="F706" s="172" t="s">
        <v>91</v>
      </c>
      <c r="G706" s="200" t="s">
        <v>215</v>
      </c>
    </row>
    <row r="707" spans="6:7">
      <c r="F707" s="172" t="s">
        <v>91</v>
      </c>
      <c r="G707" s="200" t="s">
        <v>183</v>
      </c>
    </row>
    <row r="708" spans="6:7">
      <c r="F708" s="172" t="s">
        <v>91</v>
      </c>
      <c r="G708" s="200" t="s">
        <v>293</v>
      </c>
    </row>
    <row r="709" spans="6:7">
      <c r="F709" s="172" t="s">
        <v>91</v>
      </c>
      <c r="G709" s="200" t="s">
        <v>294</v>
      </c>
    </row>
    <row r="710" spans="6:7">
      <c r="F710" s="172" t="s">
        <v>91</v>
      </c>
      <c r="G710" s="200" t="s">
        <v>184</v>
      </c>
    </row>
    <row r="711" spans="6:7">
      <c r="F711" s="172" t="s">
        <v>91</v>
      </c>
      <c r="G711" s="200" t="s">
        <v>216</v>
      </c>
    </row>
    <row r="712" spans="6:7">
      <c r="F712" s="172" t="s">
        <v>91</v>
      </c>
      <c r="G712" s="200" t="s">
        <v>217</v>
      </c>
    </row>
    <row r="713" spans="6:7">
      <c r="F713" s="172" t="s">
        <v>91</v>
      </c>
      <c r="G713" s="200" t="s">
        <v>1077</v>
      </c>
    </row>
    <row r="714" spans="6:7">
      <c r="F714" s="172" t="s">
        <v>91</v>
      </c>
      <c r="G714" s="200" t="s">
        <v>218</v>
      </c>
    </row>
    <row r="715" spans="6:7">
      <c r="F715" s="172" t="s">
        <v>91</v>
      </c>
      <c r="G715" s="200" t="s">
        <v>1078</v>
      </c>
    </row>
    <row r="716" spans="6:7">
      <c r="F716" s="172" t="s">
        <v>91</v>
      </c>
      <c r="G716" s="200" t="s">
        <v>219</v>
      </c>
    </row>
    <row r="717" spans="6:7">
      <c r="F717" s="172" t="s">
        <v>91</v>
      </c>
      <c r="G717" s="200" t="s">
        <v>295</v>
      </c>
    </row>
    <row r="718" spans="6:7">
      <c r="F718" s="172" t="s">
        <v>91</v>
      </c>
      <c r="G718" s="200" t="s">
        <v>220</v>
      </c>
    </row>
    <row r="719" spans="6:7">
      <c r="F719" s="172" t="s">
        <v>91</v>
      </c>
      <c r="G719" s="200" t="s">
        <v>296</v>
      </c>
    </row>
    <row r="720" spans="6:7">
      <c r="F720" s="172" t="s">
        <v>91</v>
      </c>
      <c r="G720" s="200" t="s">
        <v>297</v>
      </c>
    </row>
    <row r="721" spans="6:7">
      <c r="F721" s="172" t="s">
        <v>91</v>
      </c>
      <c r="G721" s="200" t="s">
        <v>1079</v>
      </c>
    </row>
    <row r="722" spans="6:7">
      <c r="F722" s="172" t="s">
        <v>91</v>
      </c>
      <c r="G722" s="200" t="s">
        <v>1080</v>
      </c>
    </row>
    <row r="723" spans="6:7">
      <c r="F723" s="172" t="s">
        <v>91</v>
      </c>
      <c r="G723" s="200" t="s">
        <v>1081</v>
      </c>
    </row>
    <row r="724" spans="6:7">
      <c r="F724" s="172" t="s">
        <v>91</v>
      </c>
      <c r="G724" s="200" t="s">
        <v>1082</v>
      </c>
    </row>
    <row r="725" spans="6:7">
      <c r="F725" s="172" t="s">
        <v>91</v>
      </c>
      <c r="G725" s="200" t="s">
        <v>1083</v>
      </c>
    </row>
    <row r="726" spans="6:7">
      <c r="F726" s="172" t="s">
        <v>91</v>
      </c>
      <c r="G726" s="200" t="s">
        <v>419</v>
      </c>
    </row>
    <row r="727" spans="6:7">
      <c r="F727" s="172" t="s">
        <v>91</v>
      </c>
      <c r="G727" s="200" t="s">
        <v>1084</v>
      </c>
    </row>
    <row r="728" spans="6:7">
      <c r="F728" s="172" t="s">
        <v>91</v>
      </c>
      <c r="G728" s="200" t="s">
        <v>1085</v>
      </c>
    </row>
    <row r="729" spans="6:7">
      <c r="F729" s="172" t="s">
        <v>91</v>
      </c>
      <c r="G729" s="200" t="s">
        <v>221</v>
      </c>
    </row>
    <row r="730" spans="6:7">
      <c r="F730" s="172" t="s">
        <v>91</v>
      </c>
      <c r="G730" s="200" t="s">
        <v>298</v>
      </c>
    </row>
    <row r="731" spans="6:7">
      <c r="F731" s="172" t="s">
        <v>92</v>
      </c>
      <c r="G731" s="200" t="s">
        <v>420</v>
      </c>
    </row>
    <row r="732" spans="6:7">
      <c r="F732" s="172" t="s">
        <v>92</v>
      </c>
      <c r="G732" s="200" t="s">
        <v>1086</v>
      </c>
    </row>
    <row r="733" spans="6:7">
      <c r="F733" s="172" t="s">
        <v>92</v>
      </c>
      <c r="G733" s="200" t="s">
        <v>1087</v>
      </c>
    </row>
    <row r="734" spans="6:7">
      <c r="F734" s="172" t="s">
        <v>92</v>
      </c>
      <c r="G734" s="200" t="s">
        <v>1088</v>
      </c>
    </row>
    <row r="735" spans="6:7">
      <c r="F735" s="172" t="s">
        <v>92</v>
      </c>
      <c r="G735" s="200" t="s">
        <v>1089</v>
      </c>
    </row>
    <row r="736" spans="6:7">
      <c r="F736" s="172" t="s">
        <v>92</v>
      </c>
      <c r="G736" s="200" t="s">
        <v>1090</v>
      </c>
    </row>
    <row r="737" spans="6:7">
      <c r="F737" s="172" t="s">
        <v>92</v>
      </c>
      <c r="G737" s="200" t="s">
        <v>1091</v>
      </c>
    </row>
    <row r="738" spans="6:7">
      <c r="F738" s="172" t="s">
        <v>92</v>
      </c>
      <c r="G738" s="200" t="s">
        <v>1092</v>
      </c>
    </row>
    <row r="739" spans="6:7">
      <c r="F739" s="172" t="s">
        <v>92</v>
      </c>
      <c r="G739" s="200" t="s">
        <v>1093</v>
      </c>
    </row>
    <row r="740" spans="6:7">
      <c r="F740" s="172" t="s">
        <v>92</v>
      </c>
      <c r="G740" s="200" t="s">
        <v>1094</v>
      </c>
    </row>
    <row r="741" spans="6:7">
      <c r="F741" s="172" t="s">
        <v>92</v>
      </c>
      <c r="G741" s="200" t="s">
        <v>1095</v>
      </c>
    </row>
    <row r="742" spans="6:7">
      <c r="F742" s="172" t="s">
        <v>92</v>
      </c>
      <c r="G742" s="200" t="s">
        <v>1096</v>
      </c>
    </row>
    <row r="743" spans="6:7">
      <c r="F743" s="172" t="s">
        <v>92</v>
      </c>
      <c r="G743" s="200" t="s">
        <v>1097</v>
      </c>
    </row>
    <row r="744" spans="6:7">
      <c r="F744" s="172" t="s">
        <v>92</v>
      </c>
      <c r="G744" s="200" t="s">
        <v>1098</v>
      </c>
    </row>
    <row r="745" spans="6:7">
      <c r="F745" s="172" t="s">
        <v>92</v>
      </c>
      <c r="G745" s="200" t="s">
        <v>1099</v>
      </c>
    </row>
    <row r="746" spans="6:7">
      <c r="F746" s="172" t="s">
        <v>92</v>
      </c>
      <c r="G746" s="200" t="s">
        <v>1100</v>
      </c>
    </row>
    <row r="747" spans="6:7">
      <c r="F747" s="172" t="s">
        <v>92</v>
      </c>
      <c r="G747" s="200" t="s">
        <v>1101</v>
      </c>
    </row>
    <row r="748" spans="6:7">
      <c r="F748" s="172" t="s">
        <v>92</v>
      </c>
      <c r="G748" s="200" t="s">
        <v>1102</v>
      </c>
    </row>
    <row r="749" spans="6:7">
      <c r="F749" s="172" t="s">
        <v>92</v>
      </c>
      <c r="G749" s="200" t="s">
        <v>1103</v>
      </c>
    </row>
    <row r="750" spans="6:7">
      <c r="F750" s="172" t="s">
        <v>92</v>
      </c>
      <c r="G750" s="200" t="s">
        <v>1104</v>
      </c>
    </row>
    <row r="751" spans="6:7">
      <c r="F751" s="172" t="s">
        <v>92</v>
      </c>
      <c r="G751" s="200" t="s">
        <v>1105</v>
      </c>
    </row>
    <row r="752" spans="6:7">
      <c r="F752" s="172" t="s">
        <v>92</v>
      </c>
      <c r="G752" s="200" t="s">
        <v>1106</v>
      </c>
    </row>
    <row r="753" spans="6:7">
      <c r="F753" s="172" t="s">
        <v>92</v>
      </c>
      <c r="G753" s="200" t="s">
        <v>1107</v>
      </c>
    </row>
    <row r="754" spans="6:7">
      <c r="F754" s="172" t="s">
        <v>92</v>
      </c>
      <c r="G754" s="200" t="s">
        <v>1108</v>
      </c>
    </row>
    <row r="755" spans="6:7">
      <c r="F755" s="172" t="s">
        <v>92</v>
      </c>
      <c r="G755" s="200" t="s">
        <v>1109</v>
      </c>
    </row>
    <row r="756" spans="6:7">
      <c r="F756" s="172" t="s">
        <v>92</v>
      </c>
      <c r="G756" s="200" t="s">
        <v>1110</v>
      </c>
    </row>
    <row r="757" spans="6:7">
      <c r="F757" s="172" t="s">
        <v>92</v>
      </c>
      <c r="G757" s="200" t="s">
        <v>1111</v>
      </c>
    </row>
    <row r="758" spans="6:7">
      <c r="F758" s="172" t="s">
        <v>92</v>
      </c>
      <c r="G758" s="200" t="s">
        <v>1112</v>
      </c>
    </row>
    <row r="759" spans="6:7">
      <c r="F759" s="172" t="s">
        <v>92</v>
      </c>
      <c r="G759" s="200" t="s">
        <v>1113</v>
      </c>
    </row>
    <row r="760" spans="6:7">
      <c r="F760" s="172" t="s">
        <v>92</v>
      </c>
      <c r="G760" s="200" t="s">
        <v>1114</v>
      </c>
    </row>
    <row r="761" spans="6:7">
      <c r="F761" s="172" t="s">
        <v>93</v>
      </c>
      <c r="G761" s="200" t="s">
        <v>421</v>
      </c>
    </row>
    <row r="762" spans="6:7">
      <c r="F762" s="172" t="s">
        <v>93</v>
      </c>
      <c r="G762" s="200" t="s">
        <v>1115</v>
      </c>
    </row>
    <row r="763" spans="6:7">
      <c r="F763" s="172" t="s">
        <v>93</v>
      </c>
      <c r="G763" s="200" t="s">
        <v>1116</v>
      </c>
    </row>
    <row r="764" spans="6:7">
      <c r="F764" s="172" t="s">
        <v>93</v>
      </c>
      <c r="G764" s="200" t="s">
        <v>1117</v>
      </c>
    </row>
    <row r="765" spans="6:7">
      <c r="F765" s="172" t="s">
        <v>93</v>
      </c>
      <c r="G765" s="200" t="s">
        <v>1118</v>
      </c>
    </row>
    <row r="766" spans="6:7">
      <c r="F766" s="172" t="s">
        <v>93</v>
      </c>
      <c r="G766" s="200" t="s">
        <v>1119</v>
      </c>
    </row>
    <row r="767" spans="6:7">
      <c r="F767" s="172" t="s">
        <v>93</v>
      </c>
      <c r="G767" s="200" t="s">
        <v>1120</v>
      </c>
    </row>
    <row r="768" spans="6:7">
      <c r="F768" s="172" t="s">
        <v>93</v>
      </c>
      <c r="G768" s="200" t="s">
        <v>1121</v>
      </c>
    </row>
    <row r="769" spans="6:7">
      <c r="F769" s="172" t="s">
        <v>93</v>
      </c>
      <c r="G769" s="200" t="s">
        <v>1122</v>
      </c>
    </row>
    <row r="770" spans="6:7">
      <c r="F770" s="172" t="s">
        <v>93</v>
      </c>
      <c r="G770" s="200" t="s">
        <v>1123</v>
      </c>
    </row>
    <row r="771" spans="6:7">
      <c r="F771" s="172" t="s">
        <v>93</v>
      </c>
      <c r="G771" s="200" t="s">
        <v>1124</v>
      </c>
    </row>
    <row r="772" spans="6:7">
      <c r="F772" s="172" t="s">
        <v>93</v>
      </c>
      <c r="G772" s="200" t="s">
        <v>1125</v>
      </c>
    </row>
    <row r="773" spans="6:7">
      <c r="F773" s="172" t="s">
        <v>93</v>
      </c>
      <c r="G773" s="200" t="s">
        <v>1126</v>
      </c>
    </row>
    <row r="774" spans="6:7">
      <c r="F774" s="172" t="s">
        <v>93</v>
      </c>
      <c r="G774" s="200" t="s">
        <v>1127</v>
      </c>
    </row>
    <row r="775" spans="6:7">
      <c r="F775" s="172" t="s">
        <v>93</v>
      </c>
      <c r="G775" s="200" t="s">
        <v>483</v>
      </c>
    </row>
    <row r="776" spans="6:7">
      <c r="F776" s="172" t="s">
        <v>94</v>
      </c>
      <c r="G776" s="200" t="s">
        <v>422</v>
      </c>
    </row>
    <row r="777" spans="6:7">
      <c r="F777" s="172" t="s">
        <v>94</v>
      </c>
      <c r="G777" s="200" t="s">
        <v>1128</v>
      </c>
    </row>
    <row r="778" spans="6:7">
      <c r="F778" s="172" t="s">
        <v>94</v>
      </c>
      <c r="G778" s="200" t="s">
        <v>1129</v>
      </c>
    </row>
    <row r="779" spans="6:7">
      <c r="F779" s="172" t="s">
        <v>94</v>
      </c>
      <c r="G779" s="200" t="s">
        <v>1130</v>
      </c>
    </row>
    <row r="780" spans="6:7">
      <c r="F780" s="172" t="s">
        <v>94</v>
      </c>
      <c r="G780" s="200" t="s">
        <v>1131</v>
      </c>
    </row>
    <row r="781" spans="6:7">
      <c r="F781" s="172" t="s">
        <v>94</v>
      </c>
      <c r="G781" s="200" t="s">
        <v>1132</v>
      </c>
    </row>
    <row r="782" spans="6:7">
      <c r="F782" s="172" t="s">
        <v>94</v>
      </c>
      <c r="G782" s="200" t="s">
        <v>1133</v>
      </c>
    </row>
    <row r="783" spans="6:7">
      <c r="F783" s="172" t="s">
        <v>94</v>
      </c>
      <c r="G783" s="200" t="s">
        <v>1134</v>
      </c>
    </row>
    <row r="784" spans="6:7">
      <c r="F784" s="172" t="s">
        <v>94</v>
      </c>
      <c r="G784" s="200" t="s">
        <v>1135</v>
      </c>
    </row>
    <row r="785" spans="6:7">
      <c r="F785" s="172" t="s">
        <v>94</v>
      </c>
      <c r="G785" s="200" t="s">
        <v>1136</v>
      </c>
    </row>
    <row r="786" spans="6:7">
      <c r="F786" s="172" t="s">
        <v>94</v>
      </c>
      <c r="G786" s="200" t="s">
        <v>1137</v>
      </c>
    </row>
    <row r="787" spans="6:7">
      <c r="F787" s="172" t="s">
        <v>94</v>
      </c>
      <c r="G787" s="200" t="s">
        <v>1138</v>
      </c>
    </row>
    <row r="788" spans="6:7">
      <c r="F788" s="172" t="s">
        <v>94</v>
      </c>
      <c r="G788" s="200" t="s">
        <v>1139</v>
      </c>
    </row>
    <row r="789" spans="6:7">
      <c r="F789" s="172" t="s">
        <v>94</v>
      </c>
      <c r="G789" s="200" t="s">
        <v>423</v>
      </c>
    </row>
    <row r="790" spans="6:7">
      <c r="F790" s="172" t="s">
        <v>94</v>
      </c>
      <c r="G790" s="200" t="s">
        <v>1140</v>
      </c>
    </row>
    <row r="791" spans="6:7">
      <c r="F791" s="172" t="s">
        <v>94</v>
      </c>
      <c r="G791" s="200" t="s">
        <v>1141</v>
      </c>
    </row>
    <row r="792" spans="6:7">
      <c r="F792" s="172" t="s">
        <v>94</v>
      </c>
      <c r="G792" s="200" t="s">
        <v>1142</v>
      </c>
    </row>
    <row r="793" spans="6:7">
      <c r="F793" s="172" t="s">
        <v>94</v>
      </c>
      <c r="G793" s="200" t="s">
        <v>1143</v>
      </c>
    </row>
    <row r="794" spans="6:7">
      <c r="F794" s="172" t="s">
        <v>94</v>
      </c>
      <c r="G794" s="200" t="s">
        <v>1144</v>
      </c>
    </row>
    <row r="795" spans="6:7">
      <c r="F795" s="172" t="s">
        <v>95</v>
      </c>
      <c r="G795" s="200" t="s">
        <v>424</v>
      </c>
    </row>
    <row r="796" spans="6:7">
      <c r="F796" s="172" t="s">
        <v>95</v>
      </c>
      <c r="G796" s="200" t="s">
        <v>1145</v>
      </c>
    </row>
    <row r="797" spans="6:7">
      <c r="F797" s="172" t="s">
        <v>95</v>
      </c>
      <c r="G797" s="200" t="s">
        <v>1146</v>
      </c>
    </row>
    <row r="798" spans="6:7">
      <c r="F798" s="172" t="s">
        <v>95</v>
      </c>
      <c r="G798" s="200" t="s">
        <v>1147</v>
      </c>
    </row>
    <row r="799" spans="6:7">
      <c r="F799" s="172" t="s">
        <v>95</v>
      </c>
      <c r="G799" s="200" t="s">
        <v>1148</v>
      </c>
    </row>
    <row r="800" spans="6:7">
      <c r="F800" s="172" t="s">
        <v>95</v>
      </c>
      <c r="G800" s="200" t="s">
        <v>1149</v>
      </c>
    </row>
    <row r="801" spans="6:7">
      <c r="F801" s="172" t="s">
        <v>95</v>
      </c>
      <c r="G801" s="200" t="s">
        <v>1150</v>
      </c>
    </row>
    <row r="802" spans="6:7">
      <c r="F802" s="172" t="s">
        <v>95</v>
      </c>
      <c r="G802" s="200" t="s">
        <v>1151</v>
      </c>
    </row>
    <row r="803" spans="6:7">
      <c r="F803" s="172" t="s">
        <v>95</v>
      </c>
      <c r="G803" s="200" t="s">
        <v>1152</v>
      </c>
    </row>
    <row r="804" spans="6:7">
      <c r="F804" s="172" t="s">
        <v>95</v>
      </c>
      <c r="G804" s="200" t="s">
        <v>1153</v>
      </c>
    </row>
    <row r="805" spans="6:7">
      <c r="F805" s="172" t="s">
        <v>95</v>
      </c>
      <c r="G805" s="200" t="s">
        <v>691</v>
      </c>
    </row>
    <row r="806" spans="6:7">
      <c r="F806" s="172" t="s">
        <v>95</v>
      </c>
      <c r="G806" s="200" t="s">
        <v>1154</v>
      </c>
    </row>
    <row r="807" spans="6:7">
      <c r="F807" s="172" t="s">
        <v>95</v>
      </c>
      <c r="G807" s="200" t="s">
        <v>1155</v>
      </c>
    </row>
    <row r="808" spans="6:7">
      <c r="F808" s="172" t="s">
        <v>95</v>
      </c>
      <c r="G808" s="200" t="s">
        <v>1156</v>
      </c>
    </row>
    <row r="809" spans="6:7">
      <c r="F809" s="172" t="s">
        <v>95</v>
      </c>
      <c r="G809" s="200" t="s">
        <v>1157</v>
      </c>
    </row>
    <row r="810" spans="6:7">
      <c r="F810" s="172" t="s">
        <v>95</v>
      </c>
      <c r="G810" s="200" t="s">
        <v>1158</v>
      </c>
    </row>
    <row r="811" spans="6:7">
      <c r="F811" s="172" t="s">
        <v>95</v>
      </c>
      <c r="G811" s="200" t="s">
        <v>1159</v>
      </c>
    </row>
    <row r="812" spans="6:7">
      <c r="F812" s="172" t="s">
        <v>96</v>
      </c>
      <c r="G812" s="200" t="s">
        <v>425</v>
      </c>
    </row>
    <row r="813" spans="6:7">
      <c r="F813" s="172" t="s">
        <v>96</v>
      </c>
      <c r="G813" s="200" t="s">
        <v>1160</v>
      </c>
    </row>
    <row r="814" spans="6:7">
      <c r="F814" s="172" t="s">
        <v>96</v>
      </c>
      <c r="G814" s="200" t="s">
        <v>1161</v>
      </c>
    </row>
    <row r="815" spans="6:7">
      <c r="F815" s="172" t="s">
        <v>96</v>
      </c>
      <c r="G815" s="200" t="s">
        <v>1162</v>
      </c>
    </row>
    <row r="816" spans="6:7">
      <c r="F816" s="172" t="s">
        <v>96</v>
      </c>
      <c r="G816" s="200" t="s">
        <v>1163</v>
      </c>
    </row>
    <row r="817" spans="6:7">
      <c r="F817" s="172" t="s">
        <v>96</v>
      </c>
      <c r="G817" s="200" t="s">
        <v>1164</v>
      </c>
    </row>
    <row r="818" spans="6:7">
      <c r="F818" s="172" t="s">
        <v>96</v>
      </c>
      <c r="G818" s="200" t="s">
        <v>1165</v>
      </c>
    </row>
    <row r="819" spans="6:7">
      <c r="F819" s="172" t="s">
        <v>96</v>
      </c>
      <c r="G819" s="200" t="s">
        <v>1166</v>
      </c>
    </row>
    <row r="820" spans="6:7">
      <c r="F820" s="172" t="s">
        <v>96</v>
      </c>
      <c r="G820" s="200" t="s">
        <v>1167</v>
      </c>
    </row>
    <row r="821" spans="6:7">
      <c r="F821" s="172" t="s">
        <v>96</v>
      </c>
      <c r="G821" s="200" t="s">
        <v>1168</v>
      </c>
    </row>
    <row r="822" spans="6:7">
      <c r="F822" s="172" t="s">
        <v>96</v>
      </c>
      <c r="G822" s="200" t="s">
        <v>1169</v>
      </c>
    </row>
    <row r="823" spans="6:7">
      <c r="F823" s="172" t="s">
        <v>96</v>
      </c>
      <c r="G823" s="200" t="s">
        <v>1170</v>
      </c>
    </row>
    <row r="824" spans="6:7">
      <c r="F824" s="172" t="s">
        <v>96</v>
      </c>
      <c r="G824" s="200" t="s">
        <v>1171</v>
      </c>
    </row>
    <row r="825" spans="6:7">
      <c r="F825" s="172" t="s">
        <v>96</v>
      </c>
      <c r="G825" s="200" t="s">
        <v>1172</v>
      </c>
    </row>
    <row r="826" spans="6:7">
      <c r="F826" s="172" t="s">
        <v>96</v>
      </c>
      <c r="G826" s="200" t="s">
        <v>1173</v>
      </c>
    </row>
    <row r="827" spans="6:7">
      <c r="F827" s="172" t="s">
        <v>96</v>
      </c>
      <c r="G827" s="200" t="s">
        <v>1174</v>
      </c>
    </row>
    <row r="828" spans="6:7">
      <c r="F828" s="172" t="s">
        <v>96</v>
      </c>
      <c r="G828" s="200" t="s">
        <v>751</v>
      </c>
    </row>
    <row r="829" spans="6:7">
      <c r="F829" s="172" t="s">
        <v>96</v>
      </c>
      <c r="G829" s="200" t="s">
        <v>1175</v>
      </c>
    </row>
    <row r="830" spans="6:7">
      <c r="F830" s="172" t="s">
        <v>96</v>
      </c>
      <c r="G830" s="200" t="s">
        <v>1176</v>
      </c>
    </row>
    <row r="831" spans="6:7">
      <c r="F831" s="172" t="s">
        <v>96</v>
      </c>
      <c r="G831" s="200" t="s">
        <v>1177</v>
      </c>
    </row>
    <row r="832" spans="6:7">
      <c r="F832" s="172" t="s">
        <v>96</v>
      </c>
      <c r="G832" s="200" t="s">
        <v>1178</v>
      </c>
    </row>
    <row r="833" spans="6:7">
      <c r="F833" s="172" t="s">
        <v>96</v>
      </c>
      <c r="G833" s="200" t="s">
        <v>1179</v>
      </c>
    </row>
    <row r="834" spans="6:7">
      <c r="F834" s="172" t="s">
        <v>96</v>
      </c>
      <c r="G834" s="200" t="s">
        <v>1180</v>
      </c>
    </row>
    <row r="835" spans="6:7">
      <c r="F835" s="172" t="s">
        <v>96</v>
      </c>
      <c r="G835" s="200" t="s">
        <v>1181</v>
      </c>
    </row>
    <row r="836" spans="6:7">
      <c r="F836" s="172" t="s">
        <v>96</v>
      </c>
      <c r="G836" s="200" t="s">
        <v>1182</v>
      </c>
    </row>
    <row r="837" spans="6:7">
      <c r="F837" s="172" t="s">
        <v>96</v>
      </c>
      <c r="G837" s="200" t="s">
        <v>1183</v>
      </c>
    </row>
    <row r="838" spans="6:7">
      <c r="F838" s="172" t="s">
        <v>96</v>
      </c>
      <c r="G838" s="200" t="s">
        <v>1184</v>
      </c>
    </row>
    <row r="839" spans="6:7">
      <c r="F839" s="172" t="s">
        <v>97</v>
      </c>
      <c r="G839" s="200" t="s">
        <v>426</v>
      </c>
    </row>
    <row r="840" spans="6:7">
      <c r="F840" s="172" t="s">
        <v>97</v>
      </c>
      <c r="G840" s="200" t="s">
        <v>427</v>
      </c>
    </row>
    <row r="841" spans="6:7">
      <c r="F841" s="172" t="s">
        <v>97</v>
      </c>
      <c r="G841" s="200" t="s">
        <v>1185</v>
      </c>
    </row>
    <row r="842" spans="6:7">
      <c r="F842" s="172" t="s">
        <v>97</v>
      </c>
      <c r="G842" s="200" t="s">
        <v>1186</v>
      </c>
    </row>
    <row r="843" spans="6:7">
      <c r="F843" s="172" t="s">
        <v>97</v>
      </c>
      <c r="G843" s="200" t="s">
        <v>1187</v>
      </c>
    </row>
    <row r="844" spans="6:7">
      <c r="F844" s="172" t="s">
        <v>97</v>
      </c>
      <c r="G844" s="200" t="s">
        <v>1188</v>
      </c>
    </row>
    <row r="845" spans="6:7">
      <c r="F845" s="172" t="s">
        <v>97</v>
      </c>
      <c r="G845" s="200" t="s">
        <v>1189</v>
      </c>
    </row>
    <row r="846" spans="6:7">
      <c r="F846" s="172" t="s">
        <v>97</v>
      </c>
      <c r="G846" s="200" t="s">
        <v>1190</v>
      </c>
    </row>
    <row r="847" spans="6:7">
      <c r="F847" s="172" t="s">
        <v>97</v>
      </c>
      <c r="G847" s="200" t="s">
        <v>1191</v>
      </c>
    </row>
    <row r="848" spans="6:7">
      <c r="F848" s="172" t="s">
        <v>97</v>
      </c>
      <c r="G848" s="200" t="s">
        <v>1192</v>
      </c>
    </row>
    <row r="849" spans="6:7">
      <c r="F849" s="172" t="s">
        <v>97</v>
      </c>
      <c r="G849" s="200" t="s">
        <v>1193</v>
      </c>
    </row>
    <row r="850" spans="6:7">
      <c r="F850" s="172" t="s">
        <v>97</v>
      </c>
      <c r="G850" s="200" t="s">
        <v>1194</v>
      </c>
    </row>
    <row r="851" spans="6:7">
      <c r="F851" s="172" t="s">
        <v>97</v>
      </c>
      <c r="G851" s="200" t="s">
        <v>1195</v>
      </c>
    </row>
    <row r="852" spans="6:7">
      <c r="F852" s="172" t="s">
        <v>97</v>
      </c>
      <c r="G852" s="200" t="s">
        <v>1196</v>
      </c>
    </row>
    <row r="853" spans="6:7">
      <c r="F853" s="172" t="s">
        <v>97</v>
      </c>
      <c r="G853" s="200" t="s">
        <v>428</v>
      </c>
    </row>
    <row r="854" spans="6:7">
      <c r="F854" s="172" t="s">
        <v>97</v>
      </c>
      <c r="G854" s="200" t="s">
        <v>1197</v>
      </c>
    </row>
    <row r="855" spans="6:7">
      <c r="F855" s="172" t="s">
        <v>97</v>
      </c>
      <c r="G855" s="200" t="s">
        <v>1198</v>
      </c>
    </row>
    <row r="856" spans="6:7">
      <c r="F856" s="172" t="s">
        <v>97</v>
      </c>
      <c r="G856" s="200" t="s">
        <v>1199</v>
      </c>
    </row>
    <row r="857" spans="6:7">
      <c r="F857" s="172" t="s">
        <v>97</v>
      </c>
      <c r="G857" s="200" t="s">
        <v>1200</v>
      </c>
    </row>
    <row r="858" spans="6:7">
      <c r="F858" s="172" t="s">
        <v>97</v>
      </c>
      <c r="G858" s="200" t="s">
        <v>1201</v>
      </c>
    </row>
    <row r="859" spans="6:7">
      <c r="F859" s="172" t="s">
        <v>97</v>
      </c>
      <c r="G859" s="200" t="s">
        <v>1202</v>
      </c>
    </row>
    <row r="860" spans="6:7">
      <c r="F860" s="172" t="s">
        <v>97</v>
      </c>
      <c r="G860" s="200" t="s">
        <v>980</v>
      </c>
    </row>
    <row r="861" spans="6:7">
      <c r="F861" s="172" t="s">
        <v>97</v>
      </c>
      <c r="G861" s="200" t="s">
        <v>1203</v>
      </c>
    </row>
    <row r="862" spans="6:7">
      <c r="F862" s="172" t="s">
        <v>97</v>
      </c>
      <c r="G862" s="200" t="s">
        <v>1204</v>
      </c>
    </row>
    <row r="863" spans="6:7">
      <c r="F863" s="172" t="s">
        <v>97</v>
      </c>
      <c r="G863" s="200" t="s">
        <v>1205</v>
      </c>
    </row>
    <row r="864" spans="6:7">
      <c r="F864" s="172" t="s">
        <v>97</v>
      </c>
      <c r="G864" s="200" t="s">
        <v>1206</v>
      </c>
    </row>
    <row r="865" spans="6:7">
      <c r="F865" s="172" t="s">
        <v>97</v>
      </c>
      <c r="G865" s="200" t="s">
        <v>1207</v>
      </c>
    </row>
    <row r="866" spans="6:7">
      <c r="F866" s="172" t="s">
        <v>97</v>
      </c>
      <c r="G866" s="200" t="s">
        <v>1208</v>
      </c>
    </row>
    <row r="867" spans="6:7">
      <c r="F867" s="172" t="s">
        <v>97</v>
      </c>
      <c r="G867" s="200" t="s">
        <v>1209</v>
      </c>
    </row>
    <row r="868" spans="6:7">
      <c r="F868" s="172" t="s">
        <v>97</v>
      </c>
      <c r="G868" s="200" t="s">
        <v>1210</v>
      </c>
    </row>
    <row r="869" spans="6:7">
      <c r="F869" s="172" t="s">
        <v>97</v>
      </c>
      <c r="G869" s="200" t="s">
        <v>1211</v>
      </c>
    </row>
    <row r="870" spans="6:7">
      <c r="F870" s="172" t="s">
        <v>97</v>
      </c>
      <c r="G870" s="200" t="s">
        <v>1212</v>
      </c>
    </row>
    <row r="871" spans="6:7">
      <c r="F871" s="172" t="s">
        <v>97</v>
      </c>
      <c r="G871" s="200" t="s">
        <v>1213</v>
      </c>
    </row>
    <row r="872" spans="6:7">
      <c r="F872" s="172" t="s">
        <v>97</v>
      </c>
      <c r="G872" s="200" t="s">
        <v>1214</v>
      </c>
    </row>
    <row r="873" spans="6:7">
      <c r="F873" s="172" t="s">
        <v>97</v>
      </c>
      <c r="G873" s="200" t="s">
        <v>1215</v>
      </c>
    </row>
    <row r="874" spans="6:7">
      <c r="F874" s="172" t="s">
        <v>97</v>
      </c>
      <c r="G874" s="200" t="s">
        <v>1216</v>
      </c>
    </row>
    <row r="875" spans="6:7">
      <c r="F875" s="172" t="s">
        <v>97</v>
      </c>
      <c r="G875" s="200" t="s">
        <v>1217</v>
      </c>
    </row>
    <row r="876" spans="6:7">
      <c r="F876" s="172" t="s">
        <v>97</v>
      </c>
      <c r="G876" s="200" t="s">
        <v>1218</v>
      </c>
    </row>
    <row r="877" spans="6:7">
      <c r="F877" s="172" t="s">
        <v>97</v>
      </c>
      <c r="G877" s="200" t="s">
        <v>1219</v>
      </c>
    </row>
    <row r="878" spans="6:7">
      <c r="F878" s="172" t="s">
        <v>97</v>
      </c>
      <c r="G878" s="200" t="s">
        <v>1220</v>
      </c>
    </row>
    <row r="879" spans="6:7">
      <c r="F879" s="172" t="s">
        <v>97</v>
      </c>
      <c r="G879" s="200" t="s">
        <v>1221</v>
      </c>
    </row>
    <row r="880" spans="6:7">
      <c r="F880" s="172" t="s">
        <v>97</v>
      </c>
      <c r="G880" s="200" t="s">
        <v>1222</v>
      </c>
    </row>
    <row r="881" spans="6:7">
      <c r="F881" s="172" t="s">
        <v>97</v>
      </c>
      <c r="G881" s="200" t="s">
        <v>1223</v>
      </c>
    </row>
    <row r="882" spans="6:7">
      <c r="F882" s="172" t="s">
        <v>97</v>
      </c>
      <c r="G882" s="200" t="s">
        <v>1224</v>
      </c>
    </row>
    <row r="883" spans="6:7">
      <c r="F883" s="172" t="s">
        <v>97</v>
      </c>
      <c r="G883" s="200" t="s">
        <v>1225</v>
      </c>
    </row>
    <row r="884" spans="6:7">
      <c r="F884" s="172" t="s">
        <v>97</v>
      </c>
      <c r="G884" s="200" t="s">
        <v>1226</v>
      </c>
    </row>
    <row r="885" spans="6:7">
      <c r="F885" s="172" t="s">
        <v>97</v>
      </c>
      <c r="G885" s="200" t="s">
        <v>1227</v>
      </c>
    </row>
    <row r="886" spans="6:7">
      <c r="F886" s="172" t="s">
        <v>97</v>
      </c>
      <c r="G886" s="200" t="s">
        <v>1228</v>
      </c>
    </row>
    <row r="887" spans="6:7">
      <c r="F887" s="172" t="s">
        <v>97</v>
      </c>
      <c r="G887" s="200" t="s">
        <v>1229</v>
      </c>
    </row>
    <row r="888" spans="6:7">
      <c r="F888" s="172" t="s">
        <v>97</v>
      </c>
      <c r="G888" s="200" t="s">
        <v>1230</v>
      </c>
    </row>
    <row r="889" spans="6:7">
      <c r="F889" s="172" t="s">
        <v>97</v>
      </c>
      <c r="G889" s="200" t="s">
        <v>1231</v>
      </c>
    </row>
    <row r="890" spans="6:7">
      <c r="F890" s="172" t="s">
        <v>97</v>
      </c>
      <c r="G890" s="200" t="s">
        <v>1232</v>
      </c>
    </row>
    <row r="891" spans="6:7">
      <c r="F891" s="172" t="s">
        <v>97</v>
      </c>
      <c r="G891" s="200" t="s">
        <v>1233</v>
      </c>
    </row>
    <row r="892" spans="6:7">
      <c r="F892" s="172" t="s">
        <v>97</v>
      </c>
      <c r="G892" s="200" t="s">
        <v>1234</v>
      </c>
    </row>
    <row r="893" spans="6:7">
      <c r="F893" s="172" t="s">
        <v>97</v>
      </c>
      <c r="G893" s="200" t="s">
        <v>1235</v>
      </c>
    </row>
    <row r="894" spans="6:7">
      <c r="F894" s="172" t="s">
        <v>97</v>
      </c>
      <c r="G894" s="200" t="s">
        <v>1236</v>
      </c>
    </row>
    <row r="895" spans="6:7">
      <c r="F895" s="172" t="s">
        <v>97</v>
      </c>
      <c r="G895" s="200" t="s">
        <v>1237</v>
      </c>
    </row>
    <row r="896" spans="6:7">
      <c r="F896" s="172" t="s">
        <v>97</v>
      </c>
      <c r="G896" s="200" t="s">
        <v>1238</v>
      </c>
    </row>
    <row r="897" spans="6:7">
      <c r="F897" s="172" t="s">
        <v>97</v>
      </c>
      <c r="G897" s="200" t="s">
        <v>1239</v>
      </c>
    </row>
    <row r="898" spans="6:7">
      <c r="F898" s="172" t="s">
        <v>97</v>
      </c>
      <c r="G898" s="200" t="s">
        <v>1240</v>
      </c>
    </row>
    <row r="899" spans="6:7">
      <c r="F899" s="172" t="s">
        <v>97</v>
      </c>
      <c r="G899" s="200" t="s">
        <v>1241</v>
      </c>
    </row>
    <row r="900" spans="6:7">
      <c r="F900" s="172" t="s">
        <v>97</v>
      </c>
      <c r="G900" s="200" t="s">
        <v>1242</v>
      </c>
    </row>
    <row r="901" spans="6:7">
      <c r="F901" s="172" t="s">
        <v>97</v>
      </c>
      <c r="G901" s="200" t="s">
        <v>1243</v>
      </c>
    </row>
    <row r="902" spans="6:7">
      <c r="F902" s="172" t="s">
        <v>97</v>
      </c>
      <c r="G902" s="200" t="s">
        <v>691</v>
      </c>
    </row>
    <row r="903" spans="6:7">
      <c r="F903" s="172" t="s">
        <v>97</v>
      </c>
      <c r="G903" s="200" t="s">
        <v>1244</v>
      </c>
    </row>
    <row r="904" spans="6:7">
      <c r="F904" s="172" t="s">
        <v>97</v>
      </c>
      <c r="G904" s="200" t="s">
        <v>1245</v>
      </c>
    </row>
    <row r="905" spans="6:7">
      <c r="F905" s="172" t="s">
        <v>97</v>
      </c>
      <c r="G905" s="200" t="s">
        <v>1246</v>
      </c>
    </row>
    <row r="906" spans="6:7">
      <c r="F906" s="172" t="s">
        <v>97</v>
      </c>
      <c r="G906" s="200" t="s">
        <v>1247</v>
      </c>
    </row>
    <row r="907" spans="6:7">
      <c r="F907" s="172" t="s">
        <v>97</v>
      </c>
      <c r="G907" s="200" t="s">
        <v>1248</v>
      </c>
    </row>
    <row r="908" spans="6:7">
      <c r="F908" s="172" t="s">
        <v>97</v>
      </c>
      <c r="G908" s="200" t="s">
        <v>986</v>
      </c>
    </row>
    <row r="909" spans="6:7">
      <c r="F909" s="172" t="s">
        <v>97</v>
      </c>
      <c r="G909" s="200" t="s">
        <v>1249</v>
      </c>
    </row>
    <row r="910" spans="6:7">
      <c r="F910" s="172" t="s">
        <v>97</v>
      </c>
      <c r="G910" s="200" t="s">
        <v>1250</v>
      </c>
    </row>
    <row r="911" spans="6:7">
      <c r="F911" s="172" t="s">
        <v>97</v>
      </c>
      <c r="G911" s="200" t="s">
        <v>1251</v>
      </c>
    </row>
    <row r="912" spans="6:7">
      <c r="F912" s="172" t="s">
        <v>97</v>
      </c>
      <c r="G912" s="200" t="s">
        <v>1252</v>
      </c>
    </row>
    <row r="913" spans="6:7">
      <c r="F913" s="172" t="s">
        <v>97</v>
      </c>
      <c r="G913" s="200" t="s">
        <v>1253</v>
      </c>
    </row>
    <row r="914" spans="6:7">
      <c r="F914" s="172" t="s">
        <v>97</v>
      </c>
      <c r="G914" s="200" t="s">
        <v>1254</v>
      </c>
    </row>
    <row r="915" spans="6:7">
      <c r="F915" s="172" t="s">
        <v>97</v>
      </c>
      <c r="G915" s="200" t="s">
        <v>1255</v>
      </c>
    </row>
    <row r="916" spans="6:7">
      <c r="F916" s="172" t="s">
        <v>98</v>
      </c>
      <c r="G916" s="200" t="s">
        <v>299</v>
      </c>
    </row>
    <row r="917" spans="6:7">
      <c r="F917" s="172" t="s">
        <v>98</v>
      </c>
      <c r="G917" s="200" t="s">
        <v>429</v>
      </c>
    </row>
    <row r="918" spans="6:7">
      <c r="F918" s="172" t="s">
        <v>98</v>
      </c>
      <c r="G918" s="200" t="s">
        <v>1256</v>
      </c>
    </row>
    <row r="919" spans="6:7">
      <c r="F919" s="172" t="s">
        <v>98</v>
      </c>
      <c r="G919" s="200" t="s">
        <v>430</v>
      </c>
    </row>
    <row r="920" spans="6:7">
      <c r="F920" s="172" t="s">
        <v>98</v>
      </c>
      <c r="G920" s="200" t="s">
        <v>1257</v>
      </c>
    </row>
    <row r="921" spans="6:7">
      <c r="F921" s="172" t="s">
        <v>98</v>
      </c>
      <c r="G921" s="200" t="s">
        <v>1258</v>
      </c>
    </row>
    <row r="922" spans="6:7">
      <c r="F922" s="172" t="s">
        <v>98</v>
      </c>
      <c r="G922" s="200" t="s">
        <v>1259</v>
      </c>
    </row>
    <row r="923" spans="6:7">
      <c r="F923" s="172" t="s">
        <v>98</v>
      </c>
      <c r="G923" s="200" t="s">
        <v>1260</v>
      </c>
    </row>
    <row r="924" spans="6:7">
      <c r="F924" s="172" t="s">
        <v>98</v>
      </c>
      <c r="G924" s="200" t="s">
        <v>1261</v>
      </c>
    </row>
    <row r="925" spans="6:7">
      <c r="F925" s="172" t="s">
        <v>98</v>
      </c>
      <c r="G925" s="200" t="s">
        <v>1262</v>
      </c>
    </row>
    <row r="926" spans="6:7">
      <c r="F926" s="172" t="s">
        <v>98</v>
      </c>
      <c r="G926" s="200" t="s">
        <v>1263</v>
      </c>
    </row>
    <row r="927" spans="6:7">
      <c r="F927" s="172" t="s">
        <v>98</v>
      </c>
      <c r="G927" s="200" t="s">
        <v>1264</v>
      </c>
    </row>
    <row r="928" spans="6:7">
      <c r="F928" s="172" t="s">
        <v>98</v>
      </c>
      <c r="G928" s="200" t="s">
        <v>431</v>
      </c>
    </row>
    <row r="929" spans="6:7">
      <c r="F929" s="172" t="s">
        <v>98</v>
      </c>
      <c r="G929" s="200" t="s">
        <v>432</v>
      </c>
    </row>
    <row r="930" spans="6:7">
      <c r="F930" s="172" t="s">
        <v>98</v>
      </c>
      <c r="G930" s="200" t="s">
        <v>1265</v>
      </c>
    </row>
    <row r="931" spans="6:7">
      <c r="F931" s="172" t="s">
        <v>98</v>
      </c>
      <c r="G931" s="200" t="s">
        <v>1266</v>
      </c>
    </row>
    <row r="932" spans="6:7">
      <c r="F932" s="172" t="s">
        <v>98</v>
      </c>
      <c r="G932" s="200" t="s">
        <v>1267</v>
      </c>
    </row>
    <row r="933" spans="6:7">
      <c r="F933" s="172" t="s">
        <v>98</v>
      </c>
      <c r="G933" s="200" t="s">
        <v>1268</v>
      </c>
    </row>
    <row r="934" spans="6:7">
      <c r="F934" s="172" t="s">
        <v>98</v>
      </c>
      <c r="G934" s="200" t="s">
        <v>1269</v>
      </c>
    </row>
    <row r="935" spans="6:7">
      <c r="F935" s="172" t="s">
        <v>98</v>
      </c>
      <c r="G935" s="200" t="s">
        <v>1270</v>
      </c>
    </row>
    <row r="936" spans="6:7">
      <c r="F936" s="172" t="s">
        <v>98</v>
      </c>
      <c r="G936" s="200" t="s">
        <v>1271</v>
      </c>
    </row>
    <row r="937" spans="6:7">
      <c r="F937" s="172" t="s">
        <v>98</v>
      </c>
      <c r="G937" s="200" t="s">
        <v>1272</v>
      </c>
    </row>
    <row r="938" spans="6:7">
      <c r="F938" s="172" t="s">
        <v>98</v>
      </c>
      <c r="G938" s="200" t="s">
        <v>1273</v>
      </c>
    </row>
    <row r="939" spans="6:7">
      <c r="F939" s="172" t="s">
        <v>98</v>
      </c>
      <c r="G939" s="200" t="s">
        <v>1274</v>
      </c>
    </row>
    <row r="940" spans="6:7">
      <c r="F940" s="172" t="s">
        <v>98</v>
      </c>
      <c r="G940" s="200" t="s">
        <v>1275</v>
      </c>
    </row>
    <row r="941" spans="6:7">
      <c r="F941" s="172" t="s">
        <v>98</v>
      </c>
      <c r="G941" s="200" t="s">
        <v>1276</v>
      </c>
    </row>
    <row r="942" spans="6:7">
      <c r="F942" s="172" t="s">
        <v>98</v>
      </c>
      <c r="G942" s="200" t="s">
        <v>1277</v>
      </c>
    </row>
    <row r="943" spans="6:7">
      <c r="F943" s="172" t="s">
        <v>98</v>
      </c>
      <c r="G943" s="200" t="s">
        <v>1278</v>
      </c>
    </row>
    <row r="944" spans="6:7">
      <c r="F944" s="172" t="s">
        <v>98</v>
      </c>
      <c r="G944" s="200" t="s">
        <v>1279</v>
      </c>
    </row>
    <row r="945" spans="6:7">
      <c r="F945" s="172" t="s">
        <v>98</v>
      </c>
      <c r="G945" s="200" t="s">
        <v>1280</v>
      </c>
    </row>
    <row r="946" spans="6:7">
      <c r="F946" s="172" t="s">
        <v>98</v>
      </c>
      <c r="G946" s="200" t="s">
        <v>1281</v>
      </c>
    </row>
    <row r="947" spans="6:7">
      <c r="F947" s="172" t="s">
        <v>98</v>
      </c>
      <c r="G947" s="200" t="s">
        <v>691</v>
      </c>
    </row>
    <row r="948" spans="6:7">
      <c r="F948" s="172" t="s">
        <v>98</v>
      </c>
      <c r="G948" s="200" t="s">
        <v>1282</v>
      </c>
    </row>
    <row r="949" spans="6:7">
      <c r="F949" s="172" t="s">
        <v>98</v>
      </c>
      <c r="G949" s="200" t="s">
        <v>1283</v>
      </c>
    </row>
    <row r="950" spans="6:7">
      <c r="F950" s="172" t="s">
        <v>98</v>
      </c>
      <c r="G950" s="200" t="s">
        <v>1284</v>
      </c>
    </row>
    <row r="951" spans="6:7">
      <c r="F951" s="172" t="s">
        <v>98</v>
      </c>
      <c r="G951" s="200" t="s">
        <v>1285</v>
      </c>
    </row>
    <row r="952" spans="6:7">
      <c r="F952" s="172" t="s">
        <v>98</v>
      </c>
      <c r="G952" s="200" t="s">
        <v>1286</v>
      </c>
    </row>
    <row r="953" spans="6:7">
      <c r="F953" s="172" t="s">
        <v>98</v>
      </c>
      <c r="G953" s="200" t="s">
        <v>1287</v>
      </c>
    </row>
    <row r="954" spans="6:7">
      <c r="F954" s="172" t="s">
        <v>98</v>
      </c>
      <c r="G954" s="200" t="s">
        <v>1288</v>
      </c>
    </row>
    <row r="955" spans="6:7">
      <c r="F955" s="172" t="s">
        <v>98</v>
      </c>
      <c r="G955" s="200" t="s">
        <v>1289</v>
      </c>
    </row>
    <row r="956" spans="6:7">
      <c r="F956" s="172" t="s">
        <v>98</v>
      </c>
      <c r="G956" s="200" t="s">
        <v>1290</v>
      </c>
    </row>
    <row r="957" spans="6:7">
      <c r="F957" s="172" t="s">
        <v>98</v>
      </c>
      <c r="G957" s="200" t="s">
        <v>1291</v>
      </c>
    </row>
    <row r="958" spans="6:7">
      <c r="F958" s="172" t="s">
        <v>99</v>
      </c>
      <c r="G958" s="200" t="s">
        <v>300</v>
      </c>
    </row>
    <row r="959" spans="6:7">
      <c r="F959" s="172" t="s">
        <v>99</v>
      </c>
      <c r="G959" s="200" t="s">
        <v>433</v>
      </c>
    </row>
    <row r="960" spans="6:7">
      <c r="F960" s="172" t="s">
        <v>99</v>
      </c>
      <c r="G960" s="200" t="s">
        <v>434</v>
      </c>
    </row>
    <row r="961" spans="6:7">
      <c r="F961" s="172" t="s">
        <v>99</v>
      </c>
      <c r="G961" s="200" t="s">
        <v>1292</v>
      </c>
    </row>
    <row r="962" spans="6:7">
      <c r="F962" s="172" t="s">
        <v>99</v>
      </c>
      <c r="G962" s="200" t="s">
        <v>435</v>
      </c>
    </row>
    <row r="963" spans="6:7">
      <c r="F963" s="172" t="s">
        <v>99</v>
      </c>
      <c r="G963" s="200" t="s">
        <v>436</v>
      </c>
    </row>
    <row r="964" spans="6:7">
      <c r="F964" s="172" t="s">
        <v>99</v>
      </c>
      <c r="G964" s="200" t="s">
        <v>1293</v>
      </c>
    </row>
    <row r="965" spans="6:7">
      <c r="F965" s="172" t="s">
        <v>99</v>
      </c>
      <c r="G965" s="200" t="s">
        <v>437</v>
      </c>
    </row>
    <row r="966" spans="6:7">
      <c r="F966" s="172" t="s">
        <v>99</v>
      </c>
      <c r="G966" s="200" t="s">
        <v>438</v>
      </c>
    </row>
    <row r="967" spans="6:7">
      <c r="F967" s="172" t="s">
        <v>99</v>
      </c>
      <c r="G967" s="200" t="s">
        <v>439</v>
      </c>
    </row>
    <row r="968" spans="6:7">
      <c r="F968" s="172" t="s">
        <v>99</v>
      </c>
      <c r="G968" s="200" t="s">
        <v>440</v>
      </c>
    </row>
    <row r="969" spans="6:7">
      <c r="F969" s="172" t="s">
        <v>99</v>
      </c>
      <c r="G969" s="200" t="s">
        <v>441</v>
      </c>
    </row>
    <row r="970" spans="6:7">
      <c r="F970" s="172" t="s">
        <v>99</v>
      </c>
      <c r="G970" s="200" t="s">
        <v>442</v>
      </c>
    </row>
    <row r="971" spans="6:7">
      <c r="F971" s="172" t="s">
        <v>99</v>
      </c>
      <c r="G971" s="200" t="s">
        <v>443</v>
      </c>
    </row>
    <row r="972" spans="6:7">
      <c r="F972" s="172" t="s">
        <v>99</v>
      </c>
      <c r="G972" s="200" t="s">
        <v>444</v>
      </c>
    </row>
    <row r="973" spans="6:7">
      <c r="F973" s="172" t="s">
        <v>99</v>
      </c>
      <c r="G973" s="200" t="s">
        <v>1294</v>
      </c>
    </row>
    <row r="974" spans="6:7">
      <c r="F974" s="172" t="s">
        <v>99</v>
      </c>
      <c r="G974" s="200" t="s">
        <v>445</v>
      </c>
    </row>
    <row r="975" spans="6:7">
      <c r="F975" s="172" t="s">
        <v>99</v>
      </c>
      <c r="G975" s="200" t="s">
        <v>1295</v>
      </c>
    </row>
    <row r="976" spans="6:7">
      <c r="F976" s="172" t="s">
        <v>99</v>
      </c>
      <c r="G976" s="200" t="s">
        <v>1296</v>
      </c>
    </row>
    <row r="977" spans="6:7">
      <c r="F977" s="172" t="s">
        <v>99</v>
      </c>
      <c r="G977" s="200" t="s">
        <v>1297</v>
      </c>
    </row>
    <row r="978" spans="6:7">
      <c r="F978" s="172" t="s">
        <v>99</v>
      </c>
      <c r="G978" s="200" t="s">
        <v>1298</v>
      </c>
    </row>
    <row r="979" spans="6:7">
      <c r="F979" s="172" t="s">
        <v>99</v>
      </c>
      <c r="G979" s="200" t="s">
        <v>1299</v>
      </c>
    </row>
    <row r="980" spans="6:7">
      <c r="F980" s="172" t="s">
        <v>99</v>
      </c>
      <c r="G980" s="200" t="s">
        <v>1300</v>
      </c>
    </row>
    <row r="981" spans="6:7">
      <c r="F981" s="172" t="s">
        <v>99</v>
      </c>
      <c r="G981" s="200" t="s">
        <v>1301</v>
      </c>
    </row>
    <row r="982" spans="6:7">
      <c r="F982" s="172" t="s">
        <v>99</v>
      </c>
      <c r="G982" s="200" t="s">
        <v>1302</v>
      </c>
    </row>
    <row r="983" spans="6:7">
      <c r="F983" s="172" t="s">
        <v>99</v>
      </c>
      <c r="G983" s="200" t="s">
        <v>1303</v>
      </c>
    </row>
    <row r="984" spans="6:7">
      <c r="F984" s="172" t="s">
        <v>99</v>
      </c>
      <c r="G984" s="200" t="s">
        <v>1304</v>
      </c>
    </row>
    <row r="985" spans="6:7">
      <c r="F985" s="172" t="s">
        <v>99</v>
      </c>
      <c r="G985" s="200" t="s">
        <v>1305</v>
      </c>
    </row>
    <row r="986" spans="6:7">
      <c r="F986" s="172" t="s">
        <v>99</v>
      </c>
      <c r="G986" s="200" t="s">
        <v>446</v>
      </c>
    </row>
    <row r="987" spans="6:7">
      <c r="F987" s="172" t="s">
        <v>99</v>
      </c>
      <c r="G987" s="200" t="s">
        <v>447</v>
      </c>
    </row>
    <row r="988" spans="6:7">
      <c r="F988" s="172" t="s">
        <v>99</v>
      </c>
      <c r="G988" s="200" t="s">
        <v>448</v>
      </c>
    </row>
    <row r="989" spans="6:7">
      <c r="F989" s="172" t="s">
        <v>99</v>
      </c>
      <c r="G989" s="200" t="s">
        <v>449</v>
      </c>
    </row>
    <row r="990" spans="6:7">
      <c r="F990" s="172" t="s">
        <v>99</v>
      </c>
      <c r="G990" s="200" t="s">
        <v>1306</v>
      </c>
    </row>
    <row r="991" spans="6:7">
      <c r="F991" s="172" t="s">
        <v>99</v>
      </c>
      <c r="G991" s="200" t="s">
        <v>450</v>
      </c>
    </row>
    <row r="992" spans="6:7">
      <c r="F992" s="172" t="s">
        <v>99</v>
      </c>
      <c r="G992" s="200" t="s">
        <v>451</v>
      </c>
    </row>
    <row r="993" spans="6:7">
      <c r="F993" s="172" t="s">
        <v>100</v>
      </c>
      <c r="G993" s="200" t="s">
        <v>164</v>
      </c>
    </row>
    <row r="994" spans="6:7">
      <c r="F994" s="172" t="s">
        <v>100</v>
      </c>
      <c r="G994" s="200" t="s">
        <v>452</v>
      </c>
    </row>
    <row r="995" spans="6:7">
      <c r="F995" s="172" t="s">
        <v>100</v>
      </c>
      <c r="G995" s="200" t="s">
        <v>301</v>
      </c>
    </row>
    <row r="996" spans="6:7">
      <c r="F996" s="172" t="s">
        <v>100</v>
      </c>
      <c r="G996" s="200" t="s">
        <v>453</v>
      </c>
    </row>
    <row r="997" spans="6:7">
      <c r="F997" s="172" t="s">
        <v>100</v>
      </c>
      <c r="G997" s="200" t="s">
        <v>1307</v>
      </c>
    </row>
    <row r="998" spans="6:7">
      <c r="F998" s="172" t="s">
        <v>100</v>
      </c>
      <c r="G998" s="200" t="s">
        <v>454</v>
      </c>
    </row>
    <row r="999" spans="6:7">
      <c r="F999" s="172" t="s">
        <v>100</v>
      </c>
      <c r="G999" s="200" t="s">
        <v>302</v>
      </c>
    </row>
    <row r="1000" spans="6:7">
      <c r="F1000" s="172" t="s">
        <v>100</v>
      </c>
      <c r="G1000" s="200" t="s">
        <v>455</v>
      </c>
    </row>
    <row r="1001" spans="6:7">
      <c r="F1001" s="172" t="s">
        <v>100</v>
      </c>
      <c r="G1001" s="200" t="s">
        <v>303</v>
      </c>
    </row>
    <row r="1002" spans="6:7">
      <c r="F1002" s="172" t="s">
        <v>100</v>
      </c>
      <c r="G1002" s="200" t="s">
        <v>304</v>
      </c>
    </row>
    <row r="1003" spans="6:7">
      <c r="F1003" s="172" t="s">
        <v>100</v>
      </c>
      <c r="G1003" s="200" t="s">
        <v>185</v>
      </c>
    </row>
    <row r="1004" spans="6:7">
      <c r="F1004" s="172" t="s">
        <v>100</v>
      </c>
      <c r="G1004" s="200" t="s">
        <v>186</v>
      </c>
    </row>
    <row r="1005" spans="6:7">
      <c r="F1005" s="172" t="s">
        <v>100</v>
      </c>
      <c r="G1005" s="200" t="s">
        <v>305</v>
      </c>
    </row>
    <row r="1006" spans="6:7">
      <c r="F1006" s="172" t="s">
        <v>100</v>
      </c>
      <c r="G1006" s="200" t="s">
        <v>306</v>
      </c>
    </row>
    <row r="1007" spans="6:7">
      <c r="F1007" s="172" t="s">
        <v>100</v>
      </c>
      <c r="G1007" s="200" t="s">
        <v>456</v>
      </c>
    </row>
    <row r="1008" spans="6:7">
      <c r="F1008" s="172" t="s">
        <v>100</v>
      </c>
      <c r="G1008" s="200" t="s">
        <v>457</v>
      </c>
    </row>
    <row r="1009" spans="6:7">
      <c r="F1009" s="172" t="s">
        <v>100</v>
      </c>
      <c r="G1009" s="200" t="s">
        <v>458</v>
      </c>
    </row>
    <row r="1010" spans="6:7">
      <c r="F1010" s="172" t="s">
        <v>100</v>
      </c>
      <c r="G1010" s="200" t="s">
        <v>459</v>
      </c>
    </row>
    <row r="1011" spans="6:7">
      <c r="F1011" s="172" t="s">
        <v>100</v>
      </c>
      <c r="G1011" s="200" t="s">
        <v>460</v>
      </c>
    </row>
    <row r="1012" spans="6:7">
      <c r="F1012" s="172" t="s">
        <v>100</v>
      </c>
      <c r="G1012" s="200" t="s">
        <v>307</v>
      </c>
    </row>
    <row r="1013" spans="6:7">
      <c r="F1013" s="172" t="s">
        <v>100</v>
      </c>
      <c r="G1013" s="200" t="s">
        <v>461</v>
      </c>
    </row>
    <row r="1014" spans="6:7">
      <c r="F1014" s="172" t="s">
        <v>100</v>
      </c>
      <c r="G1014" s="200" t="s">
        <v>462</v>
      </c>
    </row>
    <row r="1015" spans="6:7">
      <c r="F1015" s="172" t="s">
        <v>100</v>
      </c>
      <c r="G1015" s="200" t="s">
        <v>463</v>
      </c>
    </row>
    <row r="1016" spans="6:7">
      <c r="F1016" s="172" t="s">
        <v>100</v>
      </c>
      <c r="G1016" s="200" t="s">
        <v>464</v>
      </c>
    </row>
    <row r="1017" spans="6:7">
      <c r="F1017" s="172" t="s">
        <v>100</v>
      </c>
      <c r="G1017" s="200" t="s">
        <v>308</v>
      </c>
    </row>
    <row r="1018" spans="6:7">
      <c r="F1018" s="172" t="s">
        <v>100</v>
      </c>
      <c r="G1018" s="200" t="s">
        <v>465</v>
      </c>
    </row>
    <row r="1019" spans="6:7">
      <c r="F1019" s="172" t="s">
        <v>100</v>
      </c>
      <c r="G1019" s="200" t="s">
        <v>466</v>
      </c>
    </row>
    <row r="1020" spans="6:7">
      <c r="F1020" s="172" t="s">
        <v>100</v>
      </c>
      <c r="G1020" s="200" t="s">
        <v>467</v>
      </c>
    </row>
    <row r="1021" spans="6:7">
      <c r="F1021" s="172" t="s">
        <v>100</v>
      </c>
      <c r="G1021" s="200" t="s">
        <v>309</v>
      </c>
    </row>
    <row r="1022" spans="6:7">
      <c r="F1022" s="172" t="s">
        <v>100</v>
      </c>
      <c r="G1022" s="200" t="s">
        <v>310</v>
      </c>
    </row>
    <row r="1023" spans="6:7">
      <c r="F1023" s="172" t="s">
        <v>100</v>
      </c>
      <c r="G1023" s="200" t="s">
        <v>468</v>
      </c>
    </row>
    <row r="1024" spans="6:7">
      <c r="F1024" s="172" t="s">
        <v>100</v>
      </c>
      <c r="G1024" s="200" t="s">
        <v>311</v>
      </c>
    </row>
    <row r="1025" spans="6:7">
      <c r="F1025" s="172" t="s">
        <v>100</v>
      </c>
      <c r="G1025" s="200" t="s">
        <v>1308</v>
      </c>
    </row>
    <row r="1026" spans="6:7">
      <c r="F1026" s="172" t="s">
        <v>100</v>
      </c>
      <c r="G1026" s="200" t="s">
        <v>312</v>
      </c>
    </row>
    <row r="1027" spans="6:7">
      <c r="F1027" s="172" t="s">
        <v>100</v>
      </c>
      <c r="G1027" s="200" t="s">
        <v>313</v>
      </c>
    </row>
    <row r="1028" spans="6:7">
      <c r="F1028" s="172" t="s">
        <v>100</v>
      </c>
      <c r="G1028" s="200" t="s">
        <v>1309</v>
      </c>
    </row>
    <row r="1029" spans="6:7">
      <c r="F1029" s="172" t="s">
        <v>100</v>
      </c>
      <c r="G1029" s="200" t="s">
        <v>314</v>
      </c>
    </row>
    <row r="1030" spans="6:7">
      <c r="F1030" s="172" t="s">
        <v>100</v>
      </c>
      <c r="G1030" s="200" t="s">
        <v>315</v>
      </c>
    </row>
    <row r="1031" spans="6:7">
      <c r="F1031" s="172" t="s">
        <v>100</v>
      </c>
      <c r="G1031" s="200" t="s">
        <v>316</v>
      </c>
    </row>
    <row r="1032" spans="6:7">
      <c r="F1032" s="172" t="s">
        <v>100</v>
      </c>
      <c r="G1032" s="200" t="s">
        <v>1310</v>
      </c>
    </row>
    <row r="1033" spans="6:7">
      <c r="F1033" s="172" t="s">
        <v>100</v>
      </c>
      <c r="G1033" s="200" t="s">
        <v>469</v>
      </c>
    </row>
    <row r="1034" spans="6:7">
      <c r="F1034" s="172" t="s">
        <v>100</v>
      </c>
      <c r="G1034" s="200" t="s">
        <v>470</v>
      </c>
    </row>
    <row r="1035" spans="6:7">
      <c r="F1035" s="172" t="s">
        <v>100</v>
      </c>
      <c r="G1035" s="200" t="s">
        <v>317</v>
      </c>
    </row>
    <row r="1036" spans="6:7">
      <c r="F1036" s="172" t="s">
        <v>100</v>
      </c>
      <c r="G1036" s="200" t="s">
        <v>318</v>
      </c>
    </row>
    <row r="1037" spans="6:7">
      <c r="F1037" s="172" t="s">
        <v>100</v>
      </c>
      <c r="G1037" s="200" t="s">
        <v>1311</v>
      </c>
    </row>
    <row r="1038" spans="6:7">
      <c r="F1038" s="172" t="s">
        <v>100</v>
      </c>
      <c r="G1038" s="200" t="s">
        <v>471</v>
      </c>
    </row>
    <row r="1039" spans="6:7">
      <c r="F1039" s="172" t="s">
        <v>100</v>
      </c>
      <c r="G1039" s="200" t="s">
        <v>472</v>
      </c>
    </row>
    <row r="1040" spans="6:7">
      <c r="F1040" s="172" t="s">
        <v>100</v>
      </c>
      <c r="G1040" s="200" t="s">
        <v>1312</v>
      </c>
    </row>
    <row r="1041" spans="6:7">
      <c r="F1041" s="172" t="s">
        <v>100</v>
      </c>
      <c r="G1041" s="200" t="s">
        <v>1156</v>
      </c>
    </row>
    <row r="1042" spans="6:7">
      <c r="F1042" s="172" t="s">
        <v>100</v>
      </c>
      <c r="G1042" s="200" t="s">
        <v>1313</v>
      </c>
    </row>
    <row r="1043" spans="6:7">
      <c r="F1043" s="172" t="s">
        <v>100</v>
      </c>
      <c r="G1043" s="200" t="s">
        <v>473</v>
      </c>
    </row>
    <row r="1044" spans="6:7">
      <c r="F1044" s="172" t="s">
        <v>100</v>
      </c>
      <c r="G1044" s="200" t="s">
        <v>474</v>
      </c>
    </row>
    <row r="1045" spans="6:7">
      <c r="F1045" s="172" t="s">
        <v>100</v>
      </c>
      <c r="G1045" s="200" t="s">
        <v>475</v>
      </c>
    </row>
    <row r="1046" spans="6:7">
      <c r="F1046" s="172" t="s">
        <v>100</v>
      </c>
      <c r="G1046" s="200" t="s">
        <v>476</v>
      </c>
    </row>
    <row r="1047" spans="6:7">
      <c r="F1047" s="172" t="s">
        <v>101</v>
      </c>
      <c r="G1047" s="200" t="s">
        <v>319</v>
      </c>
    </row>
    <row r="1048" spans="6:7">
      <c r="F1048" s="172" t="s">
        <v>101</v>
      </c>
      <c r="G1048" s="200" t="s">
        <v>320</v>
      </c>
    </row>
    <row r="1049" spans="6:7">
      <c r="F1049" s="172" t="s">
        <v>101</v>
      </c>
      <c r="G1049" s="200" t="s">
        <v>1314</v>
      </c>
    </row>
    <row r="1050" spans="6:7">
      <c r="F1050" s="172" t="s">
        <v>101</v>
      </c>
      <c r="G1050" s="200" t="s">
        <v>1315</v>
      </c>
    </row>
    <row r="1051" spans="6:7">
      <c r="F1051" s="172" t="s">
        <v>101</v>
      </c>
      <c r="G1051" s="200" t="s">
        <v>321</v>
      </c>
    </row>
    <row r="1052" spans="6:7">
      <c r="F1052" s="172" t="s">
        <v>101</v>
      </c>
      <c r="G1052" s="200" t="s">
        <v>322</v>
      </c>
    </row>
    <row r="1053" spans="6:7">
      <c r="F1053" s="172" t="s">
        <v>101</v>
      </c>
      <c r="G1053" s="200" t="s">
        <v>477</v>
      </c>
    </row>
    <row r="1054" spans="6:7">
      <c r="F1054" s="172" t="s">
        <v>101</v>
      </c>
      <c r="G1054" s="200" t="s">
        <v>1316</v>
      </c>
    </row>
    <row r="1055" spans="6:7">
      <c r="F1055" s="172" t="s">
        <v>101</v>
      </c>
      <c r="G1055" s="200" t="s">
        <v>323</v>
      </c>
    </row>
    <row r="1056" spans="6:7">
      <c r="F1056" s="172" t="s">
        <v>101</v>
      </c>
      <c r="G1056" s="200" t="s">
        <v>1317</v>
      </c>
    </row>
    <row r="1057" spans="6:7">
      <c r="F1057" s="172" t="s">
        <v>101</v>
      </c>
      <c r="G1057" s="200" t="s">
        <v>1318</v>
      </c>
    </row>
    <row r="1058" spans="6:7">
      <c r="F1058" s="172" t="s">
        <v>101</v>
      </c>
      <c r="G1058" s="200" t="s">
        <v>478</v>
      </c>
    </row>
    <row r="1059" spans="6:7">
      <c r="F1059" s="172" t="s">
        <v>101</v>
      </c>
      <c r="G1059" s="200" t="s">
        <v>1319</v>
      </c>
    </row>
    <row r="1060" spans="6:7">
      <c r="F1060" s="172" t="s">
        <v>101</v>
      </c>
      <c r="G1060" s="200" t="s">
        <v>479</v>
      </c>
    </row>
    <row r="1061" spans="6:7">
      <c r="F1061" s="172" t="s">
        <v>101</v>
      </c>
      <c r="G1061" s="200" t="s">
        <v>480</v>
      </c>
    </row>
    <row r="1062" spans="6:7">
      <c r="F1062" s="172" t="s">
        <v>101</v>
      </c>
      <c r="G1062" s="200" t="s">
        <v>481</v>
      </c>
    </row>
    <row r="1063" spans="6:7">
      <c r="F1063" s="172" t="s">
        <v>101</v>
      </c>
      <c r="G1063" s="200" t="s">
        <v>482</v>
      </c>
    </row>
    <row r="1064" spans="6:7">
      <c r="F1064" s="172" t="s">
        <v>101</v>
      </c>
      <c r="G1064" s="200" t="s">
        <v>483</v>
      </c>
    </row>
    <row r="1065" spans="6:7">
      <c r="F1065" s="172" t="s">
        <v>101</v>
      </c>
      <c r="G1065" s="200" t="s">
        <v>484</v>
      </c>
    </row>
    <row r="1066" spans="6:7">
      <c r="F1066" s="172" t="s">
        <v>101</v>
      </c>
      <c r="G1066" s="200" t="s">
        <v>1320</v>
      </c>
    </row>
    <row r="1067" spans="6:7">
      <c r="F1067" s="172" t="s">
        <v>101</v>
      </c>
      <c r="G1067" s="200" t="s">
        <v>992</v>
      </c>
    </row>
    <row r="1068" spans="6:7">
      <c r="F1068" s="172" t="s">
        <v>101</v>
      </c>
      <c r="G1068" s="200" t="s">
        <v>1321</v>
      </c>
    </row>
    <row r="1069" spans="6:7">
      <c r="F1069" s="172" t="s">
        <v>101</v>
      </c>
      <c r="G1069" s="200" t="s">
        <v>1322</v>
      </c>
    </row>
    <row r="1070" spans="6:7">
      <c r="F1070" s="172" t="s">
        <v>101</v>
      </c>
      <c r="G1070" s="200" t="s">
        <v>1323</v>
      </c>
    </row>
    <row r="1071" spans="6:7">
      <c r="F1071" s="172" t="s">
        <v>101</v>
      </c>
      <c r="G1071" s="200" t="s">
        <v>1324</v>
      </c>
    </row>
    <row r="1072" spans="6:7">
      <c r="F1072" s="172" t="s">
        <v>101</v>
      </c>
      <c r="G1072" s="200" t="s">
        <v>1325</v>
      </c>
    </row>
    <row r="1073" spans="6:7">
      <c r="F1073" s="172" t="s">
        <v>101</v>
      </c>
      <c r="G1073" s="200" t="s">
        <v>1326</v>
      </c>
    </row>
    <row r="1074" spans="6:7">
      <c r="F1074" s="172" t="s">
        <v>101</v>
      </c>
      <c r="G1074" s="200" t="s">
        <v>1327</v>
      </c>
    </row>
    <row r="1075" spans="6:7">
      <c r="F1075" s="172" t="s">
        <v>101</v>
      </c>
      <c r="G1075" s="200" t="s">
        <v>1328</v>
      </c>
    </row>
    <row r="1076" spans="6:7">
      <c r="F1076" s="172" t="s">
        <v>102</v>
      </c>
      <c r="G1076" s="200" t="s">
        <v>222</v>
      </c>
    </row>
    <row r="1077" spans="6:7">
      <c r="F1077" s="172" t="s">
        <v>102</v>
      </c>
      <c r="G1077" s="200" t="s">
        <v>324</v>
      </c>
    </row>
    <row r="1078" spans="6:7">
      <c r="F1078" s="172" t="s">
        <v>102</v>
      </c>
      <c r="G1078" s="200" t="s">
        <v>485</v>
      </c>
    </row>
    <row r="1079" spans="6:7">
      <c r="F1079" s="172" t="s">
        <v>102</v>
      </c>
      <c r="G1079" s="200" t="s">
        <v>1329</v>
      </c>
    </row>
    <row r="1080" spans="6:7">
      <c r="F1080" s="172" t="s">
        <v>102</v>
      </c>
      <c r="G1080" s="200" t="s">
        <v>223</v>
      </c>
    </row>
    <row r="1081" spans="6:7">
      <c r="F1081" s="172" t="s">
        <v>102</v>
      </c>
      <c r="G1081" s="200" t="s">
        <v>325</v>
      </c>
    </row>
    <row r="1082" spans="6:7">
      <c r="F1082" s="172" t="s">
        <v>102</v>
      </c>
      <c r="G1082" s="200" t="s">
        <v>1330</v>
      </c>
    </row>
    <row r="1083" spans="6:7">
      <c r="F1083" s="172" t="s">
        <v>102</v>
      </c>
      <c r="G1083" s="200" t="s">
        <v>326</v>
      </c>
    </row>
    <row r="1084" spans="6:7">
      <c r="F1084" s="172" t="s">
        <v>102</v>
      </c>
      <c r="G1084" s="200" t="s">
        <v>486</v>
      </c>
    </row>
    <row r="1085" spans="6:7">
      <c r="F1085" s="172" t="s">
        <v>102</v>
      </c>
      <c r="G1085" s="200" t="s">
        <v>487</v>
      </c>
    </row>
    <row r="1086" spans="6:7">
      <c r="F1086" s="172" t="s">
        <v>102</v>
      </c>
      <c r="G1086" s="200" t="s">
        <v>1331</v>
      </c>
    </row>
    <row r="1087" spans="6:7">
      <c r="F1087" s="172" t="s">
        <v>102</v>
      </c>
      <c r="G1087" s="200" t="s">
        <v>488</v>
      </c>
    </row>
    <row r="1088" spans="6:7">
      <c r="F1088" s="172" t="s">
        <v>102</v>
      </c>
      <c r="G1088" s="200" t="s">
        <v>1332</v>
      </c>
    </row>
    <row r="1089" spans="6:7">
      <c r="F1089" s="172" t="s">
        <v>102</v>
      </c>
      <c r="G1089" s="200" t="s">
        <v>1333</v>
      </c>
    </row>
    <row r="1090" spans="6:7">
      <c r="F1090" s="172" t="s">
        <v>102</v>
      </c>
      <c r="G1090" s="200" t="s">
        <v>1334</v>
      </c>
    </row>
    <row r="1091" spans="6:7">
      <c r="F1091" s="172" t="s">
        <v>102</v>
      </c>
      <c r="G1091" s="200" t="s">
        <v>1335</v>
      </c>
    </row>
    <row r="1092" spans="6:7">
      <c r="F1092" s="172" t="s">
        <v>102</v>
      </c>
      <c r="G1092" s="200" t="s">
        <v>1336</v>
      </c>
    </row>
    <row r="1093" spans="6:7">
      <c r="F1093" s="172" t="s">
        <v>102</v>
      </c>
      <c r="G1093" s="200" t="s">
        <v>1337</v>
      </c>
    </row>
    <row r="1094" spans="6:7">
      <c r="F1094" s="172" t="s">
        <v>102</v>
      </c>
      <c r="G1094" s="200" t="s">
        <v>1338</v>
      </c>
    </row>
    <row r="1095" spans="6:7">
      <c r="F1095" s="172" t="s">
        <v>103</v>
      </c>
      <c r="G1095" s="200" t="s">
        <v>224</v>
      </c>
    </row>
    <row r="1096" spans="6:7">
      <c r="F1096" s="172" t="s">
        <v>103</v>
      </c>
      <c r="G1096" s="200" t="s">
        <v>1339</v>
      </c>
    </row>
    <row r="1097" spans="6:7">
      <c r="F1097" s="172" t="s">
        <v>103</v>
      </c>
      <c r="G1097" s="200" t="s">
        <v>1340</v>
      </c>
    </row>
    <row r="1098" spans="6:7">
      <c r="F1098" s="172" t="s">
        <v>103</v>
      </c>
      <c r="G1098" s="200" t="s">
        <v>1341</v>
      </c>
    </row>
    <row r="1099" spans="6:7">
      <c r="F1099" s="172" t="s">
        <v>103</v>
      </c>
      <c r="G1099" s="200" t="s">
        <v>327</v>
      </c>
    </row>
    <row r="1100" spans="6:7">
      <c r="F1100" s="172" t="s">
        <v>103</v>
      </c>
      <c r="G1100" s="200" t="s">
        <v>1342</v>
      </c>
    </row>
    <row r="1101" spans="6:7">
      <c r="F1101" s="172" t="s">
        <v>103</v>
      </c>
      <c r="G1101" s="200" t="s">
        <v>328</v>
      </c>
    </row>
    <row r="1102" spans="6:7">
      <c r="F1102" s="172" t="s">
        <v>103</v>
      </c>
      <c r="G1102" s="200" t="s">
        <v>489</v>
      </c>
    </row>
    <row r="1103" spans="6:7">
      <c r="F1103" s="172" t="s">
        <v>103</v>
      </c>
      <c r="G1103" s="200" t="s">
        <v>329</v>
      </c>
    </row>
    <row r="1104" spans="6:7">
      <c r="F1104" s="172" t="s">
        <v>103</v>
      </c>
      <c r="G1104" s="200" t="s">
        <v>330</v>
      </c>
    </row>
    <row r="1105" spans="6:7">
      <c r="F1105" s="172" t="s">
        <v>103</v>
      </c>
      <c r="G1105" s="200" t="s">
        <v>331</v>
      </c>
    </row>
    <row r="1106" spans="6:7">
      <c r="F1106" s="172" t="s">
        <v>103</v>
      </c>
      <c r="G1106" s="200" t="s">
        <v>332</v>
      </c>
    </row>
    <row r="1107" spans="6:7">
      <c r="F1107" s="172" t="s">
        <v>103</v>
      </c>
      <c r="G1107" s="200" t="s">
        <v>1343</v>
      </c>
    </row>
    <row r="1108" spans="6:7">
      <c r="F1108" s="172" t="s">
        <v>103</v>
      </c>
      <c r="G1108" s="200" t="s">
        <v>1344</v>
      </c>
    </row>
    <row r="1109" spans="6:7">
      <c r="F1109" s="172" t="s">
        <v>103</v>
      </c>
      <c r="G1109" s="200" t="s">
        <v>333</v>
      </c>
    </row>
    <row r="1110" spans="6:7">
      <c r="F1110" s="172" t="s">
        <v>103</v>
      </c>
      <c r="G1110" s="200" t="s">
        <v>490</v>
      </c>
    </row>
    <row r="1111" spans="6:7">
      <c r="F1111" s="172" t="s">
        <v>103</v>
      </c>
      <c r="G1111" s="200" t="s">
        <v>491</v>
      </c>
    </row>
    <row r="1112" spans="6:7">
      <c r="F1112" s="172" t="s">
        <v>103</v>
      </c>
      <c r="G1112" s="200" t="s">
        <v>1345</v>
      </c>
    </row>
    <row r="1113" spans="6:7">
      <c r="F1113" s="172" t="s">
        <v>103</v>
      </c>
      <c r="G1113" s="200" t="s">
        <v>1346</v>
      </c>
    </row>
    <row r="1114" spans="6:7">
      <c r="F1114" s="172" t="s">
        <v>103</v>
      </c>
      <c r="G1114" s="200" t="s">
        <v>1347</v>
      </c>
    </row>
    <row r="1115" spans="6:7">
      <c r="F1115" s="172" t="s">
        <v>103</v>
      </c>
      <c r="G1115" s="200" t="s">
        <v>1348</v>
      </c>
    </row>
    <row r="1116" spans="6:7">
      <c r="F1116" s="172" t="s">
        <v>103</v>
      </c>
      <c r="G1116" s="200" t="s">
        <v>334</v>
      </c>
    </row>
    <row r="1117" spans="6:7">
      <c r="F1117" s="172" t="s">
        <v>103</v>
      </c>
      <c r="G1117" s="200" t="s">
        <v>1349</v>
      </c>
    </row>
    <row r="1118" spans="6:7">
      <c r="F1118" s="172" t="s">
        <v>103</v>
      </c>
      <c r="G1118" s="200" t="s">
        <v>1350</v>
      </c>
    </row>
    <row r="1119" spans="6:7">
      <c r="F1119" s="172" t="s">
        <v>103</v>
      </c>
      <c r="G1119" s="200" t="s">
        <v>1351</v>
      </c>
    </row>
    <row r="1120" spans="6:7">
      <c r="F1120" s="172" t="s">
        <v>103</v>
      </c>
      <c r="G1120" s="200" t="s">
        <v>1352</v>
      </c>
    </row>
    <row r="1121" spans="6:7">
      <c r="F1121" s="172" t="s">
        <v>104</v>
      </c>
      <c r="G1121" s="200" t="s">
        <v>1353</v>
      </c>
    </row>
    <row r="1122" spans="6:7">
      <c r="F1122" s="172" t="s">
        <v>104</v>
      </c>
      <c r="G1122" s="200" t="s">
        <v>225</v>
      </c>
    </row>
    <row r="1123" spans="6:7">
      <c r="F1123" s="172" t="s">
        <v>104</v>
      </c>
      <c r="G1123" s="200" t="s">
        <v>335</v>
      </c>
    </row>
    <row r="1124" spans="6:7">
      <c r="F1124" s="172" t="s">
        <v>104</v>
      </c>
      <c r="G1124" s="200" t="s">
        <v>187</v>
      </c>
    </row>
    <row r="1125" spans="6:7">
      <c r="F1125" s="172" t="s">
        <v>104</v>
      </c>
      <c r="G1125" s="200" t="s">
        <v>188</v>
      </c>
    </row>
    <row r="1126" spans="6:7">
      <c r="F1126" s="172" t="s">
        <v>104</v>
      </c>
      <c r="G1126" s="200" t="s">
        <v>189</v>
      </c>
    </row>
    <row r="1127" spans="6:7">
      <c r="F1127" s="172" t="s">
        <v>104</v>
      </c>
      <c r="G1127" s="200" t="s">
        <v>336</v>
      </c>
    </row>
    <row r="1128" spans="6:7">
      <c r="F1128" s="172" t="s">
        <v>104</v>
      </c>
      <c r="G1128" s="200" t="s">
        <v>190</v>
      </c>
    </row>
    <row r="1129" spans="6:7">
      <c r="F1129" s="172" t="s">
        <v>104</v>
      </c>
      <c r="G1129" s="200" t="s">
        <v>337</v>
      </c>
    </row>
    <row r="1130" spans="6:7">
      <c r="F1130" s="172" t="s">
        <v>104</v>
      </c>
      <c r="G1130" s="200" t="s">
        <v>165</v>
      </c>
    </row>
    <row r="1131" spans="6:7">
      <c r="F1131" s="172" t="s">
        <v>104</v>
      </c>
      <c r="G1131" s="200" t="s">
        <v>226</v>
      </c>
    </row>
    <row r="1132" spans="6:7">
      <c r="F1132" s="172" t="s">
        <v>104</v>
      </c>
      <c r="G1132" s="200" t="s">
        <v>227</v>
      </c>
    </row>
    <row r="1133" spans="6:7">
      <c r="F1133" s="172" t="s">
        <v>104</v>
      </c>
      <c r="G1133" s="200" t="s">
        <v>228</v>
      </c>
    </row>
    <row r="1134" spans="6:7">
      <c r="F1134" s="172" t="s">
        <v>104</v>
      </c>
      <c r="G1134" s="200" t="s">
        <v>338</v>
      </c>
    </row>
    <row r="1135" spans="6:7">
      <c r="F1135" s="172" t="s">
        <v>104</v>
      </c>
      <c r="G1135" s="200" t="s">
        <v>339</v>
      </c>
    </row>
    <row r="1136" spans="6:7">
      <c r="F1136" s="172" t="s">
        <v>104</v>
      </c>
      <c r="G1136" s="200" t="s">
        <v>191</v>
      </c>
    </row>
    <row r="1137" spans="6:7">
      <c r="F1137" s="172" t="s">
        <v>104</v>
      </c>
      <c r="G1137" s="200" t="s">
        <v>340</v>
      </c>
    </row>
    <row r="1138" spans="6:7">
      <c r="F1138" s="172" t="s">
        <v>104</v>
      </c>
      <c r="G1138" s="200" t="s">
        <v>229</v>
      </c>
    </row>
    <row r="1139" spans="6:7">
      <c r="F1139" s="172" t="s">
        <v>104</v>
      </c>
      <c r="G1139" s="200" t="s">
        <v>166</v>
      </c>
    </row>
    <row r="1140" spans="6:7">
      <c r="F1140" s="172" t="s">
        <v>104</v>
      </c>
      <c r="G1140" s="200" t="s">
        <v>341</v>
      </c>
    </row>
    <row r="1141" spans="6:7">
      <c r="F1141" s="172" t="s">
        <v>104</v>
      </c>
      <c r="G1141" s="200" t="s">
        <v>192</v>
      </c>
    </row>
    <row r="1142" spans="6:7">
      <c r="F1142" s="172" t="s">
        <v>104</v>
      </c>
      <c r="G1142" s="200" t="s">
        <v>342</v>
      </c>
    </row>
    <row r="1143" spans="6:7">
      <c r="F1143" s="172" t="s">
        <v>104</v>
      </c>
      <c r="G1143" s="200" t="s">
        <v>343</v>
      </c>
    </row>
    <row r="1144" spans="6:7">
      <c r="F1144" s="172" t="s">
        <v>104</v>
      </c>
      <c r="G1144" s="200" t="s">
        <v>167</v>
      </c>
    </row>
    <row r="1145" spans="6:7">
      <c r="F1145" s="172" t="s">
        <v>104</v>
      </c>
      <c r="G1145" s="200" t="s">
        <v>230</v>
      </c>
    </row>
    <row r="1146" spans="6:7">
      <c r="F1146" s="172" t="s">
        <v>104</v>
      </c>
      <c r="G1146" s="200" t="s">
        <v>231</v>
      </c>
    </row>
    <row r="1147" spans="6:7">
      <c r="F1147" s="172" t="s">
        <v>104</v>
      </c>
      <c r="G1147" s="200" t="s">
        <v>344</v>
      </c>
    </row>
    <row r="1148" spans="6:7">
      <c r="F1148" s="172" t="s">
        <v>104</v>
      </c>
      <c r="G1148" s="200" t="s">
        <v>232</v>
      </c>
    </row>
    <row r="1149" spans="6:7">
      <c r="F1149" s="172" t="s">
        <v>104</v>
      </c>
      <c r="G1149" s="200" t="s">
        <v>345</v>
      </c>
    </row>
    <row r="1150" spans="6:7">
      <c r="F1150" s="172" t="s">
        <v>104</v>
      </c>
      <c r="G1150" s="200" t="s">
        <v>168</v>
      </c>
    </row>
    <row r="1151" spans="6:7">
      <c r="F1151" s="172" t="s">
        <v>104</v>
      </c>
      <c r="G1151" s="200" t="s">
        <v>233</v>
      </c>
    </row>
    <row r="1152" spans="6:7">
      <c r="F1152" s="172" t="s">
        <v>104</v>
      </c>
      <c r="G1152" s="200" t="s">
        <v>346</v>
      </c>
    </row>
    <row r="1153" spans="6:7">
      <c r="F1153" s="172" t="s">
        <v>104</v>
      </c>
      <c r="G1153" s="200" t="s">
        <v>347</v>
      </c>
    </row>
    <row r="1154" spans="6:7">
      <c r="F1154" s="172" t="s">
        <v>104</v>
      </c>
      <c r="G1154" s="200" t="s">
        <v>348</v>
      </c>
    </row>
    <row r="1155" spans="6:7">
      <c r="F1155" s="172" t="s">
        <v>104</v>
      </c>
      <c r="G1155" s="200" t="s">
        <v>349</v>
      </c>
    </row>
    <row r="1156" spans="6:7">
      <c r="F1156" s="172" t="s">
        <v>104</v>
      </c>
      <c r="G1156" s="200" t="s">
        <v>350</v>
      </c>
    </row>
    <row r="1157" spans="6:7">
      <c r="F1157" s="172" t="s">
        <v>104</v>
      </c>
      <c r="G1157" s="200" t="s">
        <v>351</v>
      </c>
    </row>
    <row r="1158" spans="6:7">
      <c r="F1158" s="172" t="s">
        <v>104</v>
      </c>
      <c r="G1158" s="200" t="s">
        <v>352</v>
      </c>
    </row>
    <row r="1159" spans="6:7">
      <c r="F1159" s="172" t="s">
        <v>104</v>
      </c>
      <c r="G1159" s="200" t="s">
        <v>353</v>
      </c>
    </row>
    <row r="1160" spans="6:7">
      <c r="F1160" s="172" t="s">
        <v>104</v>
      </c>
      <c r="G1160" s="200" t="s">
        <v>354</v>
      </c>
    </row>
    <row r="1161" spans="6:7">
      <c r="F1161" s="172" t="s">
        <v>104</v>
      </c>
      <c r="G1161" s="200" t="s">
        <v>355</v>
      </c>
    </row>
    <row r="1162" spans="6:7">
      <c r="F1162" s="172" t="s">
        <v>104</v>
      </c>
      <c r="G1162" s="200" t="s">
        <v>356</v>
      </c>
    </row>
    <row r="1163" spans="6:7">
      <c r="F1163" s="172" t="s">
        <v>104</v>
      </c>
      <c r="G1163" s="200" t="s">
        <v>357</v>
      </c>
    </row>
    <row r="1164" spans="6:7">
      <c r="F1164" s="172" t="s">
        <v>105</v>
      </c>
      <c r="G1164" s="200" t="s">
        <v>193</v>
      </c>
    </row>
    <row r="1165" spans="6:7">
      <c r="F1165" s="172" t="s">
        <v>105</v>
      </c>
      <c r="G1165" s="200" t="s">
        <v>492</v>
      </c>
    </row>
    <row r="1166" spans="6:7">
      <c r="F1166" s="172" t="s">
        <v>105</v>
      </c>
      <c r="G1166" s="200" t="s">
        <v>234</v>
      </c>
    </row>
    <row r="1167" spans="6:7">
      <c r="F1167" s="172" t="s">
        <v>105</v>
      </c>
      <c r="G1167" s="200" t="s">
        <v>358</v>
      </c>
    </row>
    <row r="1168" spans="6:7">
      <c r="F1168" s="172" t="s">
        <v>105</v>
      </c>
      <c r="G1168" s="200" t="s">
        <v>169</v>
      </c>
    </row>
    <row r="1169" spans="6:7">
      <c r="F1169" s="172" t="s">
        <v>105</v>
      </c>
      <c r="G1169" s="200" t="s">
        <v>1354</v>
      </c>
    </row>
    <row r="1170" spans="6:7">
      <c r="F1170" s="172" t="s">
        <v>105</v>
      </c>
      <c r="G1170" s="200" t="s">
        <v>170</v>
      </c>
    </row>
    <row r="1171" spans="6:7">
      <c r="F1171" s="172" t="s">
        <v>105</v>
      </c>
      <c r="G1171" s="200" t="s">
        <v>235</v>
      </c>
    </row>
    <row r="1172" spans="6:7">
      <c r="F1172" s="172" t="s">
        <v>105</v>
      </c>
      <c r="G1172" s="200" t="s">
        <v>1355</v>
      </c>
    </row>
    <row r="1173" spans="6:7">
      <c r="F1173" s="172" t="s">
        <v>105</v>
      </c>
      <c r="G1173" s="200" t="s">
        <v>1356</v>
      </c>
    </row>
    <row r="1174" spans="6:7">
      <c r="F1174" s="172" t="s">
        <v>105</v>
      </c>
      <c r="G1174" s="200" t="s">
        <v>493</v>
      </c>
    </row>
    <row r="1175" spans="6:7">
      <c r="F1175" s="172" t="s">
        <v>105</v>
      </c>
      <c r="G1175" s="200" t="s">
        <v>1357</v>
      </c>
    </row>
    <row r="1176" spans="6:7">
      <c r="F1176" s="172" t="s">
        <v>105</v>
      </c>
      <c r="G1176" s="200" t="s">
        <v>1358</v>
      </c>
    </row>
    <row r="1177" spans="6:7">
      <c r="F1177" s="172" t="s">
        <v>105</v>
      </c>
      <c r="G1177" s="200" t="s">
        <v>171</v>
      </c>
    </row>
    <row r="1178" spans="6:7">
      <c r="F1178" s="172" t="s">
        <v>105</v>
      </c>
      <c r="G1178" s="200" t="s">
        <v>494</v>
      </c>
    </row>
    <row r="1179" spans="6:7">
      <c r="F1179" s="172" t="s">
        <v>105</v>
      </c>
      <c r="G1179" s="200" t="s">
        <v>495</v>
      </c>
    </row>
    <row r="1180" spans="6:7">
      <c r="F1180" s="172" t="s">
        <v>105</v>
      </c>
      <c r="G1180" s="200" t="s">
        <v>236</v>
      </c>
    </row>
    <row r="1181" spans="6:7">
      <c r="F1181" s="172" t="s">
        <v>105</v>
      </c>
      <c r="G1181" s="200" t="s">
        <v>1359</v>
      </c>
    </row>
    <row r="1182" spans="6:7">
      <c r="F1182" s="172" t="s">
        <v>105</v>
      </c>
      <c r="G1182" s="200" t="s">
        <v>237</v>
      </c>
    </row>
    <row r="1183" spans="6:7">
      <c r="F1183" s="172" t="s">
        <v>105</v>
      </c>
      <c r="G1183" s="200" t="s">
        <v>1360</v>
      </c>
    </row>
    <row r="1184" spans="6:7">
      <c r="F1184" s="172" t="s">
        <v>105</v>
      </c>
      <c r="G1184" s="200" t="s">
        <v>1361</v>
      </c>
    </row>
    <row r="1185" spans="6:7">
      <c r="F1185" s="172" t="s">
        <v>105</v>
      </c>
      <c r="G1185" s="200" t="s">
        <v>1362</v>
      </c>
    </row>
    <row r="1186" spans="6:7">
      <c r="F1186" s="172" t="s">
        <v>105</v>
      </c>
      <c r="G1186" s="200" t="s">
        <v>1363</v>
      </c>
    </row>
    <row r="1187" spans="6:7">
      <c r="F1187" s="172" t="s">
        <v>105</v>
      </c>
      <c r="G1187" s="200" t="s">
        <v>1364</v>
      </c>
    </row>
    <row r="1188" spans="6:7">
      <c r="F1188" s="172" t="s">
        <v>105</v>
      </c>
      <c r="G1188" s="200" t="s">
        <v>1365</v>
      </c>
    </row>
    <row r="1189" spans="6:7">
      <c r="F1189" s="172" t="s">
        <v>105</v>
      </c>
      <c r="G1189" s="200" t="s">
        <v>1366</v>
      </c>
    </row>
    <row r="1190" spans="6:7">
      <c r="F1190" s="172" t="s">
        <v>105</v>
      </c>
      <c r="G1190" s="200" t="s">
        <v>1367</v>
      </c>
    </row>
    <row r="1191" spans="6:7">
      <c r="F1191" s="172" t="s">
        <v>105</v>
      </c>
      <c r="G1191" s="200" t="s">
        <v>1368</v>
      </c>
    </row>
    <row r="1192" spans="6:7">
      <c r="F1192" s="172" t="s">
        <v>105</v>
      </c>
      <c r="G1192" s="200" t="s">
        <v>1369</v>
      </c>
    </row>
    <row r="1193" spans="6:7">
      <c r="F1193" s="172" t="s">
        <v>105</v>
      </c>
      <c r="G1193" s="200" t="s">
        <v>359</v>
      </c>
    </row>
    <row r="1194" spans="6:7">
      <c r="F1194" s="172" t="s">
        <v>105</v>
      </c>
      <c r="G1194" s="200" t="s">
        <v>1370</v>
      </c>
    </row>
    <row r="1195" spans="6:7">
      <c r="F1195" s="172" t="s">
        <v>105</v>
      </c>
      <c r="G1195" s="200" t="s">
        <v>496</v>
      </c>
    </row>
    <row r="1196" spans="6:7">
      <c r="F1196" s="172" t="s">
        <v>105</v>
      </c>
      <c r="G1196" s="200" t="s">
        <v>497</v>
      </c>
    </row>
    <row r="1197" spans="6:7">
      <c r="F1197" s="172" t="s">
        <v>105</v>
      </c>
      <c r="G1197" s="200" t="s">
        <v>1371</v>
      </c>
    </row>
    <row r="1198" spans="6:7">
      <c r="F1198" s="172" t="s">
        <v>105</v>
      </c>
      <c r="G1198" s="200" t="s">
        <v>1372</v>
      </c>
    </row>
    <row r="1199" spans="6:7">
      <c r="F1199" s="172" t="s">
        <v>105</v>
      </c>
      <c r="G1199" s="200" t="s">
        <v>1373</v>
      </c>
    </row>
    <row r="1200" spans="6:7">
      <c r="F1200" s="172" t="s">
        <v>105</v>
      </c>
      <c r="G1200" s="200" t="s">
        <v>355</v>
      </c>
    </row>
    <row r="1201" spans="6:7">
      <c r="F1201" s="172" t="s">
        <v>105</v>
      </c>
      <c r="G1201" s="200" t="s">
        <v>1374</v>
      </c>
    </row>
    <row r="1202" spans="6:7">
      <c r="F1202" s="172" t="s">
        <v>105</v>
      </c>
      <c r="G1202" s="200" t="s">
        <v>1375</v>
      </c>
    </row>
    <row r="1203" spans="6:7">
      <c r="F1203" s="172" t="s">
        <v>105</v>
      </c>
      <c r="G1203" s="200" t="s">
        <v>1376</v>
      </c>
    </row>
    <row r="1204" spans="6:7">
      <c r="F1204" s="172" t="s">
        <v>105</v>
      </c>
      <c r="G1204" s="200" t="s">
        <v>1377</v>
      </c>
    </row>
    <row r="1205" spans="6:7">
      <c r="F1205" s="172" t="s">
        <v>106</v>
      </c>
      <c r="G1205" s="200" t="s">
        <v>360</v>
      </c>
    </row>
    <row r="1206" spans="6:7">
      <c r="F1206" s="172" t="s">
        <v>106</v>
      </c>
      <c r="G1206" s="200" t="s">
        <v>361</v>
      </c>
    </row>
    <row r="1207" spans="6:7">
      <c r="F1207" s="172" t="s">
        <v>106</v>
      </c>
      <c r="G1207" s="200" t="s">
        <v>362</v>
      </c>
    </row>
    <row r="1208" spans="6:7">
      <c r="F1208" s="172" t="s">
        <v>106</v>
      </c>
      <c r="G1208" s="200" t="s">
        <v>498</v>
      </c>
    </row>
    <row r="1209" spans="6:7">
      <c r="F1209" s="172" t="s">
        <v>106</v>
      </c>
      <c r="G1209" s="200" t="s">
        <v>499</v>
      </c>
    </row>
    <row r="1210" spans="6:7">
      <c r="F1210" s="172" t="s">
        <v>106</v>
      </c>
      <c r="G1210" s="200" t="s">
        <v>500</v>
      </c>
    </row>
    <row r="1211" spans="6:7">
      <c r="F1211" s="172" t="s">
        <v>106</v>
      </c>
      <c r="G1211" s="200" t="s">
        <v>1378</v>
      </c>
    </row>
    <row r="1212" spans="6:7">
      <c r="F1212" s="172" t="s">
        <v>106</v>
      </c>
      <c r="G1212" s="200" t="s">
        <v>501</v>
      </c>
    </row>
    <row r="1213" spans="6:7">
      <c r="F1213" s="172" t="s">
        <v>106</v>
      </c>
      <c r="G1213" s="200" t="s">
        <v>363</v>
      </c>
    </row>
    <row r="1214" spans="6:7">
      <c r="F1214" s="172" t="s">
        <v>106</v>
      </c>
      <c r="G1214" s="200" t="s">
        <v>502</v>
      </c>
    </row>
    <row r="1215" spans="6:7">
      <c r="F1215" s="172" t="s">
        <v>106</v>
      </c>
      <c r="G1215" s="200" t="s">
        <v>503</v>
      </c>
    </row>
    <row r="1216" spans="6:7">
      <c r="F1216" s="172" t="s">
        <v>106</v>
      </c>
      <c r="G1216" s="200" t="s">
        <v>504</v>
      </c>
    </row>
    <row r="1217" spans="6:7">
      <c r="F1217" s="172" t="s">
        <v>106</v>
      </c>
      <c r="G1217" s="200" t="s">
        <v>505</v>
      </c>
    </row>
    <row r="1218" spans="6:7">
      <c r="F1218" s="172" t="s">
        <v>106</v>
      </c>
      <c r="G1218" s="200" t="s">
        <v>506</v>
      </c>
    </row>
    <row r="1219" spans="6:7">
      <c r="F1219" s="172" t="s">
        <v>106</v>
      </c>
      <c r="G1219" s="200" t="s">
        <v>507</v>
      </c>
    </row>
    <row r="1220" spans="6:7">
      <c r="F1220" s="172" t="s">
        <v>106</v>
      </c>
      <c r="G1220" s="200" t="s">
        <v>508</v>
      </c>
    </row>
    <row r="1221" spans="6:7">
      <c r="F1221" s="172" t="s">
        <v>106</v>
      </c>
      <c r="G1221" s="200" t="s">
        <v>509</v>
      </c>
    </row>
    <row r="1222" spans="6:7">
      <c r="F1222" s="172" t="s">
        <v>106</v>
      </c>
      <c r="G1222" s="200" t="s">
        <v>510</v>
      </c>
    </row>
    <row r="1223" spans="6:7">
      <c r="F1223" s="172" t="s">
        <v>106</v>
      </c>
      <c r="G1223" s="200" t="s">
        <v>511</v>
      </c>
    </row>
    <row r="1224" spans="6:7">
      <c r="F1224" s="172" t="s">
        <v>106</v>
      </c>
      <c r="G1224" s="200" t="s">
        <v>512</v>
      </c>
    </row>
    <row r="1225" spans="6:7">
      <c r="F1225" s="172" t="s">
        <v>106</v>
      </c>
      <c r="G1225" s="200" t="s">
        <v>513</v>
      </c>
    </row>
    <row r="1226" spans="6:7">
      <c r="F1226" s="172" t="s">
        <v>106</v>
      </c>
      <c r="G1226" s="200" t="s">
        <v>1379</v>
      </c>
    </row>
    <row r="1227" spans="6:7">
      <c r="F1227" s="172" t="s">
        <v>106</v>
      </c>
      <c r="G1227" s="200" t="s">
        <v>1380</v>
      </c>
    </row>
    <row r="1228" spans="6:7">
      <c r="F1228" s="172" t="s">
        <v>106</v>
      </c>
      <c r="G1228" s="200" t="s">
        <v>514</v>
      </c>
    </row>
    <row r="1229" spans="6:7">
      <c r="F1229" s="172" t="s">
        <v>106</v>
      </c>
      <c r="G1229" s="200" t="s">
        <v>515</v>
      </c>
    </row>
    <row r="1230" spans="6:7">
      <c r="F1230" s="172" t="s">
        <v>106</v>
      </c>
      <c r="G1230" s="200" t="s">
        <v>516</v>
      </c>
    </row>
    <row r="1231" spans="6:7">
      <c r="F1231" s="172" t="s">
        <v>106</v>
      </c>
      <c r="G1231" s="200" t="s">
        <v>517</v>
      </c>
    </row>
    <row r="1232" spans="6:7">
      <c r="F1232" s="172" t="s">
        <v>106</v>
      </c>
      <c r="G1232" s="200" t="s">
        <v>518</v>
      </c>
    </row>
    <row r="1233" spans="6:7">
      <c r="F1233" s="172" t="s">
        <v>106</v>
      </c>
      <c r="G1233" s="200" t="s">
        <v>1381</v>
      </c>
    </row>
    <row r="1234" spans="6:7">
      <c r="F1234" s="172" t="s">
        <v>106</v>
      </c>
      <c r="G1234" s="200" t="s">
        <v>1382</v>
      </c>
    </row>
    <row r="1235" spans="6:7">
      <c r="F1235" s="172" t="s">
        <v>106</v>
      </c>
      <c r="G1235" s="200" t="s">
        <v>1383</v>
      </c>
    </row>
    <row r="1236" spans="6:7">
      <c r="F1236" s="172" t="s">
        <v>106</v>
      </c>
      <c r="G1236" s="200" t="s">
        <v>1384</v>
      </c>
    </row>
    <row r="1237" spans="6:7">
      <c r="F1237" s="172" t="s">
        <v>106</v>
      </c>
      <c r="G1237" s="200" t="s">
        <v>1385</v>
      </c>
    </row>
    <row r="1238" spans="6:7">
      <c r="F1238" s="172" t="s">
        <v>106</v>
      </c>
      <c r="G1238" s="200" t="s">
        <v>1386</v>
      </c>
    </row>
    <row r="1239" spans="6:7">
      <c r="F1239" s="172" t="s">
        <v>106</v>
      </c>
      <c r="G1239" s="200" t="s">
        <v>1387</v>
      </c>
    </row>
    <row r="1240" spans="6:7">
      <c r="F1240" s="172" t="s">
        <v>106</v>
      </c>
      <c r="G1240" s="200" t="s">
        <v>1388</v>
      </c>
    </row>
    <row r="1241" spans="6:7">
      <c r="F1241" s="172" t="s">
        <v>106</v>
      </c>
      <c r="G1241" s="200" t="s">
        <v>1389</v>
      </c>
    </row>
    <row r="1242" spans="6:7">
      <c r="F1242" s="172" t="s">
        <v>106</v>
      </c>
      <c r="G1242" s="200" t="s">
        <v>1202</v>
      </c>
    </row>
    <row r="1243" spans="6:7">
      <c r="F1243" s="172" t="s">
        <v>106</v>
      </c>
      <c r="G1243" s="200" t="s">
        <v>1390</v>
      </c>
    </row>
    <row r="1244" spans="6:7">
      <c r="F1244" s="172" t="s">
        <v>107</v>
      </c>
      <c r="G1244" s="200" t="s">
        <v>364</v>
      </c>
    </row>
    <row r="1245" spans="6:7">
      <c r="F1245" s="172" t="s">
        <v>107</v>
      </c>
      <c r="G1245" s="200" t="s">
        <v>1391</v>
      </c>
    </row>
    <row r="1246" spans="6:7">
      <c r="F1246" s="172" t="s">
        <v>107</v>
      </c>
      <c r="G1246" s="200" t="s">
        <v>365</v>
      </c>
    </row>
    <row r="1247" spans="6:7">
      <c r="F1247" s="172" t="s">
        <v>107</v>
      </c>
      <c r="G1247" s="200" t="s">
        <v>1392</v>
      </c>
    </row>
    <row r="1248" spans="6:7">
      <c r="F1248" s="172" t="s">
        <v>107</v>
      </c>
      <c r="G1248" s="200" t="s">
        <v>1393</v>
      </c>
    </row>
    <row r="1249" spans="6:7">
      <c r="F1249" s="172" t="s">
        <v>107</v>
      </c>
      <c r="G1249" s="200" t="s">
        <v>1394</v>
      </c>
    </row>
    <row r="1250" spans="6:7">
      <c r="F1250" s="172" t="s">
        <v>107</v>
      </c>
      <c r="G1250" s="200" t="s">
        <v>1395</v>
      </c>
    </row>
    <row r="1251" spans="6:7">
      <c r="F1251" s="172" t="s">
        <v>107</v>
      </c>
      <c r="G1251" s="200" t="s">
        <v>1396</v>
      </c>
    </row>
    <row r="1252" spans="6:7">
      <c r="F1252" s="172" t="s">
        <v>107</v>
      </c>
      <c r="G1252" s="200" t="s">
        <v>1397</v>
      </c>
    </row>
    <row r="1253" spans="6:7">
      <c r="F1253" s="172" t="s">
        <v>107</v>
      </c>
      <c r="G1253" s="200" t="s">
        <v>1398</v>
      </c>
    </row>
    <row r="1254" spans="6:7">
      <c r="F1254" s="172" t="s">
        <v>107</v>
      </c>
      <c r="G1254" s="200" t="s">
        <v>1399</v>
      </c>
    </row>
    <row r="1255" spans="6:7">
      <c r="F1255" s="172" t="s">
        <v>107</v>
      </c>
      <c r="G1255" s="200" t="s">
        <v>1400</v>
      </c>
    </row>
    <row r="1256" spans="6:7">
      <c r="F1256" s="172" t="s">
        <v>107</v>
      </c>
      <c r="G1256" s="200" t="s">
        <v>1401</v>
      </c>
    </row>
    <row r="1257" spans="6:7">
      <c r="F1257" s="172" t="s">
        <v>107</v>
      </c>
      <c r="G1257" s="200" t="s">
        <v>1402</v>
      </c>
    </row>
    <row r="1258" spans="6:7">
      <c r="F1258" s="172" t="s">
        <v>107</v>
      </c>
      <c r="G1258" s="200" t="s">
        <v>1403</v>
      </c>
    </row>
    <row r="1259" spans="6:7">
      <c r="F1259" s="172" t="s">
        <v>107</v>
      </c>
      <c r="G1259" s="200" t="s">
        <v>1404</v>
      </c>
    </row>
    <row r="1260" spans="6:7">
      <c r="F1260" s="172" t="s">
        <v>107</v>
      </c>
      <c r="G1260" s="200" t="s">
        <v>1156</v>
      </c>
    </row>
    <row r="1261" spans="6:7">
      <c r="F1261" s="172" t="s">
        <v>107</v>
      </c>
      <c r="G1261" s="200" t="s">
        <v>673</v>
      </c>
    </row>
    <row r="1262" spans="6:7">
      <c r="F1262" s="172" t="s">
        <v>107</v>
      </c>
      <c r="G1262" s="200" t="s">
        <v>1405</v>
      </c>
    </row>
    <row r="1263" spans="6:7">
      <c r="F1263" s="172" t="s">
        <v>107</v>
      </c>
      <c r="G1263" s="200" t="s">
        <v>1406</v>
      </c>
    </row>
    <row r="1264" spans="6:7">
      <c r="F1264" s="172" t="s">
        <v>107</v>
      </c>
      <c r="G1264" s="200" t="s">
        <v>1407</v>
      </c>
    </row>
    <row r="1265" spans="6:7">
      <c r="F1265" s="172" t="s">
        <v>107</v>
      </c>
      <c r="G1265" s="200" t="s">
        <v>1408</v>
      </c>
    </row>
    <row r="1266" spans="6:7">
      <c r="F1266" s="172" t="s">
        <v>107</v>
      </c>
      <c r="G1266" s="200" t="s">
        <v>1409</v>
      </c>
    </row>
    <row r="1267" spans="6:7">
      <c r="F1267" s="172" t="s">
        <v>107</v>
      </c>
      <c r="G1267" s="200" t="s">
        <v>1410</v>
      </c>
    </row>
    <row r="1268" spans="6:7">
      <c r="F1268" s="172" t="s">
        <v>107</v>
      </c>
      <c r="G1268" s="200" t="s">
        <v>1411</v>
      </c>
    </row>
    <row r="1269" spans="6:7">
      <c r="F1269" s="172" t="s">
        <v>107</v>
      </c>
      <c r="G1269" s="200" t="s">
        <v>1412</v>
      </c>
    </row>
    <row r="1270" spans="6:7">
      <c r="F1270" s="172" t="s">
        <v>107</v>
      </c>
      <c r="G1270" s="200" t="s">
        <v>1413</v>
      </c>
    </row>
    <row r="1271" spans="6:7">
      <c r="F1271" s="172" t="s">
        <v>107</v>
      </c>
      <c r="G1271" s="200" t="s">
        <v>1414</v>
      </c>
    </row>
    <row r="1272" spans="6:7">
      <c r="F1272" s="172" t="s">
        <v>107</v>
      </c>
      <c r="G1272" s="200" t="s">
        <v>1415</v>
      </c>
    </row>
    <row r="1273" spans="6:7">
      <c r="F1273" s="172" t="s">
        <v>107</v>
      </c>
      <c r="G1273" s="200" t="s">
        <v>1416</v>
      </c>
    </row>
    <row r="1274" spans="6:7">
      <c r="F1274" s="172" t="s">
        <v>108</v>
      </c>
      <c r="G1274" s="200" t="s">
        <v>1417</v>
      </c>
    </row>
    <row r="1275" spans="6:7">
      <c r="F1275" s="172" t="s">
        <v>108</v>
      </c>
      <c r="G1275" s="200" t="s">
        <v>1418</v>
      </c>
    </row>
    <row r="1276" spans="6:7">
      <c r="F1276" s="172" t="s">
        <v>108</v>
      </c>
      <c r="G1276" s="200" t="s">
        <v>1419</v>
      </c>
    </row>
    <row r="1277" spans="6:7">
      <c r="F1277" s="172" t="s">
        <v>108</v>
      </c>
      <c r="G1277" s="200" t="s">
        <v>1420</v>
      </c>
    </row>
    <row r="1278" spans="6:7">
      <c r="F1278" s="172" t="s">
        <v>108</v>
      </c>
      <c r="G1278" s="200" t="s">
        <v>1421</v>
      </c>
    </row>
    <row r="1279" spans="6:7">
      <c r="F1279" s="172" t="s">
        <v>108</v>
      </c>
      <c r="G1279" s="200" t="s">
        <v>1422</v>
      </c>
    </row>
    <row r="1280" spans="6:7">
      <c r="F1280" s="172" t="s">
        <v>108</v>
      </c>
      <c r="G1280" s="200" t="s">
        <v>1423</v>
      </c>
    </row>
    <row r="1281" spans="6:7">
      <c r="F1281" s="172" t="s">
        <v>108</v>
      </c>
      <c r="G1281" s="200" t="s">
        <v>1424</v>
      </c>
    </row>
    <row r="1282" spans="6:7">
      <c r="F1282" s="172" t="s">
        <v>108</v>
      </c>
      <c r="G1282" s="200" t="s">
        <v>1425</v>
      </c>
    </row>
    <row r="1283" spans="6:7">
      <c r="F1283" s="172" t="s">
        <v>108</v>
      </c>
      <c r="G1283" s="200" t="s">
        <v>1426</v>
      </c>
    </row>
    <row r="1284" spans="6:7">
      <c r="F1284" s="172" t="s">
        <v>108</v>
      </c>
      <c r="G1284" s="200" t="s">
        <v>1427</v>
      </c>
    </row>
    <row r="1285" spans="6:7">
      <c r="F1285" s="172" t="s">
        <v>108</v>
      </c>
      <c r="G1285" s="200" t="s">
        <v>1428</v>
      </c>
    </row>
    <row r="1286" spans="6:7">
      <c r="F1286" s="172" t="s">
        <v>108</v>
      </c>
      <c r="G1286" s="200" t="s">
        <v>1429</v>
      </c>
    </row>
    <row r="1287" spans="6:7">
      <c r="F1287" s="172" t="s">
        <v>108</v>
      </c>
      <c r="G1287" s="200" t="s">
        <v>1430</v>
      </c>
    </row>
    <row r="1288" spans="6:7">
      <c r="F1288" s="172" t="s">
        <v>108</v>
      </c>
      <c r="G1288" s="200" t="s">
        <v>751</v>
      </c>
    </row>
    <row r="1289" spans="6:7">
      <c r="F1289" s="172" t="s">
        <v>108</v>
      </c>
      <c r="G1289" s="200" t="s">
        <v>1431</v>
      </c>
    </row>
    <row r="1290" spans="6:7">
      <c r="F1290" s="172" t="s">
        <v>108</v>
      </c>
      <c r="G1290" s="200" t="s">
        <v>1432</v>
      </c>
    </row>
    <row r="1291" spans="6:7">
      <c r="F1291" s="172" t="s">
        <v>108</v>
      </c>
      <c r="G1291" s="200" t="s">
        <v>1333</v>
      </c>
    </row>
    <row r="1292" spans="6:7">
      <c r="F1292" s="172" t="s">
        <v>108</v>
      </c>
      <c r="G1292" s="200" t="s">
        <v>1433</v>
      </c>
    </row>
    <row r="1293" spans="6:7">
      <c r="F1293" s="172" t="s">
        <v>109</v>
      </c>
      <c r="G1293" s="200" t="s">
        <v>1434</v>
      </c>
    </row>
    <row r="1294" spans="6:7">
      <c r="F1294" s="172" t="s">
        <v>109</v>
      </c>
      <c r="G1294" s="200" t="s">
        <v>1435</v>
      </c>
    </row>
    <row r="1295" spans="6:7">
      <c r="F1295" s="172" t="s">
        <v>109</v>
      </c>
      <c r="G1295" s="200" t="s">
        <v>1436</v>
      </c>
    </row>
    <row r="1296" spans="6:7">
      <c r="F1296" s="172" t="s">
        <v>109</v>
      </c>
      <c r="G1296" s="200" t="s">
        <v>1437</v>
      </c>
    </row>
    <row r="1297" spans="6:7">
      <c r="F1297" s="172" t="s">
        <v>109</v>
      </c>
      <c r="G1297" s="200" t="s">
        <v>1438</v>
      </c>
    </row>
    <row r="1298" spans="6:7">
      <c r="F1298" s="172" t="s">
        <v>109</v>
      </c>
      <c r="G1298" s="200" t="s">
        <v>1439</v>
      </c>
    </row>
    <row r="1299" spans="6:7">
      <c r="F1299" s="172" t="s">
        <v>109</v>
      </c>
      <c r="G1299" s="200" t="s">
        <v>1440</v>
      </c>
    </row>
    <row r="1300" spans="6:7">
      <c r="F1300" s="172" t="s">
        <v>109</v>
      </c>
      <c r="G1300" s="200" t="s">
        <v>1441</v>
      </c>
    </row>
    <row r="1301" spans="6:7">
      <c r="F1301" s="172" t="s">
        <v>109</v>
      </c>
      <c r="G1301" s="200" t="s">
        <v>1442</v>
      </c>
    </row>
    <row r="1302" spans="6:7">
      <c r="F1302" s="172" t="s">
        <v>109</v>
      </c>
      <c r="G1302" s="200" t="s">
        <v>1443</v>
      </c>
    </row>
    <row r="1303" spans="6:7">
      <c r="F1303" s="172" t="s">
        <v>109</v>
      </c>
      <c r="G1303" s="200" t="s">
        <v>1444</v>
      </c>
    </row>
    <row r="1304" spans="6:7">
      <c r="F1304" s="172" t="s">
        <v>109</v>
      </c>
      <c r="G1304" s="200" t="s">
        <v>843</v>
      </c>
    </row>
    <row r="1305" spans="6:7">
      <c r="F1305" s="172" t="s">
        <v>109</v>
      </c>
      <c r="G1305" s="200" t="s">
        <v>1445</v>
      </c>
    </row>
    <row r="1306" spans="6:7">
      <c r="F1306" s="172" t="s">
        <v>109</v>
      </c>
      <c r="G1306" s="200" t="s">
        <v>1446</v>
      </c>
    </row>
    <row r="1307" spans="6:7">
      <c r="F1307" s="172" t="s">
        <v>109</v>
      </c>
      <c r="G1307" s="200" t="s">
        <v>1447</v>
      </c>
    </row>
    <row r="1308" spans="6:7">
      <c r="F1308" s="172" t="s">
        <v>109</v>
      </c>
      <c r="G1308" s="200" t="s">
        <v>1448</v>
      </c>
    </row>
    <row r="1309" spans="6:7">
      <c r="F1309" s="172" t="s">
        <v>109</v>
      </c>
      <c r="G1309" s="200" t="s">
        <v>1449</v>
      </c>
    </row>
    <row r="1310" spans="6:7">
      <c r="F1310" s="172" t="s">
        <v>109</v>
      </c>
      <c r="G1310" s="200" t="s">
        <v>1450</v>
      </c>
    </row>
    <row r="1311" spans="6:7">
      <c r="F1311" s="172" t="s">
        <v>109</v>
      </c>
      <c r="G1311" s="200" t="s">
        <v>1451</v>
      </c>
    </row>
    <row r="1312" spans="6:7">
      <c r="F1312" s="172" t="s">
        <v>110</v>
      </c>
      <c r="G1312" s="200" t="s">
        <v>519</v>
      </c>
    </row>
    <row r="1313" spans="6:7">
      <c r="F1313" s="172" t="s">
        <v>110</v>
      </c>
      <c r="G1313" s="200" t="s">
        <v>1452</v>
      </c>
    </row>
    <row r="1314" spans="6:7">
      <c r="F1314" s="172" t="s">
        <v>110</v>
      </c>
      <c r="G1314" s="200" t="s">
        <v>1453</v>
      </c>
    </row>
    <row r="1315" spans="6:7">
      <c r="F1315" s="172" t="s">
        <v>110</v>
      </c>
      <c r="G1315" s="200" t="s">
        <v>1454</v>
      </c>
    </row>
    <row r="1316" spans="6:7">
      <c r="F1316" s="172" t="s">
        <v>110</v>
      </c>
      <c r="G1316" s="200" t="s">
        <v>1455</v>
      </c>
    </row>
    <row r="1317" spans="6:7">
      <c r="F1317" s="172" t="s">
        <v>110</v>
      </c>
      <c r="G1317" s="200" t="s">
        <v>1456</v>
      </c>
    </row>
    <row r="1318" spans="6:7">
      <c r="F1318" s="172" t="s">
        <v>110</v>
      </c>
      <c r="G1318" s="200" t="s">
        <v>1457</v>
      </c>
    </row>
    <row r="1319" spans="6:7">
      <c r="F1319" s="172" t="s">
        <v>110</v>
      </c>
      <c r="G1319" s="200" t="s">
        <v>1458</v>
      </c>
    </row>
    <row r="1320" spans="6:7">
      <c r="F1320" s="172" t="s">
        <v>110</v>
      </c>
      <c r="G1320" s="200" t="s">
        <v>1459</v>
      </c>
    </row>
    <row r="1321" spans="6:7">
      <c r="F1321" s="172" t="s">
        <v>110</v>
      </c>
      <c r="G1321" s="200" t="s">
        <v>1460</v>
      </c>
    </row>
    <row r="1322" spans="6:7">
      <c r="F1322" s="172" t="s">
        <v>110</v>
      </c>
      <c r="G1322" s="200" t="s">
        <v>1461</v>
      </c>
    </row>
    <row r="1323" spans="6:7">
      <c r="F1323" s="172" t="s">
        <v>110</v>
      </c>
      <c r="G1323" s="200" t="s">
        <v>1462</v>
      </c>
    </row>
    <row r="1324" spans="6:7">
      <c r="F1324" s="172" t="s">
        <v>110</v>
      </c>
      <c r="G1324" s="200" t="s">
        <v>1463</v>
      </c>
    </row>
    <row r="1325" spans="6:7">
      <c r="F1325" s="172" t="s">
        <v>110</v>
      </c>
      <c r="G1325" s="200" t="s">
        <v>1464</v>
      </c>
    </row>
    <row r="1326" spans="6:7">
      <c r="F1326" s="172" t="s">
        <v>110</v>
      </c>
      <c r="G1326" s="200" t="s">
        <v>1465</v>
      </c>
    </row>
    <row r="1327" spans="6:7">
      <c r="F1327" s="172" t="s">
        <v>110</v>
      </c>
      <c r="G1327" s="200" t="s">
        <v>1466</v>
      </c>
    </row>
    <row r="1328" spans="6:7">
      <c r="F1328" s="172" t="s">
        <v>110</v>
      </c>
      <c r="G1328" s="200" t="s">
        <v>1467</v>
      </c>
    </row>
    <row r="1329" spans="6:7">
      <c r="F1329" s="172" t="s">
        <v>110</v>
      </c>
      <c r="G1329" s="200" t="s">
        <v>1468</v>
      </c>
    </row>
    <row r="1330" spans="6:7">
      <c r="F1330" s="172" t="s">
        <v>110</v>
      </c>
      <c r="G1330" s="200" t="s">
        <v>1469</v>
      </c>
    </row>
    <row r="1331" spans="6:7">
      <c r="F1331" s="172" t="s">
        <v>110</v>
      </c>
      <c r="G1331" s="200" t="s">
        <v>1470</v>
      </c>
    </row>
    <row r="1332" spans="6:7">
      <c r="F1332" s="172" t="s">
        <v>110</v>
      </c>
      <c r="G1332" s="200" t="s">
        <v>1471</v>
      </c>
    </row>
    <row r="1333" spans="6:7">
      <c r="F1333" s="172" t="s">
        <v>110</v>
      </c>
      <c r="G1333" s="200" t="s">
        <v>1472</v>
      </c>
    </row>
    <row r="1334" spans="6:7">
      <c r="F1334" s="172" t="s">
        <v>110</v>
      </c>
      <c r="G1334" s="200" t="s">
        <v>1473</v>
      </c>
    </row>
    <row r="1335" spans="6:7">
      <c r="F1335" s="172" t="s">
        <v>110</v>
      </c>
      <c r="G1335" s="200" t="s">
        <v>1474</v>
      </c>
    </row>
    <row r="1336" spans="6:7">
      <c r="F1336" s="172" t="s">
        <v>110</v>
      </c>
      <c r="G1336" s="200" t="s">
        <v>1475</v>
      </c>
    </row>
    <row r="1337" spans="6:7">
      <c r="F1337" s="172" t="s">
        <v>110</v>
      </c>
      <c r="G1337" s="200" t="s">
        <v>1476</v>
      </c>
    </row>
    <row r="1338" spans="6:7">
      <c r="F1338" s="172" t="s">
        <v>110</v>
      </c>
      <c r="G1338" s="200" t="s">
        <v>1477</v>
      </c>
    </row>
    <row r="1339" spans="6:7">
      <c r="F1339" s="172" t="s">
        <v>111</v>
      </c>
      <c r="G1339" s="200" t="s">
        <v>238</v>
      </c>
    </row>
    <row r="1340" spans="6:7">
      <c r="F1340" s="172" t="s">
        <v>111</v>
      </c>
      <c r="G1340" s="200" t="s">
        <v>1478</v>
      </c>
    </row>
    <row r="1341" spans="6:7">
      <c r="F1341" s="172" t="s">
        <v>111</v>
      </c>
      <c r="G1341" s="200" t="s">
        <v>1479</v>
      </c>
    </row>
    <row r="1342" spans="6:7">
      <c r="F1342" s="172" t="s">
        <v>111</v>
      </c>
      <c r="G1342" s="200" t="s">
        <v>1480</v>
      </c>
    </row>
    <row r="1343" spans="6:7">
      <c r="F1343" s="172" t="s">
        <v>111</v>
      </c>
      <c r="G1343" s="200" t="s">
        <v>1481</v>
      </c>
    </row>
    <row r="1344" spans="6:7">
      <c r="F1344" s="172" t="s">
        <v>111</v>
      </c>
      <c r="G1344" s="200" t="s">
        <v>1482</v>
      </c>
    </row>
    <row r="1345" spans="6:7">
      <c r="F1345" s="172" t="s">
        <v>111</v>
      </c>
      <c r="G1345" s="200" t="s">
        <v>153</v>
      </c>
    </row>
    <row r="1346" spans="6:7">
      <c r="F1346" s="172" t="s">
        <v>111</v>
      </c>
      <c r="G1346" s="200" t="s">
        <v>1483</v>
      </c>
    </row>
    <row r="1347" spans="6:7">
      <c r="F1347" s="172" t="s">
        <v>111</v>
      </c>
      <c r="G1347" s="200" t="s">
        <v>1484</v>
      </c>
    </row>
    <row r="1348" spans="6:7">
      <c r="F1348" s="172" t="s">
        <v>111</v>
      </c>
      <c r="G1348" s="200" t="s">
        <v>1485</v>
      </c>
    </row>
    <row r="1349" spans="6:7">
      <c r="F1349" s="172" t="s">
        <v>111</v>
      </c>
      <c r="G1349" s="200" t="s">
        <v>520</v>
      </c>
    </row>
    <row r="1350" spans="6:7">
      <c r="F1350" s="172" t="s">
        <v>111</v>
      </c>
      <c r="G1350" s="200" t="s">
        <v>521</v>
      </c>
    </row>
    <row r="1351" spans="6:7">
      <c r="F1351" s="172" t="s">
        <v>111</v>
      </c>
      <c r="G1351" s="200" t="s">
        <v>1486</v>
      </c>
    </row>
    <row r="1352" spans="6:7">
      <c r="F1352" s="172" t="s">
        <v>111</v>
      </c>
      <c r="G1352" s="200" t="s">
        <v>1487</v>
      </c>
    </row>
    <row r="1353" spans="6:7">
      <c r="F1353" s="172" t="s">
        <v>111</v>
      </c>
      <c r="G1353" s="200" t="s">
        <v>239</v>
      </c>
    </row>
    <row r="1354" spans="6:7">
      <c r="F1354" s="172" t="s">
        <v>111</v>
      </c>
      <c r="G1354" s="200" t="s">
        <v>522</v>
      </c>
    </row>
    <row r="1355" spans="6:7">
      <c r="F1355" s="172" t="s">
        <v>111</v>
      </c>
      <c r="G1355" s="200" t="s">
        <v>1488</v>
      </c>
    </row>
    <row r="1356" spans="6:7">
      <c r="F1356" s="172" t="s">
        <v>111</v>
      </c>
      <c r="G1356" s="200" t="s">
        <v>523</v>
      </c>
    </row>
    <row r="1357" spans="6:7">
      <c r="F1357" s="172" t="s">
        <v>111</v>
      </c>
      <c r="G1357" s="200" t="s">
        <v>1489</v>
      </c>
    </row>
    <row r="1358" spans="6:7">
      <c r="F1358" s="172" t="s">
        <v>111</v>
      </c>
      <c r="G1358" s="200" t="s">
        <v>1490</v>
      </c>
    </row>
    <row r="1359" spans="6:7">
      <c r="F1359" s="172" t="s">
        <v>111</v>
      </c>
      <c r="G1359" s="200" t="s">
        <v>1491</v>
      </c>
    </row>
    <row r="1360" spans="6:7">
      <c r="F1360" s="172" t="s">
        <v>111</v>
      </c>
      <c r="G1360" s="200" t="s">
        <v>1492</v>
      </c>
    </row>
    <row r="1361" spans="6:7">
      <c r="F1361" s="172" t="s">
        <v>111</v>
      </c>
      <c r="G1361" s="200" t="s">
        <v>1493</v>
      </c>
    </row>
    <row r="1362" spans="6:7">
      <c r="F1362" s="172" t="s">
        <v>112</v>
      </c>
      <c r="G1362" s="200" t="s">
        <v>1494</v>
      </c>
    </row>
    <row r="1363" spans="6:7">
      <c r="F1363" s="172" t="s">
        <v>112</v>
      </c>
      <c r="G1363" s="200" t="s">
        <v>1495</v>
      </c>
    </row>
    <row r="1364" spans="6:7">
      <c r="F1364" s="172" t="s">
        <v>112</v>
      </c>
      <c r="G1364" s="200" t="s">
        <v>1496</v>
      </c>
    </row>
    <row r="1365" spans="6:7">
      <c r="F1365" s="172" t="s">
        <v>112</v>
      </c>
      <c r="G1365" s="200" t="s">
        <v>1497</v>
      </c>
    </row>
    <row r="1366" spans="6:7">
      <c r="F1366" s="172" t="s">
        <v>112</v>
      </c>
      <c r="G1366" s="200" t="s">
        <v>1498</v>
      </c>
    </row>
    <row r="1367" spans="6:7">
      <c r="F1367" s="172" t="s">
        <v>112</v>
      </c>
      <c r="G1367" s="200" t="s">
        <v>1499</v>
      </c>
    </row>
    <row r="1368" spans="6:7">
      <c r="F1368" s="172" t="s">
        <v>112</v>
      </c>
      <c r="G1368" s="200" t="s">
        <v>1500</v>
      </c>
    </row>
    <row r="1369" spans="6:7">
      <c r="F1369" s="172" t="s">
        <v>112</v>
      </c>
      <c r="G1369" s="200" t="s">
        <v>1501</v>
      </c>
    </row>
    <row r="1370" spans="6:7">
      <c r="F1370" s="172" t="s">
        <v>112</v>
      </c>
      <c r="G1370" s="200" t="s">
        <v>1502</v>
      </c>
    </row>
    <row r="1371" spans="6:7">
      <c r="F1371" s="172" t="s">
        <v>112</v>
      </c>
      <c r="G1371" s="200" t="s">
        <v>1503</v>
      </c>
    </row>
    <row r="1372" spans="6:7">
      <c r="F1372" s="172" t="s">
        <v>112</v>
      </c>
      <c r="G1372" s="200" t="s">
        <v>1504</v>
      </c>
    </row>
    <row r="1373" spans="6:7">
      <c r="F1373" s="172" t="s">
        <v>112</v>
      </c>
      <c r="G1373" s="200" t="s">
        <v>524</v>
      </c>
    </row>
    <row r="1374" spans="6:7">
      <c r="F1374" s="172" t="s">
        <v>112</v>
      </c>
      <c r="G1374" s="200" t="s">
        <v>1505</v>
      </c>
    </row>
    <row r="1375" spans="6:7">
      <c r="F1375" s="172" t="s">
        <v>112</v>
      </c>
      <c r="G1375" s="200" t="s">
        <v>1506</v>
      </c>
    </row>
    <row r="1376" spans="6:7">
      <c r="F1376" s="172" t="s">
        <v>112</v>
      </c>
      <c r="G1376" s="200" t="s">
        <v>1507</v>
      </c>
    </row>
    <row r="1377" spans="6:7">
      <c r="F1377" s="172" t="s">
        <v>112</v>
      </c>
      <c r="G1377" s="200" t="s">
        <v>1508</v>
      </c>
    </row>
    <row r="1378" spans="6:7">
      <c r="F1378" s="172" t="s">
        <v>112</v>
      </c>
      <c r="G1378" s="200" t="s">
        <v>1509</v>
      </c>
    </row>
    <row r="1379" spans="6:7">
      <c r="F1379" s="172" t="s">
        <v>112</v>
      </c>
      <c r="G1379" s="200" t="s">
        <v>1510</v>
      </c>
    </row>
    <row r="1380" spans="6:7">
      <c r="F1380" s="172" t="s">
        <v>112</v>
      </c>
      <c r="G1380" s="200" t="s">
        <v>1511</v>
      </c>
    </row>
    <row r="1381" spans="6:7">
      <c r="F1381" s="172" t="s">
        <v>113</v>
      </c>
      <c r="G1381" s="200" t="s">
        <v>525</v>
      </c>
    </row>
    <row r="1382" spans="6:7">
      <c r="F1382" s="172" t="s">
        <v>113</v>
      </c>
      <c r="G1382" s="200" t="s">
        <v>1512</v>
      </c>
    </row>
    <row r="1383" spans="6:7">
      <c r="F1383" s="172" t="s">
        <v>113</v>
      </c>
      <c r="G1383" s="200" t="s">
        <v>1513</v>
      </c>
    </row>
    <row r="1384" spans="6:7">
      <c r="F1384" s="172" t="s">
        <v>113</v>
      </c>
      <c r="G1384" s="200" t="s">
        <v>1514</v>
      </c>
    </row>
    <row r="1385" spans="6:7">
      <c r="F1385" s="172" t="s">
        <v>113</v>
      </c>
      <c r="G1385" s="200" t="s">
        <v>1515</v>
      </c>
    </row>
    <row r="1386" spans="6:7">
      <c r="F1386" s="172" t="s">
        <v>113</v>
      </c>
      <c r="G1386" s="200" t="s">
        <v>1516</v>
      </c>
    </row>
    <row r="1387" spans="6:7">
      <c r="F1387" s="172" t="s">
        <v>113</v>
      </c>
      <c r="G1387" s="200" t="s">
        <v>1517</v>
      </c>
    </row>
    <row r="1388" spans="6:7">
      <c r="F1388" s="172" t="s">
        <v>113</v>
      </c>
      <c r="G1388" s="200" t="s">
        <v>1518</v>
      </c>
    </row>
    <row r="1389" spans="6:7">
      <c r="F1389" s="172" t="s">
        <v>113</v>
      </c>
      <c r="G1389" s="200" t="s">
        <v>1519</v>
      </c>
    </row>
    <row r="1390" spans="6:7">
      <c r="F1390" s="172" t="s">
        <v>113</v>
      </c>
      <c r="G1390" s="200" t="s">
        <v>1520</v>
      </c>
    </row>
    <row r="1391" spans="6:7">
      <c r="F1391" s="172" t="s">
        <v>113</v>
      </c>
      <c r="G1391" s="200" t="s">
        <v>1521</v>
      </c>
    </row>
    <row r="1392" spans="6:7">
      <c r="F1392" s="172" t="s">
        <v>113</v>
      </c>
      <c r="G1392" s="200" t="s">
        <v>1522</v>
      </c>
    </row>
    <row r="1393" spans="6:7">
      <c r="F1393" s="172" t="s">
        <v>113</v>
      </c>
      <c r="G1393" s="200" t="s">
        <v>1523</v>
      </c>
    </row>
    <row r="1394" spans="6:7">
      <c r="F1394" s="172" t="s">
        <v>113</v>
      </c>
      <c r="G1394" s="200" t="s">
        <v>1524</v>
      </c>
    </row>
    <row r="1395" spans="6:7">
      <c r="F1395" s="172" t="s">
        <v>113</v>
      </c>
      <c r="G1395" s="200" t="s">
        <v>1525</v>
      </c>
    </row>
    <row r="1396" spans="6:7">
      <c r="F1396" s="172" t="s">
        <v>113</v>
      </c>
      <c r="G1396" s="200" t="s">
        <v>1526</v>
      </c>
    </row>
    <row r="1397" spans="6:7">
      <c r="F1397" s="172" t="s">
        <v>113</v>
      </c>
      <c r="G1397" s="200" t="s">
        <v>1527</v>
      </c>
    </row>
    <row r="1398" spans="6:7">
      <c r="F1398" s="172" t="s">
        <v>113</v>
      </c>
      <c r="G1398" s="200" t="s">
        <v>1528</v>
      </c>
    </row>
    <row r="1399" spans="6:7">
      <c r="F1399" s="172" t="s">
        <v>113</v>
      </c>
      <c r="G1399" s="200" t="s">
        <v>1529</v>
      </c>
    </row>
    <row r="1400" spans="6:7">
      <c r="F1400" s="172" t="s">
        <v>113</v>
      </c>
      <c r="G1400" s="200" t="s">
        <v>1530</v>
      </c>
    </row>
    <row r="1401" spans="6:7">
      <c r="F1401" s="172" t="s">
        <v>113</v>
      </c>
      <c r="G1401" s="200" t="s">
        <v>1531</v>
      </c>
    </row>
    <row r="1402" spans="6:7">
      <c r="F1402" s="172" t="s">
        <v>113</v>
      </c>
      <c r="G1402" s="200" t="s">
        <v>1532</v>
      </c>
    </row>
    <row r="1403" spans="6:7">
      <c r="F1403" s="172" t="s">
        <v>113</v>
      </c>
      <c r="G1403" s="200" t="s">
        <v>1533</v>
      </c>
    </row>
    <row r="1404" spans="6:7">
      <c r="F1404" s="172" t="s">
        <v>113</v>
      </c>
      <c r="G1404" s="200" t="s">
        <v>1534</v>
      </c>
    </row>
    <row r="1405" spans="6:7">
      <c r="F1405" s="172" t="s">
        <v>114</v>
      </c>
      <c r="G1405" s="200" t="s">
        <v>526</v>
      </c>
    </row>
    <row r="1406" spans="6:7">
      <c r="F1406" s="172" t="s">
        <v>114</v>
      </c>
      <c r="G1406" s="200" t="s">
        <v>1535</v>
      </c>
    </row>
    <row r="1407" spans="6:7">
      <c r="F1407" s="172" t="s">
        <v>114</v>
      </c>
      <c r="G1407" s="200" t="s">
        <v>1536</v>
      </c>
    </row>
    <row r="1408" spans="6:7">
      <c r="F1408" s="172" t="s">
        <v>114</v>
      </c>
      <c r="G1408" s="200" t="s">
        <v>1537</v>
      </c>
    </row>
    <row r="1409" spans="6:7">
      <c r="F1409" s="172" t="s">
        <v>114</v>
      </c>
      <c r="G1409" s="200" t="s">
        <v>1538</v>
      </c>
    </row>
    <row r="1410" spans="6:7">
      <c r="F1410" s="172" t="s">
        <v>114</v>
      </c>
      <c r="G1410" s="200" t="s">
        <v>1539</v>
      </c>
    </row>
    <row r="1411" spans="6:7">
      <c r="F1411" s="172" t="s">
        <v>114</v>
      </c>
      <c r="G1411" s="200" t="s">
        <v>1540</v>
      </c>
    </row>
    <row r="1412" spans="6:7">
      <c r="F1412" s="172" t="s">
        <v>114</v>
      </c>
      <c r="G1412" s="200" t="s">
        <v>1541</v>
      </c>
    </row>
    <row r="1413" spans="6:7">
      <c r="F1413" s="172" t="s">
        <v>114</v>
      </c>
      <c r="G1413" s="200" t="s">
        <v>1542</v>
      </c>
    </row>
    <row r="1414" spans="6:7">
      <c r="F1414" s="172" t="s">
        <v>114</v>
      </c>
      <c r="G1414" s="200" t="s">
        <v>1543</v>
      </c>
    </row>
    <row r="1415" spans="6:7">
      <c r="F1415" s="172" t="s">
        <v>114</v>
      </c>
      <c r="G1415" s="200" t="s">
        <v>1544</v>
      </c>
    </row>
    <row r="1416" spans="6:7">
      <c r="F1416" s="172" t="s">
        <v>114</v>
      </c>
      <c r="G1416" s="200" t="s">
        <v>1545</v>
      </c>
    </row>
    <row r="1417" spans="6:7">
      <c r="F1417" s="172" t="s">
        <v>114</v>
      </c>
      <c r="G1417" s="200" t="s">
        <v>1546</v>
      </c>
    </row>
    <row r="1418" spans="6:7">
      <c r="F1418" s="172" t="s">
        <v>114</v>
      </c>
      <c r="G1418" s="200" t="s">
        <v>1547</v>
      </c>
    </row>
    <row r="1419" spans="6:7">
      <c r="F1419" s="172" t="s">
        <v>114</v>
      </c>
      <c r="G1419" s="200" t="s">
        <v>1548</v>
      </c>
    </row>
    <row r="1420" spans="6:7">
      <c r="F1420" s="172" t="s">
        <v>114</v>
      </c>
      <c r="G1420" s="200" t="s">
        <v>1549</v>
      </c>
    </row>
    <row r="1421" spans="6:7">
      <c r="F1421" s="172" t="s">
        <v>114</v>
      </c>
      <c r="G1421" s="200" t="s">
        <v>1550</v>
      </c>
    </row>
    <row r="1422" spans="6:7">
      <c r="F1422" s="172" t="s">
        <v>115</v>
      </c>
      <c r="G1422" s="200" t="s">
        <v>1551</v>
      </c>
    </row>
    <row r="1423" spans="6:7">
      <c r="F1423" s="172" t="s">
        <v>115</v>
      </c>
      <c r="G1423" s="200" t="s">
        <v>1552</v>
      </c>
    </row>
    <row r="1424" spans="6:7">
      <c r="F1424" s="172" t="s">
        <v>115</v>
      </c>
      <c r="G1424" s="200" t="s">
        <v>1553</v>
      </c>
    </row>
    <row r="1425" spans="6:7">
      <c r="F1425" s="172" t="s">
        <v>115</v>
      </c>
      <c r="G1425" s="200" t="s">
        <v>1554</v>
      </c>
    </row>
    <row r="1426" spans="6:7">
      <c r="F1426" s="172" t="s">
        <v>115</v>
      </c>
      <c r="G1426" s="200" t="s">
        <v>1555</v>
      </c>
    </row>
    <row r="1427" spans="6:7">
      <c r="F1427" s="172" t="s">
        <v>115</v>
      </c>
      <c r="G1427" s="200" t="s">
        <v>1556</v>
      </c>
    </row>
    <row r="1428" spans="6:7">
      <c r="F1428" s="172" t="s">
        <v>115</v>
      </c>
      <c r="G1428" s="200" t="s">
        <v>1557</v>
      </c>
    </row>
    <row r="1429" spans="6:7">
      <c r="F1429" s="172" t="s">
        <v>115</v>
      </c>
      <c r="G1429" s="200" t="s">
        <v>1558</v>
      </c>
    </row>
    <row r="1430" spans="6:7">
      <c r="F1430" s="172" t="s">
        <v>115</v>
      </c>
      <c r="G1430" s="200" t="s">
        <v>1559</v>
      </c>
    </row>
    <row r="1431" spans="6:7">
      <c r="F1431" s="172" t="s">
        <v>115</v>
      </c>
      <c r="G1431" s="200" t="s">
        <v>1560</v>
      </c>
    </row>
    <row r="1432" spans="6:7">
      <c r="F1432" s="172" t="s">
        <v>115</v>
      </c>
      <c r="G1432" s="200" t="s">
        <v>1561</v>
      </c>
    </row>
    <row r="1433" spans="6:7">
      <c r="F1433" s="172" t="s">
        <v>115</v>
      </c>
      <c r="G1433" s="200" t="s">
        <v>1562</v>
      </c>
    </row>
    <row r="1434" spans="6:7">
      <c r="F1434" s="172" t="s">
        <v>115</v>
      </c>
      <c r="G1434" s="200" t="s">
        <v>1563</v>
      </c>
    </row>
    <row r="1435" spans="6:7">
      <c r="F1435" s="172" t="s">
        <v>115</v>
      </c>
      <c r="G1435" s="200" t="s">
        <v>568</v>
      </c>
    </row>
    <row r="1436" spans="6:7">
      <c r="F1436" s="172" t="s">
        <v>115</v>
      </c>
      <c r="G1436" s="200" t="s">
        <v>1564</v>
      </c>
    </row>
    <row r="1437" spans="6:7">
      <c r="F1437" s="172" t="s">
        <v>115</v>
      </c>
      <c r="G1437" s="200" t="s">
        <v>1565</v>
      </c>
    </row>
    <row r="1438" spans="6:7">
      <c r="F1438" s="172" t="s">
        <v>115</v>
      </c>
      <c r="G1438" s="200" t="s">
        <v>1566</v>
      </c>
    </row>
    <row r="1439" spans="6:7">
      <c r="F1439" s="172" t="s">
        <v>115</v>
      </c>
      <c r="G1439" s="200" t="s">
        <v>1567</v>
      </c>
    </row>
    <row r="1440" spans="6:7">
      <c r="F1440" s="172" t="s">
        <v>115</v>
      </c>
      <c r="G1440" s="200" t="s">
        <v>1568</v>
      </c>
    </row>
    <row r="1441" spans="6:7">
      <c r="F1441" s="172" t="s">
        <v>115</v>
      </c>
      <c r="G1441" s="200" t="s">
        <v>1569</v>
      </c>
    </row>
    <row r="1442" spans="6:7">
      <c r="F1442" s="172" t="s">
        <v>116</v>
      </c>
      <c r="G1442" s="200" t="s">
        <v>1570</v>
      </c>
    </row>
    <row r="1443" spans="6:7">
      <c r="F1443" s="172" t="s">
        <v>116</v>
      </c>
      <c r="G1443" s="200" t="s">
        <v>1571</v>
      </c>
    </row>
    <row r="1444" spans="6:7">
      <c r="F1444" s="172" t="s">
        <v>116</v>
      </c>
      <c r="G1444" s="200" t="s">
        <v>1572</v>
      </c>
    </row>
    <row r="1445" spans="6:7">
      <c r="F1445" s="172" t="s">
        <v>116</v>
      </c>
      <c r="G1445" s="200" t="s">
        <v>1573</v>
      </c>
    </row>
    <row r="1446" spans="6:7">
      <c r="F1446" s="172" t="s">
        <v>116</v>
      </c>
      <c r="G1446" s="200" t="s">
        <v>1574</v>
      </c>
    </row>
    <row r="1447" spans="6:7">
      <c r="F1447" s="172" t="s">
        <v>116</v>
      </c>
      <c r="G1447" s="200" t="s">
        <v>1575</v>
      </c>
    </row>
    <row r="1448" spans="6:7">
      <c r="F1448" s="172" t="s">
        <v>116</v>
      </c>
      <c r="G1448" s="200" t="s">
        <v>1576</v>
      </c>
    </row>
    <row r="1449" spans="6:7">
      <c r="F1449" s="172" t="s">
        <v>116</v>
      </c>
      <c r="G1449" s="200" t="s">
        <v>1577</v>
      </c>
    </row>
    <row r="1450" spans="6:7">
      <c r="F1450" s="172" t="s">
        <v>116</v>
      </c>
      <c r="G1450" s="200" t="s">
        <v>1578</v>
      </c>
    </row>
    <row r="1451" spans="6:7">
      <c r="F1451" s="172" t="s">
        <v>116</v>
      </c>
      <c r="G1451" s="200" t="s">
        <v>1579</v>
      </c>
    </row>
    <row r="1452" spans="6:7">
      <c r="F1452" s="172" t="s">
        <v>116</v>
      </c>
      <c r="G1452" s="200" t="s">
        <v>1580</v>
      </c>
    </row>
    <row r="1453" spans="6:7">
      <c r="F1453" s="172" t="s">
        <v>116</v>
      </c>
      <c r="G1453" s="200" t="s">
        <v>1581</v>
      </c>
    </row>
    <row r="1454" spans="6:7">
      <c r="F1454" s="172" t="s">
        <v>116</v>
      </c>
      <c r="G1454" s="200" t="s">
        <v>1582</v>
      </c>
    </row>
    <row r="1455" spans="6:7">
      <c r="F1455" s="172" t="s">
        <v>116</v>
      </c>
      <c r="G1455" s="200" t="s">
        <v>1583</v>
      </c>
    </row>
    <row r="1456" spans="6:7">
      <c r="F1456" s="172" t="s">
        <v>116</v>
      </c>
      <c r="G1456" s="200" t="s">
        <v>1584</v>
      </c>
    </row>
    <row r="1457" spans="6:7">
      <c r="F1457" s="172" t="s">
        <v>116</v>
      </c>
      <c r="G1457" s="200" t="s">
        <v>1585</v>
      </c>
    </row>
    <row r="1458" spans="6:7">
      <c r="F1458" s="172" t="s">
        <v>116</v>
      </c>
      <c r="G1458" s="200" t="s">
        <v>1586</v>
      </c>
    </row>
    <row r="1459" spans="6:7">
      <c r="F1459" s="172" t="s">
        <v>116</v>
      </c>
      <c r="G1459" s="200" t="s">
        <v>1587</v>
      </c>
    </row>
    <row r="1460" spans="6:7">
      <c r="F1460" s="172" t="s">
        <v>116</v>
      </c>
      <c r="G1460" s="200" t="s">
        <v>1588</v>
      </c>
    </row>
    <row r="1461" spans="6:7">
      <c r="F1461" s="172" t="s">
        <v>116</v>
      </c>
      <c r="G1461" s="200" t="s">
        <v>1589</v>
      </c>
    </row>
    <row r="1462" spans="6:7">
      <c r="F1462" s="172" t="s">
        <v>116</v>
      </c>
      <c r="G1462" s="200" t="s">
        <v>1590</v>
      </c>
    </row>
    <row r="1463" spans="6:7">
      <c r="F1463" s="172" t="s">
        <v>116</v>
      </c>
      <c r="G1463" s="200" t="s">
        <v>1591</v>
      </c>
    </row>
    <row r="1464" spans="6:7">
      <c r="F1464" s="172" t="s">
        <v>116</v>
      </c>
      <c r="G1464" s="200" t="s">
        <v>1592</v>
      </c>
    </row>
    <row r="1465" spans="6:7">
      <c r="F1465" s="172" t="s">
        <v>116</v>
      </c>
      <c r="G1465" s="200" t="s">
        <v>1593</v>
      </c>
    </row>
    <row r="1466" spans="6:7">
      <c r="F1466" s="172" t="s">
        <v>116</v>
      </c>
      <c r="G1466" s="200" t="s">
        <v>1594</v>
      </c>
    </row>
    <row r="1467" spans="6:7">
      <c r="F1467" s="172" t="s">
        <v>116</v>
      </c>
      <c r="G1467" s="200" t="s">
        <v>1595</v>
      </c>
    </row>
    <row r="1468" spans="6:7">
      <c r="F1468" s="172" t="s">
        <v>116</v>
      </c>
      <c r="G1468" s="200" t="s">
        <v>1596</v>
      </c>
    </row>
    <row r="1469" spans="6:7">
      <c r="F1469" s="172" t="s">
        <v>116</v>
      </c>
      <c r="G1469" s="200" t="s">
        <v>1597</v>
      </c>
    </row>
    <row r="1470" spans="6:7">
      <c r="F1470" s="172" t="s">
        <v>116</v>
      </c>
      <c r="G1470" s="200" t="s">
        <v>1598</v>
      </c>
    </row>
    <row r="1471" spans="6:7">
      <c r="F1471" s="172" t="s">
        <v>116</v>
      </c>
      <c r="G1471" s="200" t="s">
        <v>1599</v>
      </c>
    </row>
    <row r="1472" spans="6:7">
      <c r="F1472" s="172" t="s">
        <v>116</v>
      </c>
      <c r="G1472" s="200" t="s">
        <v>1600</v>
      </c>
    </row>
    <row r="1473" spans="6:7">
      <c r="F1473" s="172" t="s">
        <v>116</v>
      </c>
      <c r="G1473" s="200" t="s">
        <v>1601</v>
      </c>
    </row>
    <row r="1474" spans="6:7">
      <c r="F1474" s="172" t="s">
        <v>116</v>
      </c>
      <c r="G1474" s="200" t="s">
        <v>1602</v>
      </c>
    </row>
    <row r="1475" spans="6:7">
      <c r="F1475" s="172" t="s">
        <v>116</v>
      </c>
      <c r="G1475" s="200" t="s">
        <v>1603</v>
      </c>
    </row>
    <row r="1476" spans="6:7">
      <c r="F1476" s="172" t="s">
        <v>117</v>
      </c>
      <c r="G1476" s="200" t="s">
        <v>527</v>
      </c>
    </row>
    <row r="1477" spans="6:7">
      <c r="F1477" s="172" t="s">
        <v>117</v>
      </c>
      <c r="G1477" s="200" t="s">
        <v>1604</v>
      </c>
    </row>
    <row r="1478" spans="6:7">
      <c r="F1478" s="172" t="s">
        <v>117</v>
      </c>
      <c r="G1478" s="200" t="s">
        <v>1605</v>
      </c>
    </row>
    <row r="1479" spans="6:7">
      <c r="F1479" s="172" t="s">
        <v>117</v>
      </c>
      <c r="G1479" s="200" t="s">
        <v>1606</v>
      </c>
    </row>
    <row r="1480" spans="6:7">
      <c r="F1480" s="172" t="s">
        <v>117</v>
      </c>
      <c r="G1480" s="200" t="s">
        <v>1607</v>
      </c>
    </row>
    <row r="1481" spans="6:7">
      <c r="F1481" s="172" t="s">
        <v>117</v>
      </c>
      <c r="G1481" s="200" t="s">
        <v>528</v>
      </c>
    </row>
    <row r="1482" spans="6:7">
      <c r="F1482" s="172" t="s">
        <v>117</v>
      </c>
      <c r="G1482" s="200" t="s">
        <v>1608</v>
      </c>
    </row>
    <row r="1483" spans="6:7">
      <c r="F1483" s="172" t="s">
        <v>117</v>
      </c>
      <c r="G1483" s="200" t="s">
        <v>1609</v>
      </c>
    </row>
    <row r="1484" spans="6:7">
      <c r="F1484" s="172" t="s">
        <v>117</v>
      </c>
      <c r="G1484" s="200" t="s">
        <v>1610</v>
      </c>
    </row>
    <row r="1485" spans="6:7">
      <c r="F1485" s="172" t="s">
        <v>117</v>
      </c>
      <c r="G1485" s="200" t="s">
        <v>1611</v>
      </c>
    </row>
    <row r="1486" spans="6:7">
      <c r="F1486" s="172" t="s">
        <v>117</v>
      </c>
      <c r="G1486" s="200" t="s">
        <v>1612</v>
      </c>
    </row>
    <row r="1487" spans="6:7">
      <c r="F1487" s="172" t="s">
        <v>117</v>
      </c>
      <c r="G1487" s="200" t="s">
        <v>1613</v>
      </c>
    </row>
    <row r="1488" spans="6:7">
      <c r="F1488" s="172" t="s">
        <v>117</v>
      </c>
      <c r="G1488" s="200" t="s">
        <v>1614</v>
      </c>
    </row>
    <row r="1489" spans="6:7">
      <c r="F1489" s="172" t="s">
        <v>117</v>
      </c>
      <c r="G1489" s="200" t="s">
        <v>1615</v>
      </c>
    </row>
    <row r="1490" spans="6:7">
      <c r="F1490" s="172" t="s">
        <v>117</v>
      </c>
      <c r="G1490" s="200" t="s">
        <v>1616</v>
      </c>
    </row>
    <row r="1491" spans="6:7">
      <c r="F1491" s="172" t="s">
        <v>117</v>
      </c>
      <c r="G1491" s="200" t="s">
        <v>529</v>
      </c>
    </row>
    <row r="1492" spans="6:7">
      <c r="F1492" s="172" t="s">
        <v>117</v>
      </c>
      <c r="G1492" s="200" t="s">
        <v>1617</v>
      </c>
    </row>
    <row r="1493" spans="6:7">
      <c r="F1493" s="172" t="s">
        <v>117</v>
      </c>
      <c r="G1493" s="200" t="s">
        <v>366</v>
      </c>
    </row>
    <row r="1494" spans="6:7">
      <c r="F1494" s="172" t="s">
        <v>117</v>
      </c>
      <c r="G1494" s="200" t="s">
        <v>1618</v>
      </c>
    </row>
    <row r="1495" spans="6:7">
      <c r="F1495" s="172" t="s">
        <v>117</v>
      </c>
      <c r="G1495" s="200" t="s">
        <v>367</v>
      </c>
    </row>
    <row r="1496" spans="6:7">
      <c r="F1496" s="172" t="s">
        <v>117</v>
      </c>
      <c r="G1496" s="200" t="s">
        <v>530</v>
      </c>
    </row>
    <row r="1497" spans="6:7">
      <c r="F1497" s="172" t="s">
        <v>117</v>
      </c>
      <c r="G1497" s="200" t="s">
        <v>368</v>
      </c>
    </row>
    <row r="1498" spans="6:7">
      <c r="F1498" s="172" t="s">
        <v>117</v>
      </c>
      <c r="G1498" s="200" t="s">
        <v>1619</v>
      </c>
    </row>
    <row r="1499" spans="6:7">
      <c r="F1499" s="172" t="s">
        <v>117</v>
      </c>
      <c r="G1499" s="200" t="s">
        <v>1620</v>
      </c>
    </row>
    <row r="1500" spans="6:7">
      <c r="F1500" s="172" t="s">
        <v>117</v>
      </c>
      <c r="G1500" s="200" t="s">
        <v>1621</v>
      </c>
    </row>
    <row r="1501" spans="6:7">
      <c r="F1501" s="172" t="s">
        <v>117</v>
      </c>
      <c r="G1501" s="200" t="s">
        <v>1622</v>
      </c>
    </row>
    <row r="1502" spans="6:7">
      <c r="F1502" s="172" t="s">
        <v>117</v>
      </c>
      <c r="G1502" s="200" t="s">
        <v>1623</v>
      </c>
    </row>
    <row r="1503" spans="6:7">
      <c r="F1503" s="172" t="s">
        <v>117</v>
      </c>
      <c r="G1503" s="200" t="s">
        <v>369</v>
      </c>
    </row>
    <row r="1504" spans="6:7">
      <c r="F1504" s="172" t="s">
        <v>1624</v>
      </c>
      <c r="G1504" s="200" t="s">
        <v>1625</v>
      </c>
    </row>
    <row r="1505" spans="6:7">
      <c r="F1505" s="172" t="s">
        <v>117</v>
      </c>
      <c r="G1505" s="200" t="s">
        <v>1626</v>
      </c>
    </row>
    <row r="1506" spans="6:7">
      <c r="F1506" s="172" t="s">
        <v>117</v>
      </c>
      <c r="G1506" s="200" t="s">
        <v>1627</v>
      </c>
    </row>
    <row r="1507" spans="6:7">
      <c r="F1507" s="172" t="s">
        <v>117</v>
      </c>
      <c r="G1507" s="200" t="s">
        <v>1628</v>
      </c>
    </row>
    <row r="1508" spans="6:7">
      <c r="F1508" s="172" t="s">
        <v>117</v>
      </c>
      <c r="G1508" s="200" t="s">
        <v>1629</v>
      </c>
    </row>
    <row r="1509" spans="6:7">
      <c r="F1509" s="172" t="s">
        <v>117</v>
      </c>
      <c r="G1509" s="200" t="s">
        <v>1630</v>
      </c>
    </row>
    <row r="1510" spans="6:7">
      <c r="F1510" s="172" t="s">
        <v>117</v>
      </c>
      <c r="G1510" s="200" t="s">
        <v>1631</v>
      </c>
    </row>
    <row r="1511" spans="6:7">
      <c r="F1511" s="172" t="s">
        <v>117</v>
      </c>
      <c r="G1511" s="200" t="s">
        <v>370</v>
      </c>
    </row>
    <row r="1512" spans="6:7">
      <c r="F1512" s="172" t="s">
        <v>117</v>
      </c>
      <c r="G1512" s="200" t="s">
        <v>1632</v>
      </c>
    </row>
    <row r="1513" spans="6:7">
      <c r="F1513" s="172" t="s">
        <v>117</v>
      </c>
      <c r="G1513" s="200" t="s">
        <v>1633</v>
      </c>
    </row>
    <row r="1514" spans="6:7">
      <c r="F1514" s="172" t="s">
        <v>117</v>
      </c>
      <c r="G1514" s="200" t="s">
        <v>1634</v>
      </c>
    </row>
    <row r="1515" spans="6:7">
      <c r="F1515" s="172" t="s">
        <v>117</v>
      </c>
      <c r="G1515" s="200" t="s">
        <v>1635</v>
      </c>
    </row>
    <row r="1516" spans="6:7">
      <c r="F1516" s="172" t="s">
        <v>117</v>
      </c>
      <c r="G1516" s="200" t="s">
        <v>1636</v>
      </c>
    </row>
    <row r="1517" spans="6:7">
      <c r="F1517" s="172" t="s">
        <v>117</v>
      </c>
      <c r="G1517" s="200" t="s">
        <v>1637</v>
      </c>
    </row>
    <row r="1518" spans="6:7">
      <c r="F1518" s="172" t="s">
        <v>117</v>
      </c>
      <c r="G1518" s="200" t="s">
        <v>1638</v>
      </c>
    </row>
    <row r="1519" spans="6:7">
      <c r="F1519" s="172" t="s">
        <v>117</v>
      </c>
      <c r="G1519" s="200" t="s">
        <v>1639</v>
      </c>
    </row>
    <row r="1520" spans="6:7">
      <c r="F1520" s="172" t="s">
        <v>117</v>
      </c>
      <c r="G1520" s="200" t="s">
        <v>1640</v>
      </c>
    </row>
    <row r="1521" spans="6:7">
      <c r="F1521" s="172" t="s">
        <v>117</v>
      </c>
      <c r="G1521" s="200" t="s">
        <v>1641</v>
      </c>
    </row>
    <row r="1522" spans="6:7">
      <c r="F1522" s="172" t="s">
        <v>117</v>
      </c>
      <c r="G1522" s="200" t="s">
        <v>1642</v>
      </c>
    </row>
    <row r="1523" spans="6:7">
      <c r="F1523" s="172" t="s">
        <v>117</v>
      </c>
      <c r="G1523" s="200" t="s">
        <v>1403</v>
      </c>
    </row>
    <row r="1524" spans="6:7">
      <c r="F1524" s="172" t="s">
        <v>117</v>
      </c>
      <c r="G1524" s="200" t="s">
        <v>1643</v>
      </c>
    </row>
    <row r="1525" spans="6:7">
      <c r="F1525" s="172" t="s">
        <v>117</v>
      </c>
      <c r="G1525" s="200" t="s">
        <v>1644</v>
      </c>
    </row>
    <row r="1526" spans="6:7">
      <c r="F1526" s="172" t="s">
        <v>117</v>
      </c>
      <c r="G1526" s="200" t="s">
        <v>1645</v>
      </c>
    </row>
    <row r="1527" spans="6:7">
      <c r="F1527" s="172" t="s">
        <v>117</v>
      </c>
      <c r="G1527" s="200" t="s">
        <v>805</v>
      </c>
    </row>
    <row r="1528" spans="6:7">
      <c r="F1528" s="172" t="s">
        <v>117</v>
      </c>
      <c r="G1528" s="200" t="s">
        <v>1646</v>
      </c>
    </row>
    <row r="1529" spans="6:7">
      <c r="F1529" s="172" t="s">
        <v>117</v>
      </c>
      <c r="G1529" s="200" t="s">
        <v>1647</v>
      </c>
    </row>
    <row r="1530" spans="6:7">
      <c r="F1530" s="172" t="s">
        <v>117</v>
      </c>
      <c r="G1530" s="200" t="s">
        <v>1648</v>
      </c>
    </row>
    <row r="1531" spans="6:7">
      <c r="F1531" s="172" t="s">
        <v>117</v>
      </c>
      <c r="G1531" s="200" t="s">
        <v>1649</v>
      </c>
    </row>
    <row r="1532" spans="6:7">
      <c r="F1532" s="172" t="s">
        <v>117</v>
      </c>
      <c r="G1532" s="200" t="s">
        <v>1650</v>
      </c>
    </row>
    <row r="1533" spans="6:7">
      <c r="F1533" s="172" t="s">
        <v>117</v>
      </c>
      <c r="G1533" s="200" t="s">
        <v>1651</v>
      </c>
    </row>
    <row r="1534" spans="6:7">
      <c r="F1534" s="172" t="s">
        <v>117</v>
      </c>
      <c r="G1534" s="200" t="s">
        <v>1652</v>
      </c>
    </row>
    <row r="1535" spans="6:7">
      <c r="F1535" s="172" t="s">
        <v>117</v>
      </c>
      <c r="G1535" s="200" t="s">
        <v>1653</v>
      </c>
    </row>
    <row r="1536" spans="6:7">
      <c r="F1536" s="172" t="s">
        <v>118</v>
      </c>
      <c r="G1536" s="200" t="s">
        <v>1654</v>
      </c>
    </row>
    <row r="1537" spans="6:7">
      <c r="F1537" s="172" t="s">
        <v>118</v>
      </c>
      <c r="G1537" s="200" t="s">
        <v>1655</v>
      </c>
    </row>
    <row r="1538" spans="6:7">
      <c r="F1538" s="172" t="s">
        <v>118</v>
      </c>
      <c r="G1538" s="200" t="s">
        <v>1656</v>
      </c>
    </row>
    <row r="1539" spans="6:7">
      <c r="F1539" s="172" t="s">
        <v>118</v>
      </c>
      <c r="G1539" s="200" t="s">
        <v>1657</v>
      </c>
    </row>
    <row r="1540" spans="6:7">
      <c r="F1540" s="172" t="s">
        <v>118</v>
      </c>
      <c r="G1540" s="200" t="s">
        <v>1658</v>
      </c>
    </row>
    <row r="1541" spans="6:7">
      <c r="F1541" s="172" t="s">
        <v>118</v>
      </c>
      <c r="G1541" s="200" t="s">
        <v>1659</v>
      </c>
    </row>
    <row r="1542" spans="6:7">
      <c r="F1542" s="172" t="s">
        <v>118</v>
      </c>
      <c r="G1542" s="200" t="s">
        <v>1660</v>
      </c>
    </row>
    <row r="1543" spans="6:7">
      <c r="F1543" s="172" t="s">
        <v>118</v>
      </c>
      <c r="G1543" s="200" t="s">
        <v>1661</v>
      </c>
    </row>
    <row r="1544" spans="6:7">
      <c r="F1544" s="172" t="s">
        <v>118</v>
      </c>
      <c r="G1544" s="200" t="s">
        <v>1662</v>
      </c>
    </row>
    <row r="1545" spans="6:7">
      <c r="F1545" s="172" t="s">
        <v>118</v>
      </c>
      <c r="G1545" s="200" t="s">
        <v>1663</v>
      </c>
    </row>
    <row r="1546" spans="6:7">
      <c r="F1546" s="172" t="s">
        <v>118</v>
      </c>
      <c r="G1546" s="200" t="s">
        <v>1664</v>
      </c>
    </row>
    <row r="1547" spans="6:7">
      <c r="F1547" s="172" t="s">
        <v>118</v>
      </c>
      <c r="G1547" s="200" t="s">
        <v>1665</v>
      </c>
    </row>
    <row r="1548" spans="6:7">
      <c r="F1548" s="172" t="s">
        <v>118</v>
      </c>
      <c r="G1548" s="200" t="s">
        <v>1666</v>
      </c>
    </row>
    <row r="1549" spans="6:7">
      <c r="F1549" s="172" t="s">
        <v>118</v>
      </c>
      <c r="G1549" s="200" t="s">
        <v>1667</v>
      </c>
    </row>
    <row r="1550" spans="6:7">
      <c r="F1550" s="172" t="s">
        <v>118</v>
      </c>
      <c r="G1550" s="200" t="s">
        <v>1668</v>
      </c>
    </row>
    <row r="1551" spans="6:7">
      <c r="F1551" s="172" t="s">
        <v>118</v>
      </c>
      <c r="G1551" s="200" t="s">
        <v>1669</v>
      </c>
    </row>
    <row r="1552" spans="6:7">
      <c r="F1552" s="172" t="s">
        <v>118</v>
      </c>
      <c r="G1552" s="200" t="s">
        <v>1670</v>
      </c>
    </row>
    <row r="1553" spans="6:7">
      <c r="F1553" s="172" t="s">
        <v>118</v>
      </c>
      <c r="G1553" s="200" t="s">
        <v>1671</v>
      </c>
    </row>
    <row r="1554" spans="6:7">
      <c r="F1554" s="172" t="s">
        <v>118</v>
      </c>
      <c r="G1554" s="200" t="s">
        <v>1672</v>
      </c>
    </row>
    <row r="1555" spans="6:7">
      <c r="F1555" s="172" t="s">
        <v>118</v>
      </c>
      <c r="G1555" s="200" t="s">
        <v>1673</v>
      </c>
    </row>
    <row r="1556" spans="6:7">
      <c r="F1556" s="172" t="s">
        <v>119</v>
      </c>
      <c r="G1556" s="200" t="s">
        <v>531</v>
      </c>
    </row>
    <row r="1557" spans="6:7">
      <c r="F1557" s="172" t="s">
        <v>119</v>
      </c>
      <c r="G1557" s="200" t="s">
        <v>1674</v>
      </c>
    </row>
    <row r="1558" spans="6:7">
      <c r="F1558" s="172" t="s">
        <v>119</v>
      </c>
      <c r="G1558" s="200" t="s">
        <v>1675</v>
      </c>
    </row>
    <row r="1559" spans="6:7">
      <c r="F1559" s="172" t="s">
        <v>119</v>
      </c>
      <c r="G1559" s="200" t="s">
        <v>1676</v>
      </c>
    </row>
    <row r="1560" spans="6:7">
      <c r="F1560" s="172" t="s">
        <v>119</v>
      </c>
      <c r="G1560" s="200" t="s">
        <v>1677</v>
      </c>
    </row>
    <row r="1561" spans="6:7">
      <c r="F1561" s="172" t="s">
        <v>119</v>
      </c>
      <c r="G1561" s="200" t="s">
        <v>1678</v>
      </c>
    </row>
    <row r="1562" spans="6:7">
      <c r="F1562" s="172" t="s">
        <v>119</v>
      </c>
      <c r="G1562" s="200" t="s">
        <v>1679</v>
      </c>
    </row>
    <row r="1563" spans="6:7">
      <c r="F1563" s="172" t="s">
        <v>119</v>
      </c>
      <c r="G1563" s="200" t="s">
        <v>1680</v>
      </c>
    </row>
    <row r="1564" spans="6:7">
      <c r="F1564" s="172" t="s">
        <v>119</v>
      </c>
      <c r="G1564" s="200" t="s">
        <v>1681</v>
      </c>
    </row>
    <row r="1565" spans="6:7">
      <c r="F1565" s="172" t="s">
        <v>119</v>
      </c>
      <c r="G1565" s="200" t="s">
        <v>1682</v>
      </c>
    </row>
    <row r="1566" spans="6:7">
      <c r="F1566" s="172" t="s">
        <v>119</v>
      </c>
      <c r="G1566" s="200" t="s">
        <v>1683</v>
      </c>
    </row>
    <row r="1567" spans="6:7">
      <c r="F1567" s="172" t="s">
        <v>119</v>
      </c>
      <c r="G1567" s="200" t="s">
        <v>1684</v>
      </c>
    </row>
    <row r="1568" spans="6:7">
      <c r="F1568" s="172" t="s">
        <v>119</v>
      </c>
      <c r="G1568" s="200" t="s">
        <v>1685</v>
      </c>
    </row>
    <row r="1569" spans="6:7">
      <c r="F1569" s="172" t="s">
        <v>119</v>
      </c>
      <c r="G1569" s="200" t="s">
        <v>1686</v>
      </c>
    </row>
    <row r="1570" spans="6:7">
      <c r="F1570" s="172" t="s">
        <v>119</v>
      </c>
      <c r="G1570" s="200" t="s">
        <v>1687</v>
      </c>
    </row>
    <row r="1571" spans="6:7">
      <c r="F1571" s="172" t="s">
        <v>119</v>
      </c>
      <c r="G1571" s="200" t="s">
        <v>1688</v>
      </c>
    </row>
    <row r="1572" spans="6:7">
      <c r="F1572" s="172" t="s">
        <v>119</v>
      </c>
      <c r="G1572" s="200" t="s">
        <v>1689</v>
      </c>
    </row>
    <row r="1573" spans="6:7">
      <c r="F1573" s="172" t="s">
        <v>119</v>
      </c>
      <c r="G1573" s="200" t="s">
        <v>1690</v>
      </c>
    </row>
    <row r="1574" spans="6:7">
      <c r="F1574" s="172" t="s">
        <v>119</v>
      </c>
      <c r="G1574" s="200" t="s">
        <v>1691</v>
      </c>
    </row>
    <row r="1575" spans="6:7">
      <c r="F1575" s="172" t="s">
        <v>119</v>
      </c>
      <c r="G1575" s="200" t="s">
        <v>1692</v>
      </c>
    </row>
    <row r="1576" spans="6:7">
      <c r="F1576" s="172" t="s">
        <v>119</v>
      </c>
      <c r="G1576" s="200" t="s">
        <v>1693</v>
      </c>
    </row>
    <row r="1577" spans="6:7">
      <c r="F1577" s="172" t="s">
        <v>120</v>
      </c>
      <c r="G1577" s="200" t="s">
        <v>1694</v>
      </c>
    </row>
    <row r="1578" spans="6:7">
      <c r="F1578" s="172" t="s">
        <v>120</v>
      </c>
      <c r="G1578" s="200" t="s">
        <v>1695</v>
      </c>
    </row>
    <row r="1579" spans="6:7">
      <c r="F1579" s="172" t="s">
        <v>120</v>
      </c>
      <c r="G1579" s="200" t="s">
        <v>1696</v>
      </c>
    </row>
    <row r="1580" spans="6:7">
      <c r="F1580" s="172" t="s">
        <v>120</v>
      </c>
      <c r="G1580" s="200" t="s">
        <v>1697</v>
      </c>
    </row>
    <row r="1581" spans="6:7">
      <c r="F1581" s="172" t="s">
        <v>120</v>
      </c>
      <c r="G1581" s="200" t="s">
        <v>1698</v>
      </c>
    </row>
    <row r="1582" spans="6:7">
      <c r="F1582" s="172" t="s">
        <v>120</v>
      </c>
      <c r="G1582" s="200" t="s">
        <v>1699</v>
      </c>
    </row>
    <row r="1583" spans="6:7">
      <c r="F1583" s="172" t="s">
        <v>120</v>
      </c>
      <c r="G1583" s="200" t="s">
        <v>1700</v>
      </c>
    </row>
    <row r="1584" spans="6:7">
      <c r="F1584" s="172" t="s">
        <v>120</v>
      </c>
      <c r="G1584" s="200" t="s">
        <v>1701</v>
      </c>
    </row>
    <row r="1585" spans="6:7">
      <c r="F1585" s="172" t="s">
        <v>120</v>
      </c>
      <c r="G1585" s="200" t="s">
        <v>1702</v>
      </c>
    </row>
    <row r="1586" spans="6:7">
      <c r="F1586" s="172" t="s">
        <v>120</v>
      </c>
      <c r="G1586" s="200" t="s">
        <v>1703</v>
      </c>
    </row>
    <row r="1587" spans="6:7">
      <c r="F1587" s="172" t="s">
        <v>120</v>
      </c>
      <c r="G1587" s="200" t="s">
        <v>1704</v>
      </c>
    </row>
    <row r="1588" spans="6:7">
      <c r="F1588" s="172" t="s">
        <v>120</v>
      </c>
      <c r="G1588" s="200" t="s">
        <v>1705</v>
      </c>
    </row>
    <row r="1589" spans="6:7">
      <c r="F1589" s="172" t="s">
        <v>120</v>
      </c>
      <c r="G1589" s="200" t="s">
        <v>1706</v>
      </c>
    </row>
    <row r="1590" spans="6:7">
      <c r="F1590" s="172" t="s">
        <v>120</v>
      </c>
      <c r="G1590" s="200" t="s">
        <v>1707</v>
      </c>
    </row>
    <row r="1591" spans="6:7">
      <c r="F1591" s="172" t="s">
        <v>120</v>
      </c>
      <c r="G1591" s="200" t="s">
        <v>818</v>
      </c>
    </row>
    <row r="1592" spans="6:7">
      <c r="F1592" s="172" t="s">
        <v>120</v>
      </c>
      <c r="G1592" s="200" t="s">
        <v>1708</v>
      </c>
    </row>
    <row r="1593" spans="6:7">
      <c r="F1593" s="172" t="s">
        <v>120</v>
      </c>
      <c r="G1593" s="200" t="s">
        <v>1709</v>
      </c>
    </row>
    <row r="1594" spans="6:7">
      <c r="F1594" s="172" t="s">
        <v>120</v>
      </c>
      <c r="G1594" s="200" t="s">
        <v>1710</v>
      </c>
    </row>
    <row r="1595" spans="6:7">
      <c r="F1595" s="172" t="s">
        <v>120</v>
      </c>
      <c r="G1595" s="200" t="s">
        <v>1711</v>
      </c>
    </row>
    <row r="1596" spans="6:7">
      <c r="F1596" s="172" t="s">
        <v>120</v>
      </c>
      <c r="G1596" s="200" t="s">
        <v>1712</v>
      </c>
    </row>
    <row r="1597" spans="6:7">
      <c r="F1597" s="172" t="s">
        <v>120</v>
      </c>
      <c r="G1597" s="200" t="s">
        <v>1713</v>
      </c>
    </row>
    <row r="1598" spans="6:7">
      <c r="F1598" s="172" t="s">
        <v>120</v>
      </c>
      <c r="G1598" s="200" t="s">
        <v>1714</v>
      </c>
    </row>
    <row r="1599" spans="6:7">
      <c r="F1599" s="172" t="s">
        <v>120</v>
      </c>
      <c r="G1599" s="200" t="s">
        <v>873</v>
      </c>
    </row>
    <row r="1600" spans="6:7">
      <c r="F1600" s="172" t="s">
        <v>120</v>
      </c>
      <c r="G1600" s="200" t="s">
        <v>1715</v>
      </c>
    </row>
    <row r="1601" spans="6:7">
      <c r="F1601" s="172" t="s">
        <v>120</v>
      </c>
      <c r="G1601" s="200" t="s">
        <v>1221</v>
      </c>
    </row>
    <row r="1602" spans="6:7">
      <c r="F1602" s="172" t="s">
        <v>120</v>
      </c>
      <c r="G1602" s="200" t="s">
        <v>1716</v>
      </c>
    </row>
    <row r="1603" spans="6:7">
      <c r="F1603" s="172" t="s">
        <v>120</v>
      </c>
      <c r="G1603" s="200" t="s">
        <v>1717</v>
      </c>
    </row>
    <row r="1604" spans="6:7">
      <c r="F1604" s="172" t="s">
        <v>120</v>
      </c>
      <c r="G1604" s="200" t="s">
        <v>1718</v>
      </c>
    </row>
    <row r="1605" spans="6:7">
      <c r="F1605" s="172" t="s">
        <v>120</v>
      </c>
      <c r="G1605" s="200" t="s">
        <v>1719</v>
      </c>
    </row>
    <row r="1606" spans="6:7">
      <c r="F1606" s="172" t="s">
        <v>120</v>
      </c>
      <c r="G1606" s="200" t="s">
        <v>1720</v>
      </c>
    </row>
    <row r="1607" spans="6:7">
      <c r="F1607" s="172" t="s">
        <v>120</v>
      </c>
      <c r="G1607" s="200" t="s">
        <v>1721</v>
      </c>
    </row>
    <row r="1608" spans="6:7">
      <c r="F1608" s="172" t="s">
        <v>120</v>
      </c>
      <c r="G1608" s="200" t="s">
        <v>1722</v>
      </c>
    </row>
    <row r="1609" spans="6:7">
      <c r="F1609" s="172" t="s">
        <v>120</v>
      </c>
      <c r="G1609" s="200" t="s">
        <v>1723</v>
      </c>
    </row>
    <row r="1610" spans="6:7">
      <c r="F1610" s="172" t="s">
        <v>120</v>
      </c>
      <c r="G1610" s="200" t="s">
        <v>1724</v>
      </c>
    </row>
    <row r="1611" spans="6:7">
      <c r="F1611" s="172" t="s">
        <v>120</v>
      </c>
      <c r="G1611" s="200" t="s">
        <v>1725</v>
      </c>
    </row>
    <row r="1612" spans="6:7">
      <c r="F1612" s="172" t="s">
        <v>120</v>
      </c>
      <c r="G1612" s="200" t="s">
        <v>1726</v>
      </c>
    </row>
    <row r="1613" spans="6:7">
      <c r="F1613" s="172" t="s">
        <v>120</v>
      </c>
      <c r="G1613" s="200" t="s">
        <v>1727</v>
      </c>
    </row>
    <row r="1614" spans="6:7">
      <c r="F1614" s="172" t="s">
        <v>120</v>
      </c>
      <c r="G1614" s="200" t="s">
        <v>1728</v>
      </c>
    </row>
    <row r="1615" spans="6:7">
      <c r="F1615" s="172" t="s">
        <v>120</v>
      </c>
      <c r="G1615" s="200" t="s">
        <v>1729</v>
      </c>
    </row>
    <row r="1616" spans="6:7">
      <c r="F1616" s="172" t="s">
        <v>120</v>
      </c>
      <c r="G1616" s="200" t="s">
        <v>1730</v>
      </c>
    </row>
    <row r="1617" spans="6:7">
      <c r="F1617" s="172" t="s">
        <v>120</v>
      </c>
      <c r="G1617" s="200" t="s">
        <v>1731</v>
      </c>
    </row>
    <row r="1618" spans="6:7">
      <c r="F1618" s="172" t="s">
        <v>120</v>
      </c>
      <c r="G1618" s="200" t="s">
        <v>1732</v>
      </c>
    </row>
    <row r="1619" spans="6:7">
      <c r="F1619" s="172" t="s">
        <v>120</v>
      </c>
      <c r="G1619" s="200" t="s">
        <v>1733</v>
      </c>
    </row>
    <row r="1620" spans="6:7">
      <c r="F1620" s="172" t="s">
        <v>120</v>
      </c>
      <c r="G1620" s="200" t="s">
        <v>1734</v>
      </c>
    </row>
    <row r="1621" spans="6:7">
      <c r="F1621" s="172" t="s">
        <v>120</v>
      </c>
      <c r="G1621" s="200" t="s">
        <v>1735</v>
      </c>
    </row>
    <row r="1622" spans="6:7">
      <c r="F1622" s="172" t="s">
        <v>121</v>
      </c>
      <c r="G1622" s="200" t="s">
        <v>1736</v>
      </c>
    </row>
    <row r="1623" spans="6:7">
      <c r="F1623" s="172" t="s">
        <v>121</v>
      </c>
      <c r="G1623" s="200" t="s">
        <v>1737</v>
      </c>
    </row>
    <row r="1624" spans="6:7">
      <c r="F1624" s="172" t="s">
        <v>121</v>
      </c>
      <c r="G1624" s="200" t="s">
        <v>1738</v>
      </c>
    </row>
    <row r="1625" spans="6:7">
      <c r="F1625" s="172" t="s">
        <v>121</v>
      </c>
      <c r="G1625" s="200" t="s">
        <v>1739</v>
      </c>
    </row>
    <row r="1626" spans="6:7">
      <c r="F1626" s="172" t="s">
        <v>121</v>
      </c>
      <c r="G1626" s="200" t="s">
        <v>1740</v>
      </c>
    </row>
    <row r="1627" spans="6:7">
      <c r="F1627" s="172" t="s">
        <v>121</v>
      </c>
      <c r="G1627" s="200" t="s">
        <v>1741</v>
      </c>
    </row>
    <row r="1628" spans="6:7">
      <c r="F1628" s="172" t="s">
        <v>121</v>
      </c>
      <c r="G1628" s="200" t="s">
        <v>1742</v>
      </c>
    </row>
    <row r="1629" spans="6:7">
      <c r="F1629" s="172" t="s">
        <v>121</v>
      </c>
      <c r="G1629" s="200" t="s">
        <v>1743</v>
      </c>
    </row>
    <row r="1630" spans="6:7">
      <c r="F1630" s="172" t="s">
        <v>121</v>
      </c>
      <c r="G1630" s="200" t="s">
        <v>1744</v>
      </c>
    </row>
    <row r="1631" spans="6:7">
      <c r="F1631" s="172" t="s">
        <v>121</v>
      </c>
      <c r="G1631" s="200" t="s">
        <v>1745</v>
      </c>
    </row>
    <row r="1632" spans="6:7">
      <c r="F1632" s="172" t="s">
        <v>121</v>
      </c>
      <c r="G1632" s="200" t="s">
        <v>1746</v>
      </c>
    </row>
    <row r="1633" spans="6:7">
      <c r="F1633" s="172" t="s">
        <v>121</v>
      </c>
      <c r="G1633" s="200" t="s">
        <v>1747</v>
      </c>
    </row>
    <row r="1634" spans="6:7">
      <c r="F1634" s="172" t="s">
        <v>121</v>
      </c>
      <c r="G1634" s="200" t="s">
        <v>1748</v>
      </c>
    </row>
    <row r="1635" spans="6:7">
      <c r="F1635" s="172" t="s">
        <v>121</v>
      </c>
      <c r="G1635" s="200" t="s">
        <v>1749</v>
      </c>
    </row>
    <row r="1636" spans="6:7">
      <c r="F1636" s="172" t="s">
        <v>121</v>
      </c>
      <c r="G1636" s="200" t="s">
        <v>1750</v>
      </c>
    </row>
    <row r="1637" spans="6:7">
      <c r="F1637" s="172" t="s">
        <v>121</v>
      </c>
      <c r="G1637" s="200" t="s">
        <v>1751</v>
      </c>
    </row>
    <row r="1638" spans="6:7">
      <c r="F1638" s="172" t="s">
        <v>121</v>
      </c>
      <c r="G1638" s="200" t="s">
        <v>1752</v>
      </c>
    </row>
    <row r="1639" spans="6:7">
      <c r="F1639" s="172" t="s">
        <v>121</v>
      </c>
      <c r="G1639" s="200" t="s">
        <v>1753</v>
      </c>
    </row>
    <row r="1640" spans="6:7">
      <c r="F1640" s="172" t="s">
        <v>122</v>
      </c>
      <c r="G1640" s="200" t="s">
        <v>1754</v>
      </c>
    </row>
    <row r="1641" spans="6:7">
      <c r="F1641" s="172" t="s">
        <v>122</v>
      </c>
      <c r="G1641" s="200" t="s">
        <v>1755</v>
      </c>
    </row>
    <row r="1642" spans="6:7">
      <c r="F1642" s="172" t="s">
        <v>122</v>
      </c>
      <c r="G1642" s="200" t="s">
        <v>1756</v>
      </c>
    </row>
    <row r="1643" spans="6:7">
      <c r="F1643" s="172" t="s">
        <v>122</v>
      </c>
      <c r="G1643" s="200" t="s">
        <v>1757</v>
      </c>
    </row>
    <row r="1644" spans="6:7">
      <c r="F1644" s="172" t="s">
        <v>122</v>
      </c>
      <c r="G1644" s="200" t="s">
        <v>1758</v>
      </c>
    </row>
    <row r="1645" spans="6:7">
      <c r="F1645" s="172" t="s">
        <v>122</v>
      </c>
      <c r="G1645" s="200" t="s">
        <v>1759</v>
      </c>
    </row>
    <row r="1646" spans="6:7">
      <c r="F1646" s="172" t="s">
        <v>122</v>
      </c>
      <c r="G1646" s="200" t="s">
        <v>1760</v>
      </c>
    </row>
    <row r="1647" spans="6:7">
      <c r="F1647" s="172" t="s">
        <v>122</v>
      </c>
      <c r="G1647" s="200" t="s">
        <v>1761</v>
      </c>
    </row>
    <row r="1648" spans="6:7">
      <c r="F1648" s="172" t="s">
        <v>122</v>
      </c>
      <c r="G1648" s="200" t="s">
        <v>1762</v>
      </c>
    </row>
    <row r="1649" spans="6:7">
      <c r="F1649" s="172" t="s">
        <v>122</v>
      </c>
      <c r="G1649" s="200" t="s">
        <v>1763</v>
      </c>
    </row>
    <row r="1650" spans="6:7">
      <c r="F1650" s="172" t="s">
        <v>122</v>
      </c>
      <c r="G1650" s="200" t="s">
        <v>1764</v>
      </c>
    </row>
    <row r="1651" spans="6:7">
      <c r="F1651" s="172" t="s">
        <v>122</v>
      </c>
      <c r="G1651" s="200" t="s">
        <v>1765</v>
      </c>
    </row>
    <row r="1652" spans="6:7">
      <c r="F1652" s="172" t="s">
        <v>122</v>
      </c>
      <c r="G1652" s="200" t="s">
        <v>1766</v>
      </c>
    </row>
    <row r="1653" spans="6:7">
      <c r="F1653" s="172" t="s">
        <v>122</v>
      </c>
      <c r="G1653" s="200" t="s">
        <v>1767</v>
      </c>
    </row>
    <row r="1654" spans="6:7">
      <c r="F1654" s="172" t="s">
        <v>122</v>
      </c>
      <c r="G1654" s="200" t="s">
        <v>1768</v>
      </c>
    </row>
    <row r="1655" spans="6:7">
      <c r="F1655" s="172" t="s">
        <v>122</v>
      </c>
      <c r="G1655" s="200" t="s">
        <v>1769</v>
      </c>
    </row>
    <row r="1656" spans="6:7">
      <c r="F1656" s="172" t="s">
        <v>122</v>
      </c>
      <c r="G1656" s="200" t="s">
        <v>1770</v>
      </c>
    </row>
    <row r="1657" spans="6:7">
      <c r="F1657" s="172" t="s">
        <v>122</v>
      </c>
      <c r="G1657" s="200" t="s">
        <v>1771</v>
      </c>
    </row>
    <row r="1658" spans="6:7">
      <c r="F1658" s="172" t="s">
        <v>122</v>
      </c>
      <c r="G1658" s="200" t="s">
        <v>1772</v>
      </c>
    </row>
    <row r="1659" spans="6:7">
      <c r="F1659" s="172" t="s">
        <v>122</v>
      </c>
      <c r="G1659" s="200" t="s">
        <v>1773</v>
      </c>
    </row>
    <row r="1660" spans="6:7">
      <c r="F1660" s="172" t="s">
        <v>122</v>
      </c>
      <c r="G1660" s="200" t="s">
        <v>1774</v>
      </c>
    </row>
    <row r="1661" spans="6:7">
      <c r="F1661" s="172" t="s">
        <v>122</v>
      </c>
      <c r="G1661" s="200" t="s">
        <v>1775</v>
      </c>
    </row>
    <row r="1662" spans="6:7">
      <c r="F1662" s="172" t="s">
        <v>122</v>
      </c>
      <c r="G1662" s="200" t="s">
        <v>843</v>
      </c>
    </row>
    <row r="1663" spans="6:7">
      <c r="F1663" s="172" t="s">
        <v>122</v>
      </c>
      <c r="G1663" s="200" t="s">
        <v>1776</v>
      </c>
    </row>
    <row r="1664" spans="6:7">
      <c r="F1664" s="172" t="s">
        <v>122</v>
      </c>
      <c r="G1664" s="200" t="s">
        <v>1777</v>
      </c>
    </row>
    <row r="1665" spans="6:7">
      <c r="F1665" s="172" t="s">
        <v>122</v>
      </c>
      <c r="G1665" s="200" t="s">
        <v>1778</v>
      </c>
    </row>
    <row r="1666" spans="6:7">
      <c r="F1666" s="172" t="s">
        <v>123</v>
      </c>
      <c r="G1666" s="200" t="s">
        <v>1779</v>
      </c>
    </row>
    <row r="1667" spans="6:7">
      <c r="F1667" s="172" t="s">
        <v>123</v>
      </c>
      <c r="G1667" s="200" t="s">
        <v>1780</v>
      </c>
    </row>
    <row r="1668" spans="6:7">
      <c r="F1668" s="172" t="s">
        <v>123</v>
      </c>
      <c r="G1668" s="200" t="s">
        <v>1781</v>
      </c>
    </row>
    <row r="1669" spans="6:7">
      <c r="F1669" s="172" t="s">
        <v>123</v>
      </c>
      <c r="G1669" s="200" t="s">
        <v>1782</v>
      </c>
    </row>
    <row r="1670" spans="6:7">
      <c r="F1670" s="172" t="s">
        <v>123</v>
      </c>
      <c r="G1670" s="200" t="s">
        <v>1783</v>
      </c>
    </row>
    <row r="1671" spans="6:7">
      <c r="F1671" s="172" t="s">
        <v>123</v>
      </c>
      <c r="G1671" s="200" t="s">
        <v>1784</v>
      </c>
    </row>
    <row r="1672" spans="6:7">
      <c r="F1672" s="172" t="s">
        <v>123</v>
      </c>
      <c r="G1672" s="200" t="s">
        <v>1785</v>
      </c>
    </row>
    <row r="1673" spans="6:7">
      <c r="F1673" s="172" t="s">
        <v>123</v>
      </c>
      <c r="G1673" s="200" t="s">
        <v>1786</v>
      </c>
    </row>
    <row r="1674" spans="6:7">
      <c r="F1674" s="172" t="s">
        <v>123</v>
      </c>
      <c r="G1674" s="200" t="s">
        <v>1787</v>
      </c>
    </row>
    <row r="1675" spans="6:7">
      <c r="F1675" s="172" t="s">
        <v>123</v>
      </c>
      <c r="G1675" s="200" t="s">
        <v>1788</v>
      </c>
    </row>
    <row r="1676" spans="6:7">
      <c r="F1676" s="172" t="s">
        <v>123</v>
      </c>
      <c r="G1676" s="200" t="s">
        <v>1789</v>
      </c>
    </row>
    <row r="1677" spans="6:7">
      <c r="F1677" s="172" t="s">
        <v>123</v>
      </c>
      <c r="G1677" s="200" t="s">
        <v>1790</v>
      </c>
    </row>
    <row r="1678" spans="6:7">
      <c r="F1678" s="172" t="s">
        <v>123</v>
      </c>
      <c r="G1678" s="200" t="s">
        <v>1791</v>
      </c>
    </row>
    <row r="1679" spans="6:7">
      <c r="F1679" s="172" t="s">
        <v>123</v>
      </c>
      <c r="G1679" s="200" t="s">
        <v>1792</v>
      </c>
    </row>
    <row r="1680" spans="6:7">
      <c r="F1680" s="172" t="s">
        <v>123</v>
      </c>
      <c r="G1680" s="200" t="s">
        <v>1793</v>
      </c>
    </row>
    <row r="1681" spans="6:7">
      <c r="F1681" s="172" t="s">
        <v>123</v>
      </c>
      <c r="G1681" s="200" t="s">
        <v>1794</v>
      </c>
    </row>
    <row r="1682" spans="6:7">
      <c r="F1682" s="172" t="s">
        <v>123</v>
      </c>
      <c r="G1682" s="200" t="s">
        <v>1795</v>
      </c>
    </row>
    <row r="1683" spans="6:7">
      <c r="F1683" s="172" t="s">
        <v>123</v>
      </c>
      <c r="G1683" s="200" t="s">
        <v>1796</v>
      </c>
    </row>
    <row r="1684" spans="6:7">
      <c r="F1684" s="172" t="s">
        <v>123</v>
      </c>
      <c r="G1684" s="200" t="s">
        <v>1797</v>
      </c>
    </row>
    <row r="1685" spans="6:7">
      <c r="F1685" s="172" t="s">
        <v>123</v>
      </c>
      <c r="G1685" s="200" t="s">
        <v>1798</v>
      </c>
    </row>
    <row r="1686" spans="6:7">
      <c r="F1686" s="172" t="s">
        <v>123</v>
      </c>
      <c r="G1686" s="200" t="s">
        <v>1799</v>
      </c>
    </row>
    <row r="1687" spans="6:7">
      <c r="F1687" s="172" t="s">
        <v>123</v>
      </c>
      <c r="G1687" s="200" t="s">
        <v>1800</v>
      </c>
    </row>
    <row r="1688" spans="6:7">
      <c r="F1688" s="172" t="s">
        <v>123</v>
      </c>
      <c r="G1688" s="200" t="s">
        <v>1801</v>
      </c>
    </row>
    <row r="1689" spans="6:7">
      <c r="F1689" s="172" t="s">
        <v>123</v>
      </c>
      <c r="G1689" s="200" t="s">
        <v>1802</v>
      </c>
    </row>
    <row r="1690" spans="6:7">
      <c r="F1690" s="172" t="s">
        <v>123</v>
      </c>
      <c r="G1690" s="200" t="s">
        <v>1803</v>
      </c>
    </row>
    <row r="1691" spans="6:7">
      <c r="F1691" s="172" t="s">
        <v>123</v>
      </c>
      <c r="G1691" s="200" t="s">
        <v>1804</v>
      </c>
    </row>
    <row r="1692" spans="6:7">
      <c r="F1692" s="172" t="s">
        <v>123</v>
      </c>
      <c r="G1692" s="200" t="s">
        <v>1805</v>
      </c>
    </row>
    <row r="1693" spans="6:7">
      <c r="F1693" s="172" t="s">
        <v>123</v>
      </c>
      <c r="G1693" s="200" t="s">
        <v>1806</v>
      </c>
    </row>
    <row r="1694" spans="6:7">
      <c r="F1694" s="172" t="s">
        <v>123</v>
      </c>
      <c r="G1694" s="200" t="s">
        <v>1807</v>
      </c>
    </row>
    <row r="1695" spans="6:7">
      <c r="F1695" s="172" t="s">
        <v>123</v>
      </c>
      <c r="G1695" s="200" t="s">
        <v>1808</v>
      </c>
    </row>
    <row r="1696" spans="6:7">
      <c r="F1696" s="172" t="s">
        <v>123</v>
      </c>
      <c r="G1696" s="200" t="s">
        <v>1809</v>
      </c>
    </row>
    <row r="1697" spans="6:7">
      <c r="F1697" s="172" t="s">
        <v>123</v>
      </c>
      <c r="G1697" s="200" t="s">
        <v>1810</v>
      </c>
    </row>
    <row r="1698" spans="6:7">
      <c r="F1698" s="172" t="s">
        <v>123</v>
      </c>
      <c r="G1698" s="200" t="s">
        <v>1811</v>
      </c>
    </row>
    <row r="1699" spans="6:7">
      <c r="F1699" s="172" t="s">
        <v>123</v>
      </c>
      <c r="G1699" s="200" t="s">
        <v>1812</v>
      </c>
    </row>
    <row r="1700" spans="6:7">
      <c r="F1700" s="172" t="s">
        <v>123</v>
      </c>
      <c r="G1700" s="200" t="s">
        <v>1813</v>
      </c>
    </row>
    <row r="1701" spans="6:7">
      <c r="F1701" s="172" t="s">
        <v>123</v>
      </c>
      <c r="G1701" s="200" t="s">
        <v>1814</v>
      </c>
    </row>
    <row r="1702" spans="6:7">
      <c r="F1702" s="172" t="s">
        <v>123</v>
      </c>
      <c r="G1702" s="200" t="s">
        <v>1815</v>
      </c>
    </row>
    <row r="1703" spans="6:7">
      <c r="F1703" s="172" t="s">
        <v>123</v>
      </c>
      <c r="G1703" s="200" t="s">
        <v>1816</v>
      </c>
    </row>
    <row r="1704" spans="6:7">
      <c r="F1704" s="172" t="s">
        <v>123</v>
      </c>
      <c r="G1704" s="200" t="s">
        <v>1817</v>
      </c>
    </row>
    <row r="1705" spans="6:7">
      <c r="F1705" s="172" t="s">
        <v>123</v>
      </c>
      <c r="G1705" s="200" t="s">
        <v>1818</v>
      </c>
    </row>
    <row r="1706" spans="6:7">
      <c r="F1706" s="172" t="s">
        <v>123</v>
      </c>
      <c r="G1706" s="200" t="s">
        <v>1819</v>
      </c>
    </row>
    <row r="1707" spans="6:7">
      <c r="F1707" s="172" t="s">
        <v>123</v>
      </c>
      <c r="G1707" s="200" t="s">
        <v>1820</v>
      </c>
    </row>
    <row r="1708" spans="6:7">
      <c r="F1708" s="172" t="s">
        <v>123</v>
      </c>
      <c r="G1708" s="200" t="s">
        <v>1821</v>
      </c>
    </row>
    <row r="1709" spans="6:7">
      <c r="F1709" s="172" t="s">
        <v>124</v>
      </c>
      <c r="G1709" s="200" t="s">
        <v>1822</v>
      </c>
    </row>
    <row r="1710" spans="6:7">
      <c r="F1710" s="172" t="s">
        <v>124</v>
      </c>
      <c r="G1710" s="200" t="s">
        <v>1823</v>
      </c>
    </row>
    <row r="1711" spans="6:7">
      <c r="F1711" s="172" t="s">
        <v>124</v>
      </c>
      <c r="G1711" s="200" t="s">
        <v>1824</v>
      </c>
    </row>
    <row r="1712" spans="6:7">
      <c r="F1712" s="172" t="s">
        <v>124</v>
      </c>
      <c r="G1712" s="200" t="s">
        <v>1825</v>
      </c>
    </row>
    <row r="1713" spans="6:7">
      <c r="F1713" s="172" t="s">
        <v>124</v>
      </c>
      <c r="G1713" s="200" t="s">
        <v>1826</v>
      </c>
    </row>
    <row r="1714" spans="6:7">
      <c r="F1714" s="172" t="s">
        <v>124</v>
      </c>
      <c r="G1714" s="200" t="s">
        <v>1827</v>
      </c>
    </row>
    <row r="1715" spans="6:7">
      <c r="F1715" s="172" t="s">
        <v>124</v>
      </c>
      <c r="G1715" s="200" t="s">
        <v>1828</v>
      </c>
    </row>
    <row r="1716" spans="6:7">
      <c r="F1716" s="172" t="s">
        <v>124</v>
      </c>
      <c r="G1716" s="200" t="s">
        <v>1829</v>
      </c>
    </row>
    <row r="1717" spans="6:7">
      <c r="F1717" s="172" t="s">
        <v>124</v>
      </c>
      <c r="G1717" s="200" t="s">
        <v>1830</v>
      </c>
    </row>
    <row r="1718" spans="6:7">
      <c r="F1718" s="172" t="s">
        <v>124</v>
      </c>
      <c r="G1718" s="200" t="s">
        <v>1831</v>
      </c>
    </row>
    <row r="1719" spans="6:7">
      <c r="F1719" s="172" t="s">
        <v>124</v>
      </c>
      <c r="G1719" s="200" t="s">
        <v>1832</v>
      </c>
    </row>
    <row r="1720" spans="6:7">
      <c r="F1720" s="172" t="s">
        <v>124</v>
      </c>
      <c r="G1720" s="200" t="s">
        <v>1833</v>
      </c>
    </row>
    <row r="1721" spans="6:7">
      <c r="F1721" s="172" t="s">
        <v>124</v>
      </c>
      <c r="G1721" s="200" t="s">
        <v>1834</v>
      </c>
    </row>
    <row r="1722" spans="6:7">
      <c r="F1722" s="172" t="s">
        <v>124</v>
      </c>
      <c r="G1722" s="200" t="s">
        <v>1835</v>
      </c>
    </row>
    <row r="1723" spans="6:7">
      <c r="F1723" s="172" t="s">
        <v>124</v>
      </c>
      <c r="G1723" s="200" t="s">
        <v>1836</v>
      </c>
    </row>
    <row r="1724" spans="6:7">
      <c r="F1724" s="172" t="s">
        <v>124</v>
      </c>
      <c r="G1724" s="200" t="s">
        <v>1837</v>
      </c>
    </row>
    <row r="1725" spans="6:7">
      <c r="F1725" s="172" t="s">
        <v>124</v>
      </c>
      <c r="G1725" s="200" t="s">
        <v>1838</v>
      </c>
    </row>
    <row r="1726" spans="6:7">
      <c r="F1726" s="172" t="s">
        <v>124</v>
      </c>
      <c r="G1726" s="200" t="s">
        <v>1839</v>
      </c>
    </row>
    <row r="1727" spans="6:7">
      <c r="F1727" s="172" t="s">
        <v>124</v>
      </c>
      <c r="G1727" s="200" t="s">
        <v>1840</v>
      </c>
    </row>
    <row r="1728" spans="6:7">
      <c r="F1728" s="172" t="s">
        <v>124</v>
      </c>
      <c r="G1728" s="200" t="s">
        <v>1841</v>
      </c>
    </row>
    <row r="1729" spans="6:7">
      <c r="F1729" s="172" t="s">
        <v>124</v>
      </c>
      <c r="G1729" s="200" t="s">
        <v>1842</v>
      </c>
    </row>
    <row r="1730" spans="6:7">
      <c r="F1730" s="172" t="s">
        <v>124</v>
      </c>
      <c r="G1730" s="200" t="s">
        <v>1843</v>
      </c>
    </row>
    <row r="1731" spans="6:7">
      <c r="F1731" s="172" t="s">
        <v>124</v>
      </c>
      <c r="G1731" s="200" t="s">
        <v>1844</v>
      </c>
    </row>
    <row r="1732" spans="6:7">
      <c r="F1732" s="172" t="s">
        <v>124</v>
      </c>
      <c r="G1732" s="200" t="s">
        <v>1845</v>
      </c>
    </row>
    <row r="1733" spans="6:7">
      <c r="F1733" s="172" t="s">
        <v>124</v>
      </c>
      <c r="G1733" s="200" t="s">
        <v>1846</v>
      </c>
    </row>
    <row r="1734" spans="6:7">
      <c r="F1734" s="172" t="s">
        <v>124</v>
      </c>
      <c r="G1734" s="200" t="s">
        <v>1847</v>
      </c>
    </row>
    <row r="1735" spans="6:7">
      <c r="F1735" s="172" t="s">
        <v>124</v>
      </c>
      <c r="G1735" s="200" t="s">
        <v>1848</v>
      </c>
    </row>
    <row r="1736" spans="6:7">
      <c r="F1736" s="172" t="s">
        <v>124</v>
      </c>
      <c r="G1736" s="200" t="s">
        <v>1849</v>
      </c>
    </row>
    <row r="1737" spans="6:7">
      <c r="F1737" s="172" t="s">
        <v>124</v>
      </c>
      <c r="G1737" s="200" t="s">
        <v>1850</v>
      </c>
    </row>
    <row r="1738" spans="6:7">
      <c r="F1738" s="172" t="s">
        <v>124</v>
      </c>
      <c r="G1738" s="200" t="s">
        <v>1851</v>
      </c>
    </row>
    <row r="1739" spans="6:7">
      <c r="F1739" s="172" t="s">
        <v>124</v>
      </c>
      <c r="G1739" s="200" t="s">
        <v>1852</v>
      </c>
    </row>
    <row r="1740" spans="6:7">
      <c r="F1740" s="172" t="s">
        <v>124</v>
      </c>
      <c r="G1740" s="200" t="s">
        <v>1853</v>
      </c>
    </row>
    <row r="1741" spans="6:7">
      <c r="F1741" s="172" t="s">
        <v>124</v>
      </c>
      <c r="G1741" s="200" t="s">
        <v>1854</v>
      </c>
    </row>
    <row r="1742" spans="6:7">
      <c r="F1742" s="172" t="s">
        <v>124</v>
      </c>
      <c r="G1742" s="200" t="s">
        <v>1855</v>
      </c>
    </row>
    <row r="1743" spans="6:7">
      <c r="F1743" s="172" t="s">
        <v>124</v>
      </c>
      <c r="G1743" s="200" t="s">
        <v>1856</v>
      </c>
    </row>
    <row r="1744" spans="6:7">
      <c r="F1744" s="172" t="s">
        <v>124</v>
      </c>
      <c r="G1744" s="200" t="s">
        <v>1857</v>
      </c>
    </row>
    <row r="1745" spans="6:7">
      <c r="F1745" s="172" t="s">
        <v>124</v>
      </c>
      <c r="G1745" s="200" t="s">
        <v>1858</v>
      </c>
    </row>
    <row r="1746" spans="6:7">
      <c r="F1746" s="172" t="s">
        <v>124</v>
      </c>
      <c r="G1746" s="200" t="s">
        <v>1859</v>
      </c>
    </row>
    <row r="1747" spans="6:7">
      <c r="F1747" s="172" t="s">
        <v>124</v>
      </c>
      <c r="G1747" s="200" t="s">
        <v>1860</v>
      </c>
    </row>
    <row r="1748" spans="6:7">
      <c r="F1748" s="172" t="s">
        <v>124</v>
      </c>
      <c r="G1748" s="200" t="s">
        <v>1861</v>
      </c>
    </row>
    <row r="1749" spans="6:7" ht="13.8" thickBot="1">
      <c r="F1749" s="173" t="s">
        <v>124</v>
      </c>
      <c r="G1749" s="201" t="s">
        <v>1862</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別紙様式2-1（交付金）</vt:lpstr>
      <vt:lpstr>別紙様式2-2（交付金）</vt:lpstr>
      <vt:lpstr>【参考】数式用</vt:lpstr>
      <vt:lpstr>【参考】数式用!Print_Area</vt:lpstr>
      <vt:lpstr>基本情報入力シート!Print_Area</vt:lpstr>
      <vt:lpstr>'別紙様式2-1（交付金）'!Print_Area</vt:lpstr>
      <vt:lpstr>'別紙様式2-2（交付金）'!Print_Area</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2024-07-22T04:38:23Z</dcterms:modified>
</cp:coreProperties>
</file>