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9.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momo.pref.okayama.jp\統合共有\fs625_新型コロナウイルス感染症対策事務局\50　補助金\★院内感染発生医療機関支援事業\R5\２　HP掲載様式\第３期\"/>
    </mc:Choice>
  </mc:AlternateContent>
  <bookViews>
    <workbookView xWindow="0" yWindow="0" windowWidth="20490" windowHeight="7155"/>
  </bookViews>
  <sheets>
    <sheet name="入力時の注意事項" sheetId="21" r:id="rId1"/>
    <sheet name="①様式第１号（交付申請書兼実績報告書）" sheetId="1" r:id="rId2"/>
    <sheet name="別紙１(誓約書)" sheetId="2" r:id="rId3"/>
    <sheet name="別紙２(役員一覧表)" sheetId="3" r:id="rId4"/>
    <sheet name="②様式第２号（補助事業実績書）" sheetId="4" r:id="rId5"/>
    <sheet name="③院内感染発生医療機関支援事業費内訳書" sheetId="5" r:id="rId6"/>
    <sheet name="2月" sheetId="6" r:id="rId7"/>
    <sheet name="3月" sheetId="7" r:id="rId8"/>
    <sheet name="休床内訳確認表(2月～3月) " sheetId="8" r:id="rId9"/>
    <sheet name="休床内訳確認表（記載例）" sheetId="9" r:id="rId10"/>
    <sheet name="④院内感染発生報告書" sheetId="10" r:id="rId11"/>
    <sheet name="別紙" sheetId="11" r:id="rId12"/>
    <sheet name="④院内感染発生報告書（記載例）" sheetId="22" r:id="rId13"/>
    <sheet name="別紙（記載例）" sheetId="23" r:id="rId14"/>
    <sheet name="⑤歳入歳出決算書抄本" sheetId="18" r:id="rId15"/>
    <sheet name="⑥-1重要事項確認表" sheetId="16" r:id="rId16"/>
    <sheet name="⑥-2重要事項確認表（受入実績なし）" sheetId="17" r:id="rId17"/>
  </sheets>
  <definedNames>
    <definedName name="_xlnm.Print_Area" localSheetId="1">'①様式第１号（交付申請書兼実績報告書）'!$A$1:$L$46</definedName>
    <definedName name="_xlnm.Print_Area" localSheetId="6">'2月'!$A$1:$O$47</definedName>
    <definedName name="_xlnm.Print_Area" localSheetId="4">'②様式第２号（補助事業実績書）'!$A$1:$F$17</definedName>
    <definedName name="_xlnm.Print_Area" localSheetId="5">③院内感染発生医療機関支援事業費内訳書!$A$1:$H$48</definedName>
    <definedName name="_xlnm.Print_Area" localSheetId="7">'3月'!$A$1:$O$47</definedName>
    <definedName name="_xlnm.Print_Area" localSheetId="10">④院内感染発生報告書!$A$1:$K$59</definedName>
    <definedName name="_xlnm.Print_Area" localSheetId="12">'④院内感染発生報告書（記載例）'!$A$1:$K$59</definedName>
    <definedName name="_xlnm.Print_Area" localSheetId="14">⑤歳入歳出決算書抄本!$A$1:$F$26</definedName>
    <definedName name="_xlnm.Print_Area" localSheetId="15">'⑥-1重要事項確認表'!$A$1:$AD$32</definedName>
    <definedName name="_xlnm.Print_Area" localSheetId="16">'⑥-2重要事項確認表（受入実績なし）'!$A$1:$AD$32</definedName>
    <definedName name="_xlnm.Print_Area" localSheetId="8">'休床内訳確認表(2月～3月) '!$A$1:$BP$74</definedName>
    <definedName name="_xlnm.Print_Area" localSheetId="9">'休床内訳確認表（記載例）'!$A$1:$BP$39</definedName>
    <definedName name="_xlnm.Print_Area" localSheetId="0">入力時の注意事項!$A$1:$P$19</definedName>
    <definedName name="_xlnm.Print_Area" localSheetId="11">別紙!$A$1:$O$35</definedName>
    <definedName name="_xlnm.Print_Area" localSheetId="13">'別紙（記載例）'!$A$1:$O$35</definedName>
    <definedName name="_xlnm.Print_Area" localSheetId="3">'別紙２(役員一覧表)'!$B$1:$O$37</definedName>
    <definedName name="病床確保料">#REF!</definedName>
  </definedNames>
  <calcPr calcId="162913"/>
</workbook>
</file>

<file path=xl/calcChain.xml><?xml version="1.0" encoding="utf-8"?>
<calcChain xmlns="http://schemas.openxmlformats.org/spreadsheetml/2006/main">
  <c r="H72" i="8" l="1"/>
  <c r="I72" i="8"/>
  <c r="J72" i="8"/>
  <c r="K72" i="8"/>
  <c r="C72" i="8"/>
  <c r="D72" i="8"/>
  <c r="E72" i="8"/>
  <c r="F72" i="8"/>
  <c r="F73" i="8"/>
  <c r="N39" i="7"/>
  <c r="P39" i="7" s="1"/>
  <c r="I39" i="7"/>
  <c r="G72" i="8" l="1"/>
  <c r="B72" i="8"/>
  <c r="I7" i="17"/>
  <c r="I7" i="16"/>
  <c r="I26" i="18"/>
  <c r="I25" i="18"/>
  <c r="I7" i="10"/>
  <c r="I5" i="10"/>
  <c r="I3" i="10"/>
  <c r="G4" i="5"/>
  <c r="A72" i="8" l="1"/>
  <c r="K9" i="8"/>
  <c r="K10" i="8"/>
  <c r="K11" i="8"/>
  <c r="K12" i="8"/>
  <c r="K13" i="8"/>
  <c r="K14" i="8"/>
  <c r="K15" i="8"/>
  <c r="K16" i="8"/>
  <c r="K17" i="8"/>
  <c r="K18" i="8"/>
  <c r="K19" i="8"/>
  <c r="K20" i="8"/>
  <c r="K21" i="8"/>
  <c r="K22" i="8"/>
  <c r="K23" i="8"/>
  <c r="K24" i="8"/>
  <c r="K25" i="8"/>
  <c r="K26" i="8"/>
  <c r="K27" i="8"/>
  <c r="K28" i="8"/>
  <c r="K29" i="8"/>
  <c r="K30" i="8"/>
  <c r="K31" i="8"/>
  <c r="K32" i="8"/>
  <c r="K33" i="8"/>
  <c r="K34" i="8"/>
  <c r="K35" i="8"/>
  <c r="K36" i="8"/>
  <c r="K37" i="8"/>
  <c r="K38" i="8"/>
  <c r="K8" i="8"/>
  <c r="J9" i="8"/>
  <c r="J10" i="8"/>
  <c r="J11" i="8"/>
  <c r="J12" i="8"/>
  <c r="J13" i="8"/>
  <c r="J14" i="8"/>
  <c r="J15" i="8"/>
  <c r="J16" i="8"/>
  <c r="J17" i="8"/>
  <c r="J18" i="8"/>
  <c r="J19" i="8"/>
  <c r="J20" i="8"/>
  <c r="J21" i="8"/>
  <c r="J22" i="8"/>
  <c r="J23" i="8"/>
  <c r="J24" i="8"/>
  <c r="J25" i="8"/>
  <c r="J26" i="8"/>
  <c r="J27" i="8"/>
  <c r="J28" i="8"/>
  <c r="J29" i="8"/>
  <c r="J30" i="8"/>
  <c r="J31" i="8"/>
  <c r="J32" i="8"/>
  <c r="J33" i="8"/>
  <c r="J34" i="8"/>
  <c r="J35" i="8"/>
  <c r="J36" i="8"/>
  <c r="J37" i="8"/>
  <c r="J38" i="8"/>
  <c r="J8" i="8"/>
  <c r="I9" i="8"/>
  <c r="I10" i="8"/>
  <c r="I11" i="8"/>
  <c r="I12" i="8"/>
  <c r="I13" i="8"/>
  <c r="I14" i="8"/>
  <c r="I15" i="8"/>
  <c r="I16" i="8"/>
  <c r="I17" i="8"/>
  <c r="I18" i="8"/>
  <c r="I19" i="8"/>
  <c r="I20" i="8"/>
  <c r="I21" i="8"/>
  <c r="I22" i="8"/>
  <c r="I23" i="8"/>
  <c r="I24" i="8"/>
  <c r="I25" i="8"/>
  <c r="I26" i="8"/>
  <c r="I27" i="8"/>
  <c r="I28" i="8"/>
  <c r="I29" i="8"/>
  <c r="I30" i="8"/>
  <c r="I31" i="8"/>
  <c r="I32" i="8"/>
  <c r="I33" i="8"/>
  <c r="I34" i="8"/>
  <c r="I35" i="8"/>
  <c r="I36" i="8"/>
  <c r="I37" i="8"/>
  <c r="I38" i="8"/>
  <c r="I8" i="8"/>
  <c r="H9" i="8"/>
  <c r="H10" i="8"/>
  <c r="H11" i="8"/>
  <c r="H12" i="8"/>
  <c r="H13" i="8"/>
  <c r="H14" i="8"/>
  <c r="H15" i="8"/>
  <c r="H16" i="8"/>
  <c r="H17" i="8"/>
  <c r="H18" i="8"/>
  <c r="H19" i="8"/>
  <c r="H20" i="8"/>
  <c r="H21" i="8"/>
  <c r="H22" i="8"/>
  <c r="H23" i="8"/>
  <c r="H24" i="8"/>
  <c r="H25" i="8"/>
  <c r="H26" i="8"/>
  <c r="H27" i="8"/>
  <c r="H28" i="8"/>
  <c r="H29" i="8"/>
  <c r="H30" i="8"/>
  <c r="H31" i="8"/>
  <c r="H32" i="8"/>
  <c r="H33" i="8"/>
  <c r="H34" i="8"/>
  <c r="H35" i="8"/>
  <c r="H36" i="8"/>
  <c r="H37" i="8"/>
  <c r="H38" i="8"/>
  <c r="H8" i="8"/>
  <c r="Z1" i="17" l="1"/>
  <c r="X1" i="17"/>
  <c r="V1" i="17"/>
  <c r="Z1" i="16"/>
  <c r="X1" i="16"/>
  <c r="V1" i="16"/>
  <c r="D25" i="18"/>
  <c r="K24" i="18"/>
  <c r="J24" i="18"/>
  <c r="I24" i="18"/>
  <c r="D24" i="18" s="1"/>
  <c r="D26" i="18"/>
  <c r="E7" i="4" l="1"/>
  <c r="AD27" i="17"/>
  <c r="F27" i="17" s="1"/>
  <c r="AD27" i="16"/>
  <c r="F27" i="16" s="1"/>
  <c r="F38" i="9" l="1"/>
  <c r="E38" i="9"/>
  <c r="D38" i="9"/>
  <c r="C38" i="9"/>
  <c r="F37" i="9"/>
  <c r="E37" i="9"/>
  <c r="D37" i="9"/>
  <c r="C37" i="9"/>
  <c r="F36" i="9"/>
  <c r="E36" i="9"/>
  <c r="D36" i="9"/>
  <c r="C36" i="9"/>
  <c r="F35" i="9"/>
  <c r="E35" i="9"/>
  <c r="D35" i="9"/>
  <c r="C35" i="9"/>
  <c r="F34" i="9"/>
  <c r="E34" i="9"/>
  <c r="D34" i="9"/>
  <c r="C34" i="9"/>
  <c r="F33" i="9"/>
  <c r="E33" i="9"/>
  <c r="D33" i="9"/>
  <c r="C33" i="9"/>
  <c r="F32" i="9"/>
  <c r="E32" i="9"/>
  <c r="D32" i="9"/>
  <c r="C32" i="9"/>
  <c r="F31" i="9"/>
  <c r="E31" i="9"/>
  <c r="D31" i="9"/>
  <c r="C31" i="9"/>
  <c r="F30" i="9"/>
  <c r="E30" i="9"/>
  <c r="D30" i="9"/>
  <c r="C30" i="9"/>
  <c r="F29" i="9"/>
  <c r="E29" i="9"/>
  <c r="D29" i="9"/>
  <c r="C29" i="9"/>
  <c r="F28" i="9"/>
  <c r="E28" i="9"/>
  <c r="D28" i="9"/>
  <c r="C28" i="9"/>
  <c r="F27" i="9"/>
  <c r="E27" i="9"/>
  <c r="D27" i="9"/>
  <c r="C27" i="9"/>
  <c r="F26" i="9"/>
  <c r="E26" i="9"/>
  <c r="D26" i="9"/>
  <c r="C26" i="9"/>
  <c r="F25" i="9"/>
  <c r="E25" i="9"/>
  <c r="D25" i="9"/>
  <c r="C25" i="9"/>
  <c r="F24" i="9"/>
  <c r="E24" i="9"/>
  <c r="D24" i="9"/>
  <c r="C24" i="9"/>
  <c r="F23" i="9"/>
  <c r="E23" i="9"/>
  <c r="D23" i="9"/>
  <c r="C23" i="9"/>
  <c r="F22" i="9"/>
  <c r="E22" i="9"/>
  <c r="D22" i="9"/>
  <c r="C22" i="9"/>
  <c r="F21" i="9"/>
  <c r="E21" i="9"/>
  <c r="D21" i="9"/>
  <c r="C21" i="9"/>
  <c r="F20" i="9"/>
  <c r="E20" i="9"/>
  <c r="D20" i="9"/>
  <c r="C20" i="9"/>
  <c r="F19" i="9"/>
  <c r="E19" i="9"/>
  <c r="D19" i="9"/>
  <c r="C19" i="9"/>
  <c r="F18" i="9"/>
  <c r="E18" i="9"/>
  <c r="D18" i="9"/>
  <c r="C18" i="9"/>
  <c r="F17" i="9"/>
  <c r="E17" i="9"/>
  <c r="D17" i="9"/>
  <c r="C17" i="9"/>
  <c r="F16" i="9"/>
  <c r="E16" i="9"/>
  <c r="D16" i="9"/>
  <c r="C16" i="9"/>
  <c r="F15" i="9"/>
  <c r="E15" i="9"/>
  <c r="D15" i="9"/>
  <c r="C15" i="9"/>
  <c r="F14" i="9"/>
  <c r="E14" i="9"/>
  <c r="D14" i="9"/>
  <c r="C14" i="9"/>
  <c r="F13" i="9"/>
  <c r="E13" i="9"/>
  <c r="D13" i="9"/>
  <c r="C13" i="9"/>
  <c r="F12" i="9"/>
  <c r="E12" i="9"/>
  <c r="D12" i="9"/>
  <c r="C12" i="9"/>
  <c r="F11" i="9"/>
  <c r="E11" i="9"/>
  <c r="D11" i="9"/>
  <c r="C11" i="9"/>
  <c r="F10" i="9"/>
  <c r="E10" i="9"/>
  <c r="D10" i="9"/>
  <c r="C10" i="9"/>
  <c r="F9" i="9"/>
  <c r="E9" i="9"/>
  <c r="D9" i="9"/>
  <c r="C9" i="9"/>
  <c r="K8" i="9"/>
  <c r="K9" i="9" s="1"/>
  <c r="K10" i="9" s="1"/>
  <c r="K11" i="9" s="1"/>
  <c r="K12" i="9" s="1"/>
  <c r="K13" i="9" s="1"/>
  <c r="K14" i="9" s="1"/>
  <c r="K15" i="9" s="1"/>
  <c r="K16" i="9" s="1"/>
  <c r="K17" i="9" s="1"/>
  <c r="K18" i="9" s="1"/>
  <c r="K19" i="9" s="1"/>
  <c r="K20" i="9" s="1"/>
  <c r="K21" i="9" s="1"/>
  <c r="K22" i="9" s="1"/>
  <c r="K23" i="9" s="1"/>
  <c r="K24" i="9" s="1"/>
  <c r="K25" i="9" s="1"/>
  <c r="K26" i="9" s="1"/>
  <c r="K27" i="9" s="1"/>
  <c r="K28" i="9" s="1"/>
  <c r="K29" i="9" s="1"/>
  <c r="K30" i="9" s="1"/>
  <c r="K31" i="9" s="1"/>
  <c r="K32" i="9" s="1"/>
  <c r="K33" i="9" s="1"/>
  <c r="K34" i="9" s="1"/>
  <c r="K35" i="9" s="1"/>
  <c r="K36" i="9" s="1"/>
  <c r="K37" i="9" s="1"/>
  <c r="K38" i="9" s="1"/>
  <c r="J8" i="9"/>
  <c r="J9" i="9" s="1"/>
  <c r="J10" i="9" s="1"/>
  <c r="J11" i="9" s="1"/>
  <c r="J12" i="9" s="1"/>
  <c r="J13" i="9" s="1"/>
  <c r="J14" i="9" s="1"/>
  <c r="J15" i="9" s="1"/>
  <c r="J16" i="9" s="1"/>
  <c r="J17" i="9" s="1"/>
  <c r="J18" i="9" s="1"/>
  <c r="J19" i="9" s="1"/>
  <c r="J20" i="9" s="1"/>
  <c r="J21" i="9" s="1"/>
  <c r="J22" i="9" s="1"/>
  <c r="J23" i="9" s="1"/>
  <c r="J24" i="9" s="1"/>
  <c r="J25" i="9" s="1"/>
  <c r="J26" i="9" s="1"/>
  <c r="J27" i="9" s="1"/>
  <c r="J28" i="9" s="1"/>
  <c r="J29" i="9" s="1"/>
  <c r="J30" i="9" s="1"/>
  <c r="J31" i="9" s="1"/>
  <c r="J32" i="9" s="1"/>
  <c r="J33" i="9" s="1"/>
  <c r="J34" i="9" s="1"/>
  <c r="J35" i="9" s="1"/>
  <c r="J36" i="9" s="1"/>
  <c r="J37" i="9" s="1"/>
  <c r="J38" i="9" s="1"/>
  <c r="I8" i="9"/>
  <c r="I9" i="9" s="1"/>
  <c r="I10" i="9" s="1"/>
  <c r="I11" i="9" s="1"/>
  <c r="I12" i="9" s="1"/>
  <c r="I13" i="9" s="1"/>
  <c r="I14" i="9" s="1"/>
  <c r="I15" i="9" s="1"/>
  <c r="I16" i="9" s="1"/>
  <c r="I17" i="9" s="1"/>
  <c r="I18" i="9" s="1"/>
  <c r="I19" i="9" s="1"/>
  <c r="I20" i="9" s="1"/>
  <c r="I21" i="9" s="1"/>
  <c r="I22" i="9" s="1"/>
  <c r="I23" i="9" s="1"/>
  <c r="I24" i="9" s="1"/>
  <c r="I25" i="9" s="1"/>
  <c r="I26" i="9" s="1"/>
  <c r="I27" i="9" s="1"/>
  <c r="I28" i="9" s="1"/>
  <c r="I29" i="9" s="1"/>
  <c r="I30" i="9" s="1"/>
  <c r="I31" i="9" s="1"/>
  <c r="I32" i="9" s="1"/>
  <c r="I33" i="9" s="1"/>
  <c r="I34" i="9" s="1"/>
  <c r="I35" i="9" s="1"/>
  <c r="I36" i="9" s="1"/>
  <c r="I37" i="9" s="1"/>
  <c r="I38" i="9" s="1"/>
  <c r="H8" i="9"/>
  <c r="H9" i="9" s="1"/>
  <c r="F8" i="9"/>
  <c r="P3" i="9"/>
  <c r="K73" i="8"/>
  <c r="J73" i="8"/>
  <c r="I73" i="8"/>
  <c r="H73" i="8"/>
  <c r="E73" i="8"/>
  <c r="D73" i="8"/>
  <c r="C73" i="8"/>
  <c r="K71" i="8"/>
  <c r="J71" i="8"/>
  <c r="I71" i="8"/>
  <c r="H71" i="8"/>
  <c r="F71" i="8"/>
  <c r="E71" i="8"/>
  <c r="D71" i="8"/>
  <c r="C71" i="8"/>
  <c r="K70" i="8"/>
  <c r="J70" i="8"/>
  <c r="I70" i="8"/>
  <c r="H70" i="8"/>
  <c r="F70" i="8"/>
  <c r="E70" i="8"/>
  <c r="D70" i="8"/>
  <c r="C70" i="8"/>
  <c r="K69" i="8"/>
  <c r="J69" i="8"/>
  <c r="I69" i="8"/>
  <c r="H69" i="8"/>
  <c r="F69" i="8"/>
  <c r="E69" i="8"/>
  <c r="D69" i="8"/>
  <c r="C69" i="8"/>
  <c r="K68" i="8"/>
  <c r="J68" i="8"/>
  <c r="I68" i="8"/>
  <c r="H68" i="8"/>
  <c r="F68" i="8"/>
  <c r="E68" i="8"/>
  <c r="D68" i="8"/>
  <c r="C68" i="8"/>
  <c r="K67" i="8"/>
  <c r="J67" i="8"/>
  <c r="I67" i="8"/>
  <c r="H67" i="8"/>
  <c r="F67" i="8"/>
  <c r="E67" i="8"/>
  <c r="D67" i="8"/>
  <c r="C67" i="8"/>
  <c r="K66" i="8"/>
  <c r="J66" i="8"/>
  <c r="I66" i="8"/>
  <c r="H66" i="8"/>
  <c r="F66" i="8"/>
  <c r="E66" i="8"/>
  <c r="D66" i="8"/>
  <c r="C66" i="8"/>
  <c r="K65" i="8"/>
  <c r="J65" i="8"/>
  <c r="I65" i="8"/>
  <c r="H65" i="8"/>
  <c r="F65" i="8"/>
  <c r="E65" i="8"/>
  <c r="D65" i="8"/>
  <c r="C65" i="8"/>
  <c r="K64" i="8"/>
  <c r="J64" i="8"/>
  <c r="I64" i="8"/>
  <c r="H64" i="8"/>
  <c r="F64" i="8"/>
  <c r="E64" i="8"/>
  <c r="D64" i="8"/>
  <c r="C64" i="8"/>
  <c r="K63" i="8"/>
  <c r="J63" i="8"/>
  <c r="I63" i="8"/>
  <c r="H63" i="8"/>
  <c r="F63" i="8"/>
  <c r="E63" i="8"/>
  <c r="D63" i="8"/>
  <c r="C63" i="8"/>
  <c r="K62" i="8"/>
  <c r="J62" i="8"/>
  <c r="I62" i="8"/>
  <c r="H62" i="8"/>
  <c r="F62" i="8"/>
  <c r="E62" i="8"/>
  <c r="D62" i="8"/>
  <c r="C62" i="8"/>
  <c r="K61" i="8"/>
  <c r="J61" i="8"/>
  <c r="I61" i="8"/>
  <c r="H61" i="8"/>
  <c r="F61" i="8"/>
  <c r="E61" i="8"/>
  <c r="D61" i="8"/>
  <c r="C61" i="8"/>
  <c r="K60" i="8"/>
  <c r="J60" i="8"/>
  <c r="I60" i="8"/>
  <c r="H60" i="8"/>
  <c r="F60" i="8"/>
  <c r="E60" i="8"/>
  <c r="D60" i="8"/>
  <c r="C60" i="8"/>
  <c r="K59" i="8"/>
  <c r="J59" i="8"/>
  <c r="I59" i="8"/>
  <c r="H59" i="8"/>
  <c r="F59" i="8"/>
  <c r="E59" i="8"/>
  <c r="D59" i="8"/>
  <c r="C59" i="8"/>
  <c r="K58" i="8"/>
  <c r="J58" i="8"/>
  <c r="I58" i="8"/>
  <c r="H58" i="8"/>
  <c r="F58" i="8"/>
  <c r="E58" i="8"/>
  <c r="D58" i="8"/>
  <c r="C58" i="8"/>
  <c r="K57" i="8"/>
  <c r="J57" i="8"/>
  <c r="I57" i="8"/>
  <c r="H57" i="8"/>
  <c r="F57" i="8"/>
  <c r="E57" i="8"/>
  <c r="D57" i="8"/>
  <c r="C57" i="8"/>
  <c r="K56" i="8"/>
  <c r="J56" i="8"/>
  <c r="I56" i="8"/>
  <c r="H56" i="8"/>
  <c r="F56" i="8"/>
  <c r="E56" i="8"/>
  <c r="D56" i="8"/>
  <c r="C56" i="8"/>
  <c r="K55" i="8"/>
  <c r="J55" i="8"/>
  <c r="I55" i="8"/>
  <c r="H55" i="8"/>
  <c r="F55" i="8"/>
  <c r="E55" i="8"/>
  <c r="D55" i="8"/>
  <c r="C55" i="8"/>
  <c r="K54" i="8"/>
  <c r="J54" i="8"/>
  <c r="I54" i="8"/>
  <c r="H54" i="8"/>
  <c r="F54" i="8"/>
  <c r="E54" i="8"/>
  <c r="D54" i="8"/>
  <c r="C54" i="8"/>
  <c r="K53" i="8"/>
  <c r="J53" i="8"/>
  <c r="I53" i="8"/>
  <c r="H53" i="8"/>
  <c r="F53" i="8"/>
  <c r="E53" i="8"/>
  <c r="D53" i="8"/>
  <c r="C53" i="8"/>
  <c r="K52" i="8"/>
  <c r="J52" i="8"/>
  <c r="I52" i="8"/>
  <c r="H52" i="8"/>
  <c r="F52" i="8"/>
  <c r="E52" i="8"/>
  <c r="D52" i="8"/>
  <c r="C52" i="8"/>
  <c r="K51" i="8"/>
  <c r="J51" i="8"/>
  <c r="I51" i="8"/>
  <c r="H51" i="8"/>
  <c r="F51" i="8"/>
  <c r="E51" i="8"/>
  <c r="D51" i="8"/>
  <c r="C51" i="8"/>
  <c r="K50" i="8"/>
  <c r="J50" i="8"/>
  <c r="I50" i="8"/>
  <c r="H50" i="8"/>
  <c r="F50" i="8"/>
  <c r="E50" i="8"/>
  <c r="D50" i="8"/>
  <c r="C50" i="8"/>
  <c r="K49" i="8"/>
  <c r="J49" i="8"/>
  <c r="I49" i="8"/>
  <c r="H49" i="8"/>
  <c r="F49" i="8"/>
  <c r="E49" i="8"/>
  <c r="D49" i="8"/>
  <c r="C49" i="8"/>
  <c r="K48" i="8"/>
  <c r="J48" i="8"/>
  <c r="I48" i="8"/>
  <c r="H48" i="8"/>
  <c r="F48" i="8"/>
  <c r="E48" i="8"/>
  <c r="D48" i="8"/>
  <c r="C48" i="8"/>
  <c r="K47" i="8"/>
  <c r="J47" i="8"/>
  <c r="I47" i="8"/>
  <c r="H47" i="8"/>
  <c r="F47" i="8"/>
  <c r="E47" i="8"/>
  <c r="D47" i="8"/>
  <c r="C47" i="8"/>
  <c r="K46" i="8"/>
  <c r="J46" i="8"/>
  <c r="I46" i="8"/>
  <c r="H46" i="8"/>
  <c r="F46" i="8"/>
  <c r="E46" i="8"/>
  <c r="D46" i="8"/>
  <c r="C46" i="8"/>
  <c r="K45" i="8"/>
  <c r="J45" i="8"/>
  <c r="I45" i="8"/>
  <c r="H45" i="8"/>
  <c r="F45" i="8"/>
  <c r="E45" i="8"/>
  <c r="D45" i="8"/>
  <c r="C45" i="8"/>
  <c r="K44" i="8"/>
  <c r="J44" i="8"/>
  <c r="I44" i="8"/>
  <c r="H44" i="8"/>
  <c r="F44" i="8"/>
  <c r="E44" i="8"/>
  <c r="D44" i="8"/>
  <c r="C44" i="8"/>
  <c r="K43" i="8"/>
  <c r="J43" i="8"/>
  <c r="I43" i="8"/>
  <c r="H43" i="8"/>
  <c r="F43" i="8"/>
  <c r="E43" i="8"/>
  <c r="D43" i="8"/>
  <c r="C43" i="8"/>
  <c r="F38" i="8"/>
  <c r="E38" i="8"/>
  <c r="D38" i="8"/>
  <c r="C38" i="8"/>
  <c r="F37" i="8"/>
  <c r="E37" i="8"/>
  <c r="D37" i="8"/>
  <c r="C37" i="8"/>
  <c r="F36" i="8"/>
  <c r="E36" i="8"/>
  <c r="D36" i="8"/>
  <c r="C36" i="8"/>
  <c r="F35" i="8"/>
  <c r="E35" i="8"/>
  <c r="D35" i="8"/>
  <c r="C35" i="8"/>
  <c r="F34" i="8"/>
  <c r="E34" i="8"/>
  <c r="D34" i="8"/>
  <c r="C34" i="8"/>
  <c r="F33" i="8"/>
  <c r="E33" i="8"/>
  <c r="D33" i="8"/>
  <c r="C33" i="8"/>
  <c r="F32" i="8"/>
  <c r="E32" i="8"/>
  <c r="D32" i="8"/>
  <c r="C32" i="8"/>
  <c r="F31" i="8"/>
  <c r="E31" i="8"/>
  <c r="D31" i="8"/>
  <c r="C31" i="8"/>
  <c r="F30" i="8"/>
  <c r="E30" i="8"/>
  <c r="D30" i="8"/>
  <c r="C30" i="8"/>
  <c r="F29" i="8"/>
  <c r="E29" i="8"/>
  <c r="D29" i="8"/>
  <c r="C29" i="8"/>
  <c r="F28" i="8"/>
  <c r="E28" i="8"/>
  <c r="D28" i="8"/>
  <c r="C28" i="8"/>
  <c r="F27" i="8"/>
  <c r="E27" i="8"/>
  <c r="D27" i="8"/>
  <c r="C27" i="8"/>
  <c r="F26" i="8"/>
  <c r="E26" i="8"/>
  <c r="D26" i="8"/>
  <c r="C26" i="8"/>
  <c r="F25" i="8"/>
  <c r="E25" i="8"/>
  <c r="D25" i="8"/>
  <c r="C25" i="8"/>
  <c r="F24" i="8"/>
  <c r="E24" i="8"/>
  <c r="D24" i="8"/>
  <c r="C24" i="8"/>
  <c r="F23" i="8"/>
  <c r="E23" i="8"/>
  <c r="D23" i="8"/>
  <c r="C23" i="8"/>
  <c r="F22" i="8"/>
  <c r="E22" i="8"/>
  <c r="D22" i="8"/>
  <c r="C22" i="8"/>
  <c r="F21" i="8"/>
  <c r="E21" i="8"/>
  <c r="D21" i="8"/>
  <c r="C21" i="8"/>
  <c r="F20" i="8"/>
  <c r="E20" i="8"/>
  <c r="D20" i="8"/>
  <c r="C20" i="8"/>
  <c r="F19" i="8"/>
  <c r="E19" i="8"/>
  <c r="D19" i="8"/>
  <c r="C19" i="8"/>
  <c r="F18" i="8"/>
  <c r="E18" i="8"/>
  <c r="D18" i="8"/>
  <c r="C18" i="8"/>
  <c r="F17" i="8"/>
  <c r="E17" i="8"/>
  <c r="D17" i="8"/>
  <c r="C17" i="8"/>
  <c r="F16" i="8"/>
  <c r="E16" i="8"/>
  <c r="D16" i="8"/>
  <c r="C16" i="8"/>
  <c r="F15" i="8"/>
  <c r="E15" i="8"/>
  <c r="D15" i="8"/>
  <c r="C15" i="8"/>
  <c r="F14" i="8"/>
  <c r="E14" i="8"/>
  <c r="D14" i="8"/>
  <c r="C14" i="8"/>
  <c r="F13" i="8"/>
  <c r="E13" i="8"/>
  <c r="D13" i="8"/>
  <c r="C13" i="8"/>
  <c r="F12" i="8"/>
  <c r="E12" i="8"/>
  <c r="D12" i="8"/>
  <c r="C12" i="8"/>
  <c r="F11" i="8"/>
  <c r="E11" i="8"/>
  <c r="D11" i="8"/>
  <c r="C11" i="8"/>
  <c r="F10" i="8"/>
  <c r="E10" i="8"/>
  <c r="D10" i="8"/>
  <c r="C10" i="8"/>
  <c r="F9" i="8"/>
  <c r="E9" i="8"/>
  <c r="D9" i="8"/>
  <c r="C9" i="8"/>
  <c r="F8" i="8"/>
  <c r="E8" i="8"/>
  <c r="D8" i="8"/>
  <c r="C8" i="8"/>
  <c r="P3" i="8"/>
  <c r="M41" i="7"/>
  <c r="F19" i="5" s="1"/>
  <c r="L41" i="7"/>
  <c r="F16" i="5" s="1"/>
  <c r="K41" i="7"/>
  <c r="J41" i="7"/>
  <c r="F10" i="5" s="1"/>
  <c r="H41" i="7"/>
  <c r="G41" i="7"/>
  <c r="F41" i="7"/>
  <c r="E41" i="7"/>
  <c r="E19" i="5" s="1"/>
  <c r="D41" i="7"/>
  <c r="C41" i="7"/>
  <c r="E13" i="5" s="1"/>
  <c r="B41" i="7"/>
  <c r="N40" i="7"/>
  <c r="I40" i="7"/>
  <c r="O40" i="7" s="1"/>
  <c r="N38" i="7"/>
  <c r="I38" i="7"/>
  <c r="O38" i="7" s="1"/>
  <c r="N37" i="7"/>
  <c r="I37" i="7"/>
  <c r="O37" i="7" s="1"/>
  <c r="N36" i="7"/>
  <c r="I36" i="7"/>
  <c r="P36" i="7" s="1"/>
  <c r="N35" i="7"/>
  <c r="I35" i="7"/>
  <c r="N34" i="7"/>
  <c r="I34" i="7"/>
  <c r="P34" i="7" s="1"/>
  <c r="N33" i="7"/>
  <c r="I33" i="7"/>
  <c r="N32" i="7"/>
  <c r="I32" i="7"/>
  <c r="P32" i="7" s="1"/>
  <c r="N31" i="7"/>
  <c r="I31" i="7"/>
  <c r="N30" i="7"/>
  <c r="I30" i="7"/>
  <c r="P30" i="7" s="1"/>
  <c r="N29" i="7"/>
  <c r="B62" i="8" s="1"/>
  <c r="I29" i="7"/>
  <c r="N28" i="7"/>
  <c r="I28" i="7"/>
  <c r="P28" i="7" s="1"/>
  <c r="N27" i="7"/>
  <c r="I27" i="7"/>
  <c r="N26" i="7"/>
  <c r="I26" i="7"/>
  <c r="N25" i="7"/>
  <c r="I25" i="7"/>
  <c r="N24" i="7"/>
  <c r="I24" i="7"/>
  <c r="P24" i="7" s="1"/>
  <c r="N23" i="7"/>
  <c r="I23" i="7"/>
  <c r="N22" i="7"/>
  <c r="I22" i="7"/>
  <c r="P22" i="7" s="1"/>
  <c r="N21" i="7"/>
  <c r="B54" i="8" s="1"/>
  <c r="I21" i="7"/>
  <c r="N20" i="7"/>
  <c r="I20" i="7"/>
  <c r="P20" i="7" s="1"/>
  <c r="N19" i="7"/>
  <c r="I19" i="7"/>
  <c r="N18" i="7"/>
  <c r="B51" i="8" s="1"/>
  <c r="I18" i="7"/>
  <c r="P18" i="7" s="1"/>
  <c r="N17" i="7"/>
  <c r="I17" i="7"/>
  <c r="N16" i="7"/>
  <c r="I16" i="7"/>
  <c r="P16" i="7" s="1"/>
  <c r="N15" i="7"/>
  <c r="I15" i="7"/>
  <c r="N14" i="7"/>
  <c r="I14" i="7"/>
  <c r="P14" i="7" s="1"/>
  <c r="N13" i="7"/>
  <c r="I13" i="7"/>
  <c r="N12" i="7"/>
  <c r="I12" i="7"/>
  <c r="P12" i="7" s="1"/>
  <c r="N11" i="7"/>
  <c r="I11" i="7"/>
  <c r="N10" i="7"/>
  <c r="I10" i="7"/>
  <c r="P10" i="7" s="1"/>
  <c r="J4" i="7"/>
  <c r="M41" i="6"/>
  <c r="L41" i="6"/>
  <c r="F15" i="5" s="1"/>
  <c r="K41" i="6"/>
  <c r="F12" i="5" s="1"/>
  <c r="J41" i="6"/>
  <c r="H41" i="6"/>
  <c r="G41" i="6"/>
  <c r="F41" i="6"/>
  <c r="E41" i="6"/>
  <c r="E18" i="5" s="1"/>
  <c r="D41" i="6"/>
  <c r="E15" i="5" s="1"/>
  <c r="C41" i="6"/>
  <c r="E12" i="5" s="1"/>
  <c r="B41" i="6"/>
  <c r="E9" i="5" s="1"/>
  <c r="N40" i="6"/>
  <c r="B38" i="8" s="1"/>
  <c r="I40" i="6"/>
  <c r="P40" i="6" s="1"/>
  <c r="N39" i="6"/>
  <c r="I39" i="6"/>
  <c r="N38" i="6"/>
  <c r="B36" i="9" s="1"/>
  <c r="I38" i="6"/>
  <c r="P38" i="6" s="1"/>
  <c r="N37" i="6"/>
  <c r="I37" i="6"/>
  <c r="P37" i="6" s="1"/>
  <c r="N36" i="6"/>
  <c r="I36" i="6"/>
  <c r="P36" i="6" s="1"/>
  <c r="N35" i="6"/>
  <c r="I35" i="6"/>
  <c r="P35" i="6" s="1"/>
  <c r="N34" i="6"/>
  <c r="I34" i="6"/>
  <c r="P34" i="6" s="1"/>
  <c r="N33" i="6"/>
  <c r="B31" i="8" s="1"/>
  <c r="I33" i="6"/>
  <c r="P33" i="6" s="1"/>
  <c r="N32" i="6"/>
  <c r="B30" i="9" s="1"/>
  <c r="I32" i="6"/>
  <c r="P32" i="6" s="1"/>
  <c r="N31" i="6"/>
  <c r="I31" i="6"/>
  <c r="P31" i="6" s="1"/>
  <c r="N30" i="6"/>
  <c r="I30" i="6"/>
  <c r="P30" i="6" s="1"/>
  <c r="N29" i="6"/>
  <c r="B27" i="9" s="1"/>
  <c r="I29" i="6"/>
  <c r="P29" i="6" s="1"/>
  <c r="N28" i="6"/>
  <c r="I28" i="6"/>
  <c r="P28" i="6" s="1"/>
  <c r="N27" i="6"/>
  <c r="B25" i="9" s="1"/>
  <c r="I27" i="6"/>
  <c r="P27" i="6" s="1"/>
  <c r="N26" i="6"/>
  <c r="B24" i="9" s="1"/>
  <c r="I26" i="6"/>
  <c r="P26" i="6" s="1"/>
  <c r="N25" i="6"/>
  <c r="I25" i="6"/>
  <c r="P25" i="6" s="1"/>
  <c r="N24" i="6"/>
  <c r="B22" i="8" s="1"/>
  <c r="I24" i="6"/>
  <c r="P24" i="6" s="1"/>
  <c r="N23" i="6"/>
  <c r="B21" i="9" s="1"/>
  <c r="I23" i="6"/>
  <c r="P23" i="6" s="1"/>
  <c r="N22" i="6"/>
  <c r="B20" i="9" s="1"/>
  <c r="I22" i="6"/>
  <c r="P22" i="6" s="1"/>
  <c r="N21" i="6"/>
  <c r="I21" i="6"/>
  <c r="N20" i="6"/>
  <c r="I20" i="6"/>
  <c r="N19" i="6"/>
  <c r="B17" i="9" s="1"/>
  <c r="I19" i="6"/>
  <c r="P19" i="6" s="1"/>
  <c r="N18" i="6"/>
  <c r="B16" i="9" s="1"/>
  <c r="I18" i="6"/>
  <c r="P18" i="6" s="1"/>
  <c r="N17" i="6"/>
  <c r="B15" i="8" s="1"/>
  <c r="I17" i="6"/>
  <c r="P17" i="6" s="1"/>
  <c r="N16" i="6"/>
  <c r="I16" i="6"/>
  <c r="P16" i="6" s="1"/>
  <c r="N15" i="6"/>
  <c r="B13" i="9" s="1"/>
  <c r="I15" i="6"/>
  <c r="P15" i="6" s="1"/>
  <c r="N14" i="6"/>
  <c r="B12" i="9" s="1"/>
  <c r="I14" i="6"/>
  <c r="P14" i="6" s="1"/>
  <c r="N13" i="6"/>
  <c r="I13" i="6"/>
  <c r="P13" i="6" s="1"/>
  <c r="N12" i="6"/>
  <c r="I12" i="6"/>
  <c r="P12" i="6" s="1"/>
  <c r="N11" i="6"/>
  <c r="B9" i="9" s="1"/>
  <c r="I11" i="6"/>
  <c r="P11" i="6" s="1"/>
  <c r="N10" i="6"/>
  <c r="I10" i="6"/>
  <c r="J4" i="6"/>
  <c r="B48" i="5"/>
  <c r="A40" i="5"/>
  <c r="D19" i="5"/>
  <c r="F18" i="5"/>
  <c r="E16" i="5"/>
  <c r="D16" i="5"/>
  <c r="F13" i="5"/>
  <c r="D13" i="5"/>
  <c r="E10" i="5"/>
  <c r="D10" i="5"/>
  <c r="F9" i="5"/>
  <c r="P39" i="6" l="1"/>
  <c r="G8" i="9"/>
  <c r="A8" i="9" s="1"/>
  <c r="P11" i="7"/>
  <c r="P13" i="7"/>
  <c r="P15" i="7"/>
  <c r="P17" i="7"/>
  <c r="P19" i="7"/>
  <c r="P21" i="7"/>
  <c r="P23" i="7"/>
  <c r="P25" i="7"/>
  <c r="P29" i="7"/>
  <c r="P31" i="7"/>
  <c r="P33" i="7"/>
  <c r="P35" i="7"/>
  <c r="B50" i="8"/>
  <c r="B52" i="8"/>
  <c r="P40" i="7"/>
  <c r="B56" i="8"/>
  <c r="F11" i="5"/>
  <c r="B43" i="8"/>
  <c r="G10" i="5"/>
  <c r="F20" i="5"/>
  <c r="P27" i="7"/>
  <c r="G13" i="5"/>
  <c r="F14" i="5"/>
  <c r="N41" i="6"/>
  <c r="P21" i="6"/>
  <c r="P20" i="6"/>
  <c r="G45" i="8"/>
  <c r="G46" i="8"/>
  <c r="G48" i="8"/>
  <c r="G49" i="8"/>
  <c r="G69" i="8"/>
  <c r="G57" i="8"/>
  <c r="G65" i="8"/>
  <c r="G52" i="8"/>
  <c r="G55" i="8"/>
  <c r="G62" i="8"/>
  <c r="G59" i="8"/>
  <c r="G61" i="8"/>
  <c r="G50" i="8"/>
  <c r="G56" i="8"/>
  <c r="A56" i="8" s="1"/>
  <c r="G63" i="8"/>
  <c r="G43" i="8"/>
  <c r="G51" i="8"/>
  <c r="A51" i="8" s="1"/>
  <c r="G66" i="8"/>
  <c r="G44" i="8"/>
  <c r="G53" i="8"/>
  <c r="G60" i="8"/>
  <c r="G70" i="8"/>
  <c r="G71" i="8"/>
  <c r="B59" i="8"/>
  <c r="A59" i="8" s="1"/>
  <c r="G16" i="5"/>
  <c r="P26" i="7"/>
  <c r="F17" i="5"/>
  <c r="I41" i="6"/>
  <c r="G9" i="5"/>
  <c r="G11" i="5" s="1"/>
  <c r="A62" i="8"/>
  <c r="G19" i="5"/>
  <c r="G11" i="8"/>
  <c r="B10" i="9"/>
  <c r="B10" i="8"/>
  <c r="B11" i="9"/>
  <c r="B11" i="8"/>
  <c r="B14" i="9"/>
  <c r="B14" i="8"/>
  <c r="B18" i="9"/>
  <c r="B18" i="8"/>
  <c r="B23" i="9"/>
  <c r="B23" i="8"/>
  <c r="B26" i="9"/>
  <c r="B26" i="8"/>
  <c r="B37" i="9"/>
  <c r="B37" i="8"/>
  <c r="B15" i="9"/>
  <c r="G12" i="5"/>
  <c r="O10" i="6"/>
  <c r="O11" i="6"/>
  <c r="O12" i="6"/>
  <c r="O13" i="6"/>
  <c r="O14" i="6"/>
  <c r="O15" i="6"/>
  <c r="O16" i="6"/>
  <c r="O17" i="6"/>
  <c r="O18" i="6"/>
  <c r="O19" i="6"/>
  <c r="O20" i="6"/>
  <c r="O21" i="6"/>
  <c r="O22" i="6"/>
  <c r="O23" i="6"/>
  <c r="O24" i="6"/>
  <c r="O25" i="6"/>
  <c r="O26" i="6"/>
  <c r="O27" i="6"/>
  <c r="O28" i="6"/>
  <c r="O29" i="6"/>
  <c r="O30" i="6"/>
  <c r="O31" i="6"/>
  <c r="O32" i="6"/>
  <c r="O33" i="6"/>
  <c r="O34" i="6"/>
  <c r="O35" i="6"/>
  <c r="O36" i="6"/>
  <c r="O37" i="6"/>
  <c r="O38" i="6"/>
  <c r="O39" i="6"/>
  <c r="O40" i="6"/>
  <c r="B44" i="8"/>
  <c r="A44" i="8" s="1"/>
  <c r="B45" i="8"/>
  <c r="A45" i="8" s="1"/>
  <c r="B46" i="8"/>
  <c r="B48" i="8"/>
  <c r="A48" i="8" s="1"/>
  <c r="B49" i="8"/>
  <c r="A49" i="8" s="1"/>
  <c r="B53" i="8"/>
  <c r="B55" i="8"/>
  <c r="B57" i="8"/>
  <c r="A57" i="8" s="1"/>
  <c r="B58" i="8"/>
  <c r="B60" i="8"/>
  <c r="B61" i="8"/>
  <c r="A61" i="8" s="1"/>
  <c r="B63" i="8"/>
  <c r="B64" i="8"/>
  <c r="B65" i="8"/>
  <c r="A65" i="8" s="1"/>
  <c r="B66" i="8"/>
  <c r="B67" i="8"/>
  <c r="B68" i="8"/>
  <c r="B69" i="8"/>
  <c r="A69" i="8" s="1"/>
  <c r="B70" i="8"/>
  <c r="P38" i="7"/>
  <c r="N41" i="7"/>
  <c r="B8" i="8"/>
  <c r="B12" i="8"/>
  <c r="B20" i="8"/>
  <c r="B27" i="8"/>
  <c r="B30" i="8"/>
  <c r="B47" i="8"/>
  <c r="B38" i="9"/>
  <c r="B19" i="9"/>
  <c r="B19" i="8"/>
  <c r="B28" i="9"/>
  <c r="B28" i="8"/>
  <c r="B29" i="9"/>
  <c r="B29" i="8"/>
  <c r="B32" i="9"/>
  <c r="B32" i="8"/>
  <c r="B33" i="9"/>
  <c r="B33" i="8"/>
  <c r="B34" i="9"/>
  <c r="B34" i="8"/>
  <c r="B35" i="9"/>
  <c r="B35" i="8"/>
  <c r="B71" i="8"/>
  <c r="I41" i="7"/>
  <c r="B13" i="8"/>
  <c r="B21" i="8"/>
  <c r="B36" i="8"/>
  <c r="G15" i="5"/>
  <c r="P10" i="6"/>
  <c r="O10" i="7"/>
  <c r="O11" i="7"/>
  <c r="O12" i="7"/>
  <c r="O13" i="7"/>
  <c r="O14" i="7"/>
  <c r="O15" i="7"/>
  <c r="O16" i="7"/>
  <c r="O17" i="7"/>
  <c r="O18" i="7"/>
  <c r="O19" i="7"/>
  <c r="O20" i="7"/>
  <c r="O21" i="7"/>
  <c r="O22" i="7"/>
  <c r="O23" i="7"/>
  <c r="O24" i="7"/>
  <c r="O25" i="7"/>
  <c r="O26" i="7"/>
  <c r="O27" i="7"/>
  <c r="O28" i="7"/>
  <c r="O29" i="7"/>
  <c r="O30" i="7"/>
  <c r="O31" i="7"/>
  <c r="O32" i="7"/>
  <c r="O33" i="7"/>
  <c r="O34" i="7"/>
  <c r="O35" i="7"/>
  <c r="O36" i="7"/>
  <c r="P37" i="7"/>
  <c r="B9" i="8"/>
  <c r="G10" i="8"/>
  <c r="B17" i="8"/>
  <c r="B25" i="8"/>
  <c r="B31" i="9"/>
  <c r="G18" i="5"/>
  <c r="B73" i="8"/>
  <c r="G9" i="8"/>
  <c r="B16" i="8"/>
  <c r="B24" i="8"/>
  <c r="G47" i="8"/>
  <c r="B22" i="9"/>
  <c r="G8" i="8"/>
  <c r="G54" i="8"/>
  <c r="A54" i="8" s="1"/>
  <c r="H10" i="9"/>
  <c r="G9" i="9"/>
  <c r="A9" i="9" s="1"/>
  <c r="G58" i="8"/>
  <c r="G68" i="8"/>
  <c r="G64" i="8"/>
  <c r="G67" i="8"/>
  <c r="G73" i="8"/>
  <c r="A70" i="8" l="1"/>
  <c r="A66" i="8"/>
  <c r="A46" i="8"/>
  <c r="A71" i="8"/>
  <c r="A63" i="8"/>
  <c r="A52" i="8"/>
  <c r="A50" i="8"/>
  <c r="A43" i="8"/>
  <c r="G14" i="5"/>
  <c r="G17" i="5"/>
  <c r="A60" i="8"/>
  <c r="A55" i="8"/>
  <c r="A47" i="8"/>
  <c r="A68" i="8"/>
  <c r="A64" i="8"/>
  <c r="A58" i="8"/>
  <c r="A53" i="8"/>
  <c r="A11" i="8"/>
  <c r="A9" i="8"/>
  <c r="G20" i="5"/>
  <c r="H11" i="9"/>
  <c r="G10" i="9"/>
  <c r="A8" i="8"/>
  <c r="A10" i="9"/>
  <c r="A73" i="8"/>
  <c r="A67" i="8"/>
  <c r="A10" i="8"/>
  <c r="G12" i="8"/>
  <c r="A12" i="8" s="1"/>
  <c r="G21" i="5" l="1"/>
  <c r="D9" i="18" s="1"/>
  <c r="D19" i="18" s="1"/>
  <c r="H12" i="9"/>
  <c r="G11" i="9"/>
  <c r="A11" i="9" s="1"/>
  <c r="G13" i="8"/>
  <c r="A13" i="8" s="1"/>
  <c r="J50" i="5" l="1"/>
  <c r="D29" i="5" s="1"/>
  <c r="A9" i="18"/>
  <c r="A19" i="18" s="1"/>
  <c r="B28" i="1"/>
  <c r="B11" i="4" s="1"/>
  <c r="E11" i="4" s="1"/>
  <c r="G14" i="8"/>
  <c r="A14" i="8" s="1"/>
  <c r="H13" i="9"/>
  <c r="G12" i="9"/>
  <c r="A12" i="9" s="1"/>
  <c r="H14" i="9" l="1"/>
  <c r="G13" i="9"/>
  <c r="A13" i="9" s="1"/>
  <c r="G15" i="8"/>
  <c r="A15" i="8" s="1"/>
  <c r="G16" i="8" l="1"/>
  <c r="A16" i="8" s="1"/>
  <c r="H15" i="9"/>
  <c r="G14" i="9"/>
  <c r="A14" i="9" s="1"/>
  <c r="H16" i="9" l="1"/>
  <c r="G15" i="9"/>
  <c r="A15" i="9" s="1"/>
  <c r="G17" i="8"/>
  <c r="A17" i="8" s="1"/>
  <c r="G18" i="8" l="1"/>
  <c r="A18" i="8" s="1"/>
  <c r="G16" i="9"/>
  <c r="A16" i="9" s="1"/>
  <c r="H17" i="9"/>
  <c r="H18" i="9" l="1"/>
  <c r="G17" i="9"/>
  <c r="A17" i="9" s="1"/>
  <c r="G19" i="8"/>
  <c r="A19" i="8" s="1"/>
  <c r="G20" i="8" l="1"/>
  <c r="A20" i="8" s="1"/>
  <c r="H19" i="9"/>
  <c r="G18" i="9"/>
  <c r="A18" i="9" s="1"/>
  <c r="H20" i="9" l="1"/>
  <c r="G19" i="9"/>
  <c r="A19" i="9" s="1"/>
  <c r="G21" i="8"/>
  <c r="A21" i="8" s="1"/>
  <c r="G22" i="8" l="1"/>
  <c r="A22" i="8" s="1"/>
  <c r="H21" i="9"/>
  <c r="G20" i="9"/>
  <c r="A20" i="9" s="1"/>
  <c r="H22" i="9" l="1"/>
  <c r="G21" i="9"/>
  <c r="A21" i="9" s="1"/>
  <c r="G23" i="8"/>
  <c r="A23" i="8" s="1"/>
  <c r="G24" i="8" l="1"/>
  <c r="A24" i="8" s="1"/>
  <c r="H23" i="9"/>
  <c r="G22" i="9"/>
  <c r="A22" i="9" s="1"/>
  <c r="G23" i="9" l="1"/>
  <c r="A23" i="9" s="1"/>
  <c r="H24" i="9"/>
  <c r="G25" i="8"/>
  <c r="A25" i="8" s="1"/>
  <c r="G26" i="8" l="1"/>
  <c r="A26" i="8" s="1"/>
  <c r="H25" i="9"/>
  <c r="G24" i="9"/>
  <c r="A24" i="9" s="1"/>
  <c r="H26" i="9" l="1"/>
  <c r="G25" i="9"/>
  <c r="A25" i="9" s="1"/>
  <c r="G27" i="8"/>
  <c r="A27" i="8" s="1"/>
  <c r="G28" i="8" l="1"/>
  <c r="A28" i="8" s="1"/>
  <c r="H27" i="9"/>
  <c r="G26" i="9"/>
  <c r="A26" i="9" s="1"/>
  <c r="H28" i="9" l="1"/>
  <c r="G27" i="9"/>
  <c r="A27" i="9" s="1"/>
  <c r="G29" i="8"/>
  <c r="A29" i="8" s="1"/>
  <c r="G30" i="8" l="1"/>
  <c r="A30" i="8" s="1"/>
  <c r="H29" i="9"/>
  <c r="G28" i="9"/>
  <c r="A28" i="9" s="1"/>
  <c r="H30" i="9" l="1"/>
  <c r="G29" i="9"/>
  <c r="A29" i="9" s="1"/>
  <c r="G31" i="8"/>
  <c r="A31" i="8" s="1"/>
  <c r="G32" i="8" l="1"/>
  <c r="A32" i="8" s="1"/>
  <c r="H31" i="9"/>
  <c r="G30" i="9"/>
  <c r="A30" i="9" s="1"/>
  <c r="H32" i="9" l="1"/>
  <c r="G31" i="9"/>
  <c r="A31" i="9" s="1"/>
  <c r="G33" i="8"/>
  <c r="A33" i="8" s="1"/>
  <c r="G34" i="8" l="1"/>
  <c r="A34" i="8" s="1"/>
  <c r="G32" i="9"/>
  <c r="A32" i="9" s="1"/>
  <c r="H33" i="9"/>
  <c r="H34" i="9" l="1"/>
  <c r="G33" i="9"/>
  <c r="A33" i="9" s="1"/>
  <c r="G35" i="8"/>
  <c r="A35" i="8" s="1"/>
  <c r="G36" i="8" l="1"/>
  <c r="A36" i="8" s="1"/>
  <c r="H35" i="9"/>
  <c r="G34" i="9"/>
  <c r="A34" i="9" s="1"/>
  <c r="H36" i="9" l="1"/>
  <c r="G35" i="9"/>
  <c r="A35" i="9" s="1"/>
  <c r="G37" i="8"/>
  <c r="A37" i="8" s="1"/>
  <c r="G38" i="8"/>
  <c r="A38" i="8" s="1"/>
  <c r="B3" i="8" s="1"/>
  <c r="C3" i="8" s="1"/>
  <c r="H37" i="9" l="1"/>
  <c r="G36" i="9"/>
  <c r="A36" i="9" s="1"/>
  <c r="H38" i="9" l="1"/>
  <c r="G38" i="9" s="1"/>
  <c r="A38" i="9" s="1"/>
  <c r="G37" i="9"/>
  <c r="A37" i="9" s="1"/>
  <c r="B3" i="9" l="1"/>
  <c r="C3" i="9" s="1"/>
  <c r="D11" i="4"/>
  <c r="F11" i="4" s="1"/>
  <c r="F7" i="3" l="1"/>
  <c r="F6" i="3"/>
  <c r="I42" i="2"/>
  <c r="I38" i="2"/>
  <c r="I34" i="2"/>
  <c r="F25" i="2"/>
  <c r="D25" i="2"/>
  <c r="B25" i="2"/>
</calcChain>
</file>

<file path=xl/sharedStrings.xml><?xml version="1.0" encoding="utf-8"?>
<sst xmlns="http://schemas.openxmlformats.org/spreadsheetml/2006/main" count="573" uniqueCount="281">
  <si>
    <t>様式第１号（第６条関係）</t>
  </si>
  <si>
    <t>岡山県知事　　殿</t>
  </si>
  <si>
    <t>記</t>
  </si>
  <si>
    <t>１　補助事業の内容</t>
  </si>
  <si>
    <r>
      <t>（３）</t>
    </r>
    <r>
      <rPr>
        <sz val="11"/>
        <color theme="1"/>
        <rFont val="ＭＳ 明朝"/>
        <family val="1"/>
        <charset val="128"/>
      </rPr>
      <t>誓約書（別紙１）</t>
    </r>
  </si>
  <si>
    <t>（４）役員一覧表（別紙２）</t>
  </si>
  <si>
    <t>（５）補助金交付申請日前３か月以内に交付された県税の完納証明書</t>
  </si>
  <si>
    <t>円</t>
    <phoneticPr fontId="21"/>
  </si>
  <si>
    <t>日</t>
    <rPh sb="0" eb="1">
      <t>ニチ</t>
    </rPh>
    <phoneticPr fontId="21"/>
  </si>
  <si>
    <t>月</t>
    <rPh sb="0" eb="1">
      <t>ガツ</t>
    </rPh>
    <phoneticPr fontId="21"/>
  </si>
  <si>
    <t>年</t>
    <rPh sb="0" eb="1">
      <t>ネン</t>
    </rPh>
    <phoneticPr fontId="21"/>
  </si>
  <si>
    <t>　　　　　　　　　　　申請者　　所 　在　 地　</t>
    <phoneticPr fontId="21"/>
  </si>
  <si>
    <t>　　　　　　　　　　　　　　　　名　　　　称　</t>
    <phoneticPr fontId="21"/>
  </si>
  <si>
    <t>　　　　　　　　　　　　　　　　代表者職氏名　　　　　　　　　</t>
    <phoneticPr fontId="21"/>
  </si>
  <si>
    <t>　　　令和</t>
    <rPh sb="3" eb="5">
      <t>レイワ</t>
    </rPh>
    <phoneticPr fontId="21"/>
  </si>
  <si>
    <t>別紙１</t>
  </si>
  <si>
    <t xml:space="preserve"> 補助事業者が法人の場合 </t>
  </si>
  <si>
    <t>誓　　　　約　　　　書</t>
  </si>
  <si>
    <t>　当法人は、次のことを誓約いたします。</t>
  </si>
  <si>
    <t>　また、必要な場合には、このことについて岡山県警察本部に照会することを承諾します。</t>
  </si>
  <si>
    <t xml:space="preserve">１　当法人の役員（暴力団員による不当な行為の防止等に関する法律（平成３年法律第７７号）第９条第２１号ロに規定する役員をいう。）は、次に掲げる者のいずれにも該当しません。 </t>
  </si>
  <si>
    <t>（３）暴力団又は暴力団員等と社会的に非難されるべき関係を有している者</t>
  </si>
  <si>
    <t>２　１の各号に掲げる者が、当法人の経営に実質的に関与していません。</t>
  </si>
  <si>
    <t>　岡山県知事　　　　　    殿</t>
  </si>
  <si>
    <t xml:space="preserve">                                            </t>
  </si>
  <si>
    <t>〔法人の主たる事務所の所在地〕</t>
  </si>
  <si>
    <t xml:space="preserve">所　在　地                                          </t>
  </si>
  <si>
    <t>〔法人の名称〕</t>
  </si>
  <si>
    <t>名　　　称　　　　　　　　　　　　　　　　　　　　　</t>
  </si>
  <si>
    <t>〔法人の代表者名〕</t>
  </si>
  <si>
    <t>代表者氏名                   　　　　　   　　　　　</t>
  </si>
  <si>
    <t>（参　考）</t>
  </si>
  <si>
    <t>　　　岡山県暴力団排除条例抜粋</t>
  </si>
  <si>
    <t xml:space="preserve">　（定義） </t>
  </si>
  <si>
    <t>第２条　この条例において、次の各号に掲げる用語の意義は、それぞれ当該各号に定めるところによる。</t>
  </si>
  <si>
    <t>　(1) 暴力団　暴力団員による不当な行為の防止等に関する法律（平成３年法律第７７号。以下「法」という。）第２条第２号に規定する暴力団をいう。</t>
  </si>
  <si>
    <t>　(2) 暴力団員　法第２条第６号に規定する暴力団員をいう。</t>
  </si>
  <si>
    <t>　(3) 暴力団員等　暴力団員又は暴力団員でなくなった日から五年を経過しない者をいう。</t>
  </si>
  <si>
    <t>　(4)～(6)略</t>
  </si>
  <si>
    <t>　　　暴力団員による不当な行為の防止等に関する法律抜粋</t>
  </si>
  <si>
    <t xml:space="preserve">第２条　この法律において、次の各号に掲げる用語の意義は、それぞれ当該各号に定めるところによる。 </t>
  </si>
  <si>
    <t>　(1) 略</t>
  </si>
  <si>
    <t>　(2) 暴力団　その団体の構成員（その団体の構成団体の構成員を含む。）が集団的に又は常習的に暴力的不法行為等を行うことを助長するおそれがある団体をいう。</t>
  </si>
  <si>
    <t>　(3)～(5)略</t>
  </si>
  <si>
    <t>　(6) 暴力団員　暴力団の構成員をいう。</t>
  </si>
  <si>
    <t xml:space="preserve">  (7)・(8)略</t>
  </si>
  <si>
    <t xml:space="preserve">　（暴力的要求行為の禁止） </t>
  </si>
  <si>
    <t>第９条 　指定暴力団等の暴力団員（以下「指定暴力団員」という。）は、その者の所属する指定暴力団等又はその系列上位指定暴力団等（当該指定暴力団等と上方連結（指定暴力団等が他の指定暴力団等の構成団体となり、又は指定暴力団等の代表者等が他の指定暴力団等の暴力団員となっている関係をいう。）をすることにより順次関連している各指定暴力団等をいう。第１２条の３及び第１２条の５において同じ。）の威力を示して次に掲げる行為をしてはならない。</t>
  </si>
  <si>
    <t>(1)～(20)略</t>
  </si>
  <si>
    <t>(21)　行政庁に対し、自己若しくは次に掲げる者（以下この条において「自己の関係者」という。）がした許認可等（行政手続法（平成５年法律第８８号）第２条第３号に規定する許認可等をいう。以下この号及び次号において同じ。）に係る申請（同条第３号 に規定する申請をいう。次号において同じ。）が法令（同条第１号に規定する法令をいう。以下この号及び次号において同じ。）に定められた許認可等の要件に該当しないにもかかわらず、当該許認可等をすることを要求し、又は自己若しくは自己の関係者について法令に定められた不利益処分（行政庁が、法令に基づき、特定の者を名あて人として、直接に、これに義務を課し、又はその権利を制限する処分をいう。以下この号及び次号において同じ。）の要件に該当する事由があるにもかかわらず、当該不利益処分をしないことを要求すること。</t>
  </si>
  <si>
    <t>イ　略</t>
  </si>
  <si>
    <t>ロ　法人その他の団体であって、自己がその役員（業務を執行する社員、取締役、執行役又はこれらに準ずる者をいい、相談役、顧問その他いかなる名称を有する者であるかを問わず、当該団体に対し業務を執行する社員、取締役、執行役又はこれらに準ずる者と同等以上の支配力を有するものと認められる者を含む。）となっているもの</t>
  </si>
  <si>
    <t>ハ　略</t>
  </si>
  <si>
    <t>(22)～(27)略</t>
  </si>
  <si>
    <t>年</t>
    <rPh sb="0" eb="1">
      <t>ネン</t>
    </rPh>
    <phoneticPr fontId="21"/>
  </si>
  <si>
    <t>　　令和</t>
    <rPh sb="2" eb="4">
      <t>レイワ</t>
    </rPh>
    <phoneticPr fontId="21"/>
  </si>
  <si>
    <t>月</t>
    <rPh sb="0" eb="1">
      <t>ガツ</t>
    </rPh>
    <phoneticPr fontId="21"/>
  </si>
  <si>
    <t>日</t>
    <rPh sb="0" eb="1">
      <t>ニチ</t>
    </rPh>
    <phoneticPr fontId="21"/>
  </si>
  <si>
    <t>（１）暴力団員等（岡山県暴力団排除条例（平成２２年岡山県条例第５７号）　　　　　　　　　　　第２条第３号に規定する暴力団員等をいう。以下同じ。）に該当する者</t>
    <phoneticPr fontId="21"/>
  </si>
  <si>
    <t>（２）暴力団（岡山県暴力団排除条例第２条第１号に規定する暴力団をいう。　　　　　　　　　　　以下同じ。）又は暴力団員等の統制下にある者</t>
    <phoneticPr fontId="21"/>
  </si>
  <si>
    <t>別紙２</t>
    <rPh sb="0" eb="2">
      <t>ベッシ</t>
    </rPh>
    <phoneticPr fontId="30"/>
  </si>
  <si>
    <t>役　員　一　覧　表</t>
    <rPh sb="0" eb="1">
      <t>ヤク</t>
    </rPh>
    <rPh sb="2" eb="3">
      <t>イン</t>
    </rPh>
    <rPh sb="4" eb="5">
      <t>イチ</t>
    </rPh>
    <rPh sb="6" eb="7">
      <t>ラン</t>
    </rPh>
    <rPh sb="8" eb="9">
      <t>ヒョウ</t>
    </rPh>
    <phoneticPr fontId="30"/>
  </si>
  <si>
    <t>法人名</t>
    <rPh sb="0" eb="2">
      <t>ホウジン</t>
    </rPh>
    <rPh sb="2" eb="3">
      <t>メイ</t>
    </rPh>
    <phoneticPr fontId="30"/>
  </si>
  <si>
    <t>主たる事務所の所在地</t>
    <rPh sb="0" eb="1">
      <t>シュ</t>
    </rPh>
    <rPh sb="3" eb="6">
      <t>ジムショ</t>
    </rPh>
    <rPh sb="7" eb="10">
      <t>ショザイチ</t>
    </rPh>
    <phoneticPr fontId="30"/>
  </si>
  <si>
    <r>
      <rPr>
        <sz val="10"/>
        <color indexed="8"/>
        <rFont val="ＭＳ 明朝"/>
        <family val="1"/>
        <charset val="128"/>
      </rPr>
      <t>フリガナ</t>
    </r>
    <r>
      <rPr>
        <sz val="11"/>
        <color indexed="8"/>
        <rFont val="ＭＳ 明朝"/>
        <family val="1"/>
        <charset val="128"/>
      </rPr>
      <t xml:space="preserve">
氏名</t>
    </r>
    <phoneticPr fontId="30"/>
  </si>
  <si>
    <t>性別</t>
    <rPh sb="0" eb="2">
      <t>セイベツ</t>
    </rPh>
    <phoneticPr fontId="30"/>
  </si>
  <si>
    <t>生年月日</t>
    <rPh sb="0" eb="2">
      <t>セイネン</t>
    </rPh>
    <rPh sb="2" eb="4">
      <t>ガッピ</t>
    </rPh>
    <phoneticPr fontId="30"/>
  </si>
  <si>
    <t>住　　　　所</t>
    <rPh sb="0" eb="1">
      <t>ジュウ</t>
    </rPh>
    <rPh sb="5" eb="6">
      <t>ショ</t>
    </rPh>
    <phoneticPr fontId="30"/>
  </si>
  <si>
    <t>代表者</t>
    <rPh sb="0" eb="3">
      <t>ダイヒョウシャ</t>
    </rPh>
    <phoneticPr fontId="30"/>
  </si>
  <si>
    <t>✓</t>
    <phoneticPr fontId="30"/>
  </si>
  <si>
    <t>(和暦)</t>
    <rPh sb="1" eb="3">
      <t>ワレキ</t>
    </rPh>
    <phoneticPr fontId="30"/>
  </si>
  <si>
    <t>年</t>
    <rPh sb="0" eb="1">
      <t>ネン</t>
    </rPh>
    <phoneticPr fontId="30"/>
  </si>
  <si>
    <t>月</t>
    <rPh sb="0" eb="1">
      <t>ツキ</t>
    </rPh>
    <phoneticPr fontId="30"/>
  </si>
  <si>
    <t>日</t>
    <rPh sb="0" eb="1">
      <t>ニチ</t>
    </rPh>
    <phoneticPr fontId="30"/>
  </si>
  <si>
    <t>（注1）代表者は、その者の「代表者」の欄にチェックを入れること</t>
    <rPh sb="1" eb="2">
      <t>チュウ</t>
    </rPh>
    <rPh sb="4" eb="7">
      <t>ダイヒョウシャ</t>
    </rPh>
    <rPh sb="11" eb="12">
      <t>シャ</t>
    </rPh>
    <rPh sb="14" eb="17">
      <t>ダイヒョウシャ</t>
    </rPh>
    <rPh sb="19" eb="20">
      <t>ラン</t>
    </rPh>
    <rPh sb="26" eb="27">
      <t>イ</t>
    </rPh>
    <phoneticPr fontId="30"/>
  </si>
  <si>
    <t>（注2）創設法人にあっては、役員就任予定者及び代表予定者を記載すること</t>
    <rPh sb="1" eb="2">
      <t>チュウ</t>
    </rPh>
    <rPh sb="4" eb="6">
      <t>ソウセツ</t>
    </rPh>
    <rPh sb="6" eb="8">
      <t>ホウジン</t>
    </rPh>
    <rPh sb="14" eb="16">
      <t>ヤクイン</t>
    </rPh>
    <rPh sb="16" eb="18">
      <t>シュウニン</t>
    </rPh>
    <rPh sb="18" eb="20">
      <t>ヨテイ</t>
    </rPh>
    <rPh sb="20" eb="21">
      <t>シャ</t>
    </rPh>
    <rPh sb="21" eb="22">
      <t>オヨ</t>
    </rPh>
    <rPh sb="23" eb="25">
      <t>ダイヒョウ</t>
    </rPh>
    <rPh sb="25" eb="28">
      <t>ヨテイシャ</t>
    </rPh>
    <rPh sb="29" eb="31">
      <t>キサイ</t>
    </rPh>
    <phoneticPr fontId="30"/>
  </si>
  <si>
    <t>交付申請書兼実績報告書</t>
    <rPh sb="5" eb="6">
      <t>ケン</t>
    </rPh>
    <rPh sb="6" eb="8">
      <t>ジッセキ</t>
    </rPh>
    <rPh sb="8" eb="11">
      <t>ホウコクショ</t>
    </rPh>
    <phoneticPr fontId="21"/>
  </si>
  <si>
    <t>（６）歳入歳出決算（見込）書の抄本</t>
    <phoneticPr fontId="21"/>
  </si>
  <si>
    <t>　　補助事業実績書（様式第２号）のとおり</t>
    <rPh sb="6" eb="8">
      <t>ジッセキ</t>
    </rPh>
    <phoneticPr fontId="21"/>
  </si>
  <si>
    <t>２　補助金交付申請兼実績額</t>
    <rPh sb="9" eb="10">
      <t>ケン</t>
    </rPh>
    <rPh sb="10" eb="12">
      <t>ジッセキ</t>
    </rPh>
    <phoneticPr fontId="21"/>
  </si>
  <si>
    <t>（１）補助事業実績書（様式第２号）</t>
    <rPh sb="3" eb="5">
      <t>ホジョ</t>
    </rPh>
    <rPh sb="5" eb="7">
      <t>ジギョウ</t>
    </rPh>
    <rPh sb="7" eb="9">
      <t>ジッセキ</t>
    </rPh>
    <phoneticPr fontId="21"/>
  </si>
  <si>
    <t>（１０）その他知事が必要と認める書類</t>
    <rPh sb="6" eb="7">
      <t>タ</t>
    </rPh>
    <rPh sb="7" eb="9">
      <t>チジ</t>
    </rPh>
    <rPh sb="10" eb="12">
      <t>ヒツヨウ</t>
    </rPh>
    <rPh sb="13" eb="14">
      <t>ミト</t>
    </rPh>
    <rPh sb="16" eb="18">
      <t>ショルイ</t>
    </rPh>
    <phoneticPr fontId="21"/>
  </si>
  <si>
    <t>（９）重要事項確認表</t>
    <rPh sb="3" eb="7">
      <t>ジュウヨウジコウ</t>
    </rPh>
    <rPh sb="7" eb="10">
      <t>カクニンヒョウ</t>
    </rPh>
    <phoneticPr fontId="21"/>
  </si>
  <si>
    <t>岡山県新型コロナウイルス感染症院内感染発生医療機関支援事業補助金</t>
    <rPh sb="12" eb="15">
      <t>カンセンショウ</t>
    </rPh>
    <rPh sb="15" eb="17">
      <t>インナイ</t>
    </rPh>
    <rPh sb="17" eb="19">
      <t>カンセン</t>
    </rPh>
    <rPh sb="19" eb="21">
      <t>ハッセイ</t>
    </rPh>
    <rPh sb="21" eb="23">
      <t>イリョウ</t>
    </rPh>
    <rPh sb="23" eb="25">
      <t>キカン</t>
    </rPh>
    <rPh sb="25" eb="27">
      <t>シエン</t>
    </rPh>
    <rPh sb="27" eb="29">
      <t>ジギョウ</t>
    </rPh>
    <phoneticPr fontId="21"/>
  </si>
  <si>
    <t>　岡山県新型コロナウイルス感染症院内感染発生医療機関支援事業補助金の交付を受けたいので、岡山県補助金等交付規則（昭和４１年岡山県規則第５６号。以下「規則」という。）第４条及び岡山県新型コロナウイルス感染症院内感染発生医療機関支援事業補助金交付要綱第６条の規定により、下記のとおり関係書類を添えて申請します。なお、申請にあたって、法令、岡山県条例、規則及び岡山県新型コロナウイルス感染症院内感染発生医療機関支援事業補助金交付要綱に違反しないことを誓約します。</t>
    <rPh sb="16" eb="18">
      <t>インナイ</t>
    </rPh>
    <rPh sb="18" eb="20">
      <t>カンセン</t>
    </rPh>
    <rPh sb="20" eb="22">
      <t>ハッセイ</t>
    </rPh>
    <rPh sb="22" eb="24">
      <t>イリョウ</t>
    </rPh>
    <rPh sb="24" eb="26">
      <t>キカン</t>
    </rPh>
    <rPh sb="26" eb="28">
      <t>シエン</t>
    </rPh>
    <rPh sb="28" eb="30">
      <t>ジギョウ</t>
    </rPh>
    <rPh sb="30" eb="33">
      <t>ホジョキン</t>
    </rPh>
    <rPh sb="102" eb="104">
      <t>インナイ</t>
    </rPh>
    <rPh sb="104" eb="106">
      <t>カンセン</t>
    </rPh>
    <rPh sb="106" eb="108">
      <t>ハッセイ</t>
    </rPh>
    <rPh sb="108" eb="110">
      <t>イリョウ</t>
    </rPh>
    <rPh sb="110" eb="112">
      <t>キカン</t>
    </rPh>
    <rPh sb="112" eb="114">
      <t>シエン</t>
    </rPh>
    <rPh sb="156" eb="158">
      <t>シンセイ</t>
    </rPh>
    <rPh sb="192" eb="194">
      <t>インナイ</t>
    </rPh>
    <rPh sb="194" eb="196">
      <t>カンセン</t>
    </rPh>
    <rPh sb="196" eb="198">
      <t>ハッセイ</t>
    </rPh>
    <rPh sb="198" eb="200">
      <t>イリョウ</t>
    </rPh>
    <rPh sb="200" eb="202">
      <t>キカン</t>
    </rPh>
    <rPh sb="202" eb="204">
      <t>シエン</t>
    </rPh>
    <phoneticPr fontId="21"/>
  </si>
  <si>
    <t>（２）新型コロナウイルス感染症に係る院内感染者を入院させた病床及びそれに伴い休止</t>
    <rPh sb="16" eb="17">
      <t>カカ</t>
    </rPh>
    <rPh sb="18" eb="20">
      <t>インナイ</t>
    </rPh>
    <rPh sb="20" eb="23">
      <t>カンセンシャ</t>
    </rPh>
    <rPh sb="24" eb="26">
      <t>ニュウイン</t>
    </rPh>
    <rPh sb="29" eb="31">
      <t>ビョウショウ</t>
    </rPh>
    <rPh sb="31" eb="32">
      <t>オヨ</t>
    </rPh>
    <rPh sb="36" eb="37">
      <t>トモナ</t>
    </rPh>
    <rPh sb="38" eb="40">
      <t>キュウシ</t>
    </rPh>
    <phoneticPr fontId="21"/>
  </si>
  <si>
    <t>した病床の状況を把握できる資料（病棟の図面等）</t>
    <rPh sb="2" eb="4">
      <t>ビョウショウ</t>
    </rPh>
    <phoneticPr fontId="21"/>
  </si>
  <si>
    <t>（８）休床内訳確認表</t>
    <rPh sb="3" eb="5">
      <t>キュウショウ</t>
    </rPh>
    <rPh sb="5" eb="7">
      <t>ウチワケ</t>
    </rPh>
    <rPh sb="7" eb="9">
      <t>カクニン</t>
    </rPh>
    <rPh sb="9" eb="10">
      <t>ヒョウ</t>
    </rPh>
    <phoneticPr fontId="21"/>
  </si>
  <si>
    <t>（７）院内感染発生報告書</t>
    <rPh sb="3" eb="5">
      <t>インナイ</t>
    </rPh>
    <rPh sb="5" eb="7">
      <t>カンセン</t>
    </rPh>
    <rPh sb="7" eb="9">
      <t>ハッセイ</t>
    </rPh>
    <rPh sb="9" eb="12">
      <t>ホウコクショ</t>
    </rPh>
    <phoneticPr fontId="21"/>
  </si>
  <si>
    <t>３　対象期間</t>
    <rPh sb="2" eb="4">
      <t>タイショウ</t>
    </rPh>
    <rPh sb="4" eb="6">
      <t>キカン</t>
    </rPh>
    <phoneticPr fontId="21"/>
  </si>
  <si>
    <t>４　添付書類</t>
    <phoneticPr fontId="21"/>
  </si>
  <si>
    <t>様式第２号（第６条関係）</t>
    <rPh sb="0" eb="2">
      <t>ヨウシキ</t>
    </rPh>
    <rPh sb="2" eb="3">
      <t>ダイ</t>
    </rPh>
    <rPh sb="4" eb="5">
      <t>ゴウ</t>
    </rPh>
    <rPh sb="6" eb="7">
      <t>ダイ</t>
    </rPh>
    <rPh sb="8" eb="9">
      <t>ジョウ</t>
    </rPh>
    <rPh sb="9" eb="11">
      <t>カンケイ</t>
    </rPh>
    <phoneticPr fontId="36"/>
  </si>
  <si>
    <t>岡山県新型コロナウイルス感染症院内感染発生医療機関支援事業実績書</t>
    <rPh sb="0" eb="3">
      <t>オカヤマケン</t>
    </rPh>
    <rPh sb="3" eb="5">
      <t>シンガタ</t>
    </rPh>
    <rPh sb="12" eb="15">
      <t>カンセンショウ</t>
    </rPh>
    <rPh sb="15" eb="17">
      <t>インナイ</t>
    </rPh>
    <rPh sb="17" eb="19">
      <t>カンセン</t>
    </rPh>
    <rPh sb="19" eb="21">
      <t>ハッセイ</t>
    </rPh>
    <rPh sb="21" eb="23">
      <t>イリョウ</t>
    </rPh>
    <rPh sb="23" eb="25">
      <t>キカン</t>
    </rPh>
    <rPh sb="25" eb="27">
      <t>シエン</t>
    </rPh>
    <rPh sb="27" eb="29">
      <t>ジギョウ</t>
    </rPh>
    <rPh sb="29" eb="32">
      <t>ジッセキショ</t>
    </rPh>
    <phoneticPr fontId="36"/>
  </si>
  <si>
    <t>医療機関名：</t>
    <rPh sb="0" eb="2">
      <t>イリョウ</t>
    </rPh>
    <rPh sb="2" eb="5">
      <t>キカンメイ</t>
    </rPh>
    <phoneticPr fontId="36"/>
  </si>
  <si>
    <t>総事業費(A)</t>
    <rPh sb="0" eb="1">
      <t>ソウ</t>
    </rPh>
    <rPh sb="1" eb="4">
      <t>ジギョウヒ</t>
    </rPh>
    <phoneticPr fontId="36"/>
  </si>
  <si>
    <t>寄付金その他の収入額(B)</t>
    <rPh sb="0" eb="3">
      <t>キフキン</t>
    </rPh>
    <rPh sb="5" eb="6">
      <t>タ</t>
    </rPh>
    <rPh sb="7" eb="10">
      <t>シュウニュウガク</t>
    </rPh>
    <phoneticPr fontId="36"/>
  </si>
  <si>
    <t>実支出(予定)額
（A)－（B)＝（C)</t>
    <rPh sb="0" eb="1">
      <t>ジツ</t>
    </rPh>
    <rPh sb="4" eb="6">
      <t>ヨテイ</t>
    </rPh>
    <rPh sb="7" eb="8">
      <t>ガク</t>
    </rPh>
    <phoneticPr fontId="36"/>
  </si>
  <si>
    <t>基準額(D)</t>
    <rPh sb="0" eb="3">
      <t>キジュンガク</t>
    </rPh>
    <phoneticPr fontId="36"/>
  </si>
  <si>
    <t>選定額
（C)と(D)のいずれか少ない方の額（E)</t>
    <rPh sb="0" eb="2">
      <t>センテイ</t>
    </rPh>
    <rPh sb="2" eb="3">
      <t>ガク</t>
    </rPh>
    <rPh sb="16" eb="17">
      <t>スク</t>
    </rPh>
    <rPh sb="19" eb="20">
      <t>ホウ</t>
    </rPh>
    <rPh sb="21" eb="22">
      <t>ガク</t>
    </rPh>
    <phoneticPr fontId="36"/>
  </si>
  <si>
    <t>※事業費内訳書（様式第２－１号）、休止病床等管理表（様式第２－２号）、休床確認一覧表を添付すること。</t>
    <rPh sb="1" eb="3">
      <t>ジギョウ</t>
    </rPh>
    <rPh sb="4" eb="7">
      <t>ウチワケショ</t>
    </rPh>
    <rPh sb="8" eb="10">
      <t>ヨウシキ</t>
    </rPh>
    <rPh sb="10" eb="11">
      <t>ダイ</t>
    </rPh>
    <rPh sb="14" eb="15">
      <t>ゴウ</t>
    </rPh>
    <rPh sb="17" eb="19">
      <t>キュウシ</t>
    </rPh>
    <rPh sb="19" eb="21">
      <t>ビョウショウ</t>
    </rPh>
    <rPh sb="21" eb="22">
      <t>トウ</t>
    </rPh>
    <rPh sb="22" eb="25">
      <t>カンリヒョウ</t>
    </rPh>
    <rPh sb="26" eb="28">
      <t>ヨウシキ</t>
    </rPh>
    <rPh sb="28" eb="29">
      <t>ダイ</t>
    </rPh>
    <rPh sb="32" eb="33">
      <t>ゴウ</t>
    </rPh>
    <rPh sb="35" eb="37">
      <t>キュウショウ</t>
    </rPh>
    <rPh sb="37" eb="39">
      <t>カクニン</t>
    </rPh>
    <rPh sb="39" eb="42">
      <t>イチランヒョウ</t>
    </rPh>
    <rPh sb="43" eb="45">
      <t>テンプ</t>
    </rPh>
    <phoneticPr fontId="36"/>
  </si>
  <si>
    <t>様式第２－１号（第６条関係）</t>
    <rPh sb="0" eb="2">
      <t>ヨウシキ</t>
    </rPh>
    <rPh sb="2" eb="3">
      <t>ダイ</t>
    </rPh>
    <rPh sb="6" eb="7">
      <t>ゴウ</t>
    </rPh>
    <rPh sb="8" eb="9">
      <t>ダイ</t>
    </rPh>
    <rPh sb="10" eb="11">
      <t>ジョウ</t>
    </rPh>
    <rPh sb="11" eb="13">
      <t>カンケイ</t>
    </rPh>
    <phoneticPr fontId="36"/>
  </si>
  <si>
    <t>事業区分</t>
    <rPh sb="0" eb="2">
      <t>ジギョウ</t>
    </rPh>
    <rPh sb="2" eb="4">
      <t>クブン</t>
    </rPh>
    <phoneticPr fontId="36"/>
  </si>
  <si>
    <t>10/1～</t>
    <phoneticPr fontId="36"/>
  </si>
  <si>
    <t>特定機能病院等</t>
    <rPh sb="0" eb="2">
      <t>トクテイ</t>
    </rPh>
    <rPh sb="2" eb="4">
      <t>キノウ</t>
    </rPh>
    <rPh sb="4" eb="6">
      <t>ビョウイン</t>
    </rPh>
    <rPh sb="6" eb="7">
      <t>トウ</t>
    </rPh>
    <phoneticPr fontId="36"/>
  </si>
  <si>
    <t>その他</t>
    <rPh sb="2" eb="3">
      <t>タ</t>
    </rPh>
    <phoneticPr fontId="36"/>
  </si>
  <si>
    <t>院内感染発生医療機関支援事業費内訳書</t>
    <rPh sb="0" eb="2">
      <t>インナイ</t>
    </rPh>
    <rPh sb="2" eb="4">
      <t>カンセン</t>
    </rPh>
    <rPh sb="4" eb="6">
      <t>ハッセイ</t>
    </rPh>
    <rPh sb="6" eb="8">
      <t>イリョウ</t>
    </rPh>
    <rPh sb="8" eb="10">
      <t>キカン</t>
    </rPh>
    <rPh sb="10" eb="12">
      <t>シエン</t>
    </rPh>
    <rPh sb="12" eb="15">
      <t>ジギョウヒ</t>
    </rPh>
    <rPh sb="15" eb="18">
      <t>ウチワケショ</t>
    </rPh>
    <phoneticPr fontId="36"/>
  </si>
  <si>
    <t>ICU</t>
    <phoneticPr fontId="36"/>
  </si>
  <si>
    <t>HCU</t>
    <phoneticPr fontId="36"/>
  </si>
  <si>
    <t>医療機関名:</t>
    <rPh sb="0" eb="2">
      <t>イリョウ</t>
    </rPh>
    <rPh sb="2" eb="5">
      <t>キカンメイ</t>
    </rPh>
    <phoneticPr fontId="36"/>
  </si>
  <si>
    <t>上記以外</t>
    <rPh sb="0" eb="4">
      <t>ジョウキイガイ</t>
    </rPh>
    <phoneticPr fontId="36"/>
  </si>
  <si>
    <t>　受入医療機関</t>
    <rPh sb="1" eb="3">
      <t>ウケイレ</t>
    </rPh>
    <phoneticPr fontId="36"/>
  </si>
  <si>
    <t>療養(休止)</t>
    <rPh sb="0" eb="2">
      <t>リョウヨウ</t>
    </rPh>
    <rPh sb="3" eb="5">
      <t>キュウシ</t>
    </rPh>
    <phoneticPr fontId="36"/>
  </si>
  <si>
    <t>（１）事業費内訳</t>
    <rPh sb="3" eb="6">
      <t>ジギョウヒ</t>
    </rPh>
    <rPh sb="6" eb="8">
      <t>ウチワケ</t>
    </rPh>
    <phoneticPr fontId="36"/>
  </si>
  <si>
    <t>病床の区分</t>
    <rPh sb="0" eb="2">
      <t>ビョウショウ</t>
    </rPh>
    <rPh sb="3" eb="5">
      <t>クブン</t>
    </rPh>
    <phoneticPr fontId="36"/>
  </si>
  <si>
    <t>事業費</t>
    <rPh sb="0" eb="3">
      <t>ジギョウヒ</t>
    </rPh>
    <phoneticPr fontId="36"/>
  </si>
  <si>
    <t>対象期間</t>
    <rPh sb="0" eb="2">
      <t>タイショウ</t>
    </rPh>
    <rPh sb="2" eb="4">
      <t>キカン</t>
    </rPh>
    <phoneticPr fontId="36"/>
  </si>
  <si>
    <t>単価(A)</t>
    <rPh sb="0" eb="2">
      <t>タンカ</t>
    </rPh>
    <phoneticPr fontId="36"/>
  </si>
  <si>
    <t>延べ院内感染者受入病床数(B)
※即応病床受入分を除く</t>
    <rPh sb="0" eb="1">
      <t>ノ</t>
    </rPh>
    <rPh sb="2" eb="4">
      <t>インナイ</t>
    </rPh>
    <rPh sb="4" eb="6">
      <t>カンセン</t>
    </rPh>
    <rPh sb="6" eb="7">
      <t>シャ</t>
    </rPh>
    <rPh sb="7" eb="9">
      <t>ウケイレ</t>
    </rPh>
    <rPh sb="9" eb="11">
      <t>ビョウショウ</t>
    </rPh>
    <rPh sb="11" eb="12">
      <t>スウ</t>
    </rPh>
    <rPh sb="17" eb="19">
      <t>ソクオウ</t>
    </rPh>
    <rPh sb="19" eb="21">
      <t>ビョウショウ</t>
    </rPh>
    <rPh sb="21" eb="23">
      <t>ウケイレ</t>
    </rPh>
    <rPh sb="23" eb="24">
      <t>ブン</t>
    </rPh>
    <rPh sb="25" eb="26">
      <t>ノゾ</t>
    </rPh>
    <phoneticPr fontId="36"/>
  </si>
  <si>
    <t>延べ休止病床数(C)</t>
    <rPh sb="0" eb="1">
      <t>ノ</t>
    </rPh>
    <rPh sb="2" eb="4">
      <t>キュウシ</t>
    </rPh>
    <rPh sb="4" eb="6">
      <t>ビョウショウ</t>
    </rPh>
    <rPh sb="6" eb="7">
      <t>スウ</t>
    </rPh>
    <phoneticPr fontId="36"/>
  </si>
  <si>
    <t>金額
(A)×(C)</t>
    <rPh sb="0" eb="2">
      <t>キンガク</t>
    </rPh>
    <phoneticPr fontId="36"/>
  </si>
  <si>
    <t>ICU</t>
  </si>
  <si>
    <t>休止病床</t>
    <rPh sb="0" eb="2">
      <t>キュウシ</t>
    </rPh>
    <rPh sb="2" eb="4">
      <t>ビョウショウ</t>
    </rPh>
    <phoneticPr fontId="36"/>
  </si>
  <si>
    <t>(1)ＩＣＵ内の病床</t>
    <phoneticPr fontId="36"/>
  </si>
  <si>
    <t>小　　計</t>
    <rPh sb="0" eb="1">
      <t>ショウ</t>
    </rPh>
    <rPh sb="3" eb="4">
      <t>ケイ</t>
    </rPh>
    <phoneticPr fontId="36"/>
  </si>
  <si>
    <t>(2)ＨＣＵ内の病床</t>
    <phoneticPr fontId="36"/>
  </si>
  <si>
    <t>(3)重症患者又は中等症Ⅱ患者等</t>
    <rPh sb="3" eb="5">
      <t>ジュウショウ</t>
    </rPh>
    <rPh sb="5" eb="7">
      <t>カンジャ</t>
    </rPh>
    <rPh sb="7" eb="8">
      <t>マタ</t>
    </rPh>
    <rPh sb="9" eb="12">
      <t>チュウトウショウ</t>
    </rPh>
    <rPh sb="13" eb="15">
      <t>カンジャ</t>
    </rPh>
    <rPh sb="15" eb="16">
      <t>トウ</t>
    </rPh>
    <phoneticPr fontId="36"/>
  </si>
  <si>
    <t>を受け入れる病床※1</t>
    <phoneticPr fontId="36"/>
  </si>
  <si>
    <t>(4)上記以外の病床※2</t>
    <rPh sb="3" eb="5">
      <t>ジョウキ</t>
    </rPh>
    <rPh sb="5" eb="7">
      <t>イガイ</t>
    </rPh>
    <rPh sb="8" eb="10">
      <t>ビョウショウ</t>
    </rPh>
    <phoneticPr fontId="36"/>
  </si>
  <si>
    <t>合　　計</t>
    <rPh sb="0" eb="1">
      <t>ゴウ</t>
    </rPh>
    <rPh sb="3" eb="4">
      <t>ケイ</t>
    </rPh>
    <phoneticPr fontId="36"/>
  </si>
  <si>
    <t>※1　重症患者又は中等症Ⅱ患者等を受け入れる病床とは、重症・中等症Ⅱ患者、特別な配慮が必要な患者及び
医師の判断で特に高いリスクが認められる患者を受け入れることが可能な病床</t>
    <rPh sb="3" eb="5">
      <t>ジュウショウ</t>
    </rPh>
    <rPh sb="5" eb="7">
      <t>カンジャ</t>
    </rPh>
    <rPh sb="7" eb="8">
      <t>マタ</t>
    </rPh>
    <rPh sb="9" eb="12">
      <t>チュウトウショウ</t>
    </rPh>
    <rPh sb="13" eb="15">
      <t>カンジャ</t>
    </rPh>
    <rPh sb="15" eb="16">
      <t>トウ</t>
    </rPh>
    <rPh sb="17" eb="18">
      <t>ウ</t>
    </rPh>
    <rPh sb="19" eb="20">
      <t>イ</t>
    </rPh>
    <rPh sb="22" eb="24">
      <t>ビョウショウ</t>
    </rPh>
    <rPh sb="27" eb="29">
      <t>ジュウショウ</t>
    </rPh>
    <rPh sb="30" eb="33">
      <t>チュウトウショウ</t>
    </rPh>
    <rPh sb="34" eb="36">
      <t>カンジャ</t>
    </rPh>
    <rPh sb="37" eb="39">
      <t>トクベツ</t>
    </rPh>
    <rPh sb="40" eb="42">
      <t>ハイリョ</t>
    </rPh>
    <rPh sb="43" eb="45">
      <t>ヒツヨウ</t>
    </rPh>
    <rPh sb="46" eb="48">
      <t>カンジャ</t>
    </rPh>
    <rPh sb="48" eb="49">
      <t>オヨ</t>
    </rPh>
    <rPh sb="51" eb="53">
      <t>イシ</t>
    </rPh>
    <rPh sb="54" eb="55">
      <t>ハン</t>
    </rPh>
    <rPh sb="55" eb="56">
      <t>ダン</t>
    </rPh>
    <rPh sb="57" eb="58">
      <t>トク</t>
    </rPh>
    <rPh sb="59" eb="60">
      <t>タカ</t>
    </rPh>
    <rPh sb="65" eb="66">
      <t>ミト</t>
    </rPh>
    <rPh sb="70" eb="72">
      <t>カンジャ</t>
    </rPh>
    <rPh sb="73" eb="74">
      <t>ウ</t>
    </rPh>
    <rPh sb="75" eb="76">
      <t>イ</t>
    </rPh>
    <rPh sb="81" eb="83">
      <t>カノウ</t>
    </rPh>
    <rPh sb="84" eb="86">
      <t>ビョウショウ</t>
    </rPh>
    <phoneticPr fontId="36"/>
  </si>
  <si>
    <t>※2　上記以外の病床とは、岡山県新型コロナウイルス感染症院内感染発生医療機関支援事業補助金交付要綱別
表第２欄ただし書きに定めるもの</t>
    <rPh sb="3" eb="5">
      <t>ジョウキ</t>
    </rPh>
    <rPh sb="5" eb="7">
      <t>イガイ</t>
    </rPh>
    <rPh sb="8" eb="10">
      <t>ビョウショウ</t>
    </rPh>
    <rPh sb="13" eb="16">
      <t>オカヤマケン</t>
    </rPh>
    <rPh sb="16" eb="18">
      <t>シンガタ</t>
    </rPh>
    <rPh sb="25" eb="28">
      <t>カンセンショウ</t>
    </rPh>
    <rPh sb="28" eb="30">
      <t>インナイ</t>
    </rPh>
    <rPh sb="30" eb="32">
      <t>カンセン</t>
    </rPh>
    <rPh sb="32" eb="34">
      <t>ハッセイ</t>
    </rPh>
    <rPh sb="34" eb="36">
      <t>イリョウ</t>
    </rPh>
    <rPh sb="36" eb="38">
      <t>キカン</t>
    </rPh>
    <rPh sb="38" eb="40">
      <t>シエン</t>
    </rPh>
    <rPh sb="40" eb="42">
      <t>ジギョウ</t>
    </rPh>
    <rPh sb="42" eb="45">
      <t>ホジョキン</t>
    </rPh>
    <rPh sb="45" eb="47">
      <t>コウフ</t>
    </rPh>
    <rPh sb="47" eb="49">
      <t>ヨウコウ</t>
    </rPh>
    <rPh sb="49" eb="50">
      <t>ベツ</t>
    </rPh>
    <rPh sb="51" eb="52">
      <t>ヒョウ</t>
    </rPh>
    <rPh sb="52" eb="53">
      <t>ダイ</t>
    </rPh>
    <rPh sb="54" eb="55">
      <t>ラン</t>
    </rPh>
    <rPh sb="58" eb="59">
      <t>カ</t>
    </rPh>
    <rPh sb="61" eb="62">
      <t>サダ</t>
    </rPh>
    <phoneticPr fontId="36"/>
  </si>
  <si>
    <t>※休止病床について、単価ごとに記載すること。</t>
    <rPh sb="1" eb="3">
      <t>キュウシ</t>
    </rPh>
    <rPh sb="3" eb="5">
      <t>ビョウショウ</t>
    </rPh>
    <rPh sb="10" eb="12">
      <t>タンカ</t>
    </rPh>
    <rPh sb="15" eb="17">
      <t>キサイ</t>
    </rPh>
    <phoneticPr fontId="36"/>
  </si>
  <si>
    <t>※県が指定する期間ごとに記載すること。(事業区分が途中で変更になった場合は、ファイルを2つにして申請し
てください。)</t>
    <rPh sb="1" eb="2">
      <t>ケン</t>
    </rPh>
    <rPh sb="3" eb="5">
      <t>シテイ</t>
    </rPh>
    <rPh sb="7" eb="9">
      <t>キカン</t>
    </rPh>
    <rPh sb="12" eb="14">
      <t>キサイ</t>
    </rPh>
    <rPh sb="20" eb="22">
      <t>ジギョウ</t>
    </rPh>
    <rPh sb="22" eb="24">
      <t>クブン</t>
    </rPh>
    <rPh sb="25" eb="27">
      <t>トチュウ</t>
    </rPh>
    <rPh sb="28" eb="30">
      <t>ヘンコウ</t>
    </rPh>
    <rPh sb="34" eb="36">
      <t>バアイ</t>
    </rPh>
    <rPh sb="48" eb="50">
      <t>シンセイ</t>
    </rPh>
    <phoneticPr fontId="36"/>
  </si>
  <si>
    <t>(例:期間途中でその他医療機関→特定機能病院等へ区分変更の場合、「様式第2-1号,第2-2号(特定分)」、</t>
    <rPh sb="1" eb="2">
      <t>レイ</t>
    </rPh>
    <rPh sb="3" eb="5">
      <t>キカン</t>
    </rPh>
    <rPh sb="5" eb="7">
      <t>トチュウ</t>
    </rPh>
    <rPh sb="10" eb="11">
      <t>タ</t>
    </rPh>
    <rPh sb="11" eb="13">
      <t>イリョウ</t>
    </rPh>
    <rPh sb="13" eb="15">
      <t>キカン</t>
    </rPh>
    <rPh sb="16" eb="18">
      <t>トクテイ</t>
    </rPh>
    <rPh sb="18" eb="20">
      <t>キノウ</t>
    </rPh>
    <rPh sb="20" eb="22">
      <t>ビョウイン</t>
    </rPh>
    <rPh sb="22" eb="23">
      <t>トウ</t>
    </rPh>
    <rPh sb="24" eb="26">
      <t>クブン</t>
    </rPh>
    <rPh sb="26" eb="28">
      <t>ヘンコウ</t>
    </rPh>
    <rPh sb="29" eb="31">
      <t>バアイ</t>
    </rPh>
    <rPh sb="33" eb="35">
      <t>ヨウシキ</t>
    </rPh>
    <rPh sb="35" eb="36">
      <t>ダイ</t>
    </rPh>
    <rPh sb="39" eb="40">
      <t>ゴウ</t>
    </rPh>
    <rPh sb="41" eb="42">
      <t>ダイ</t>
    </rPh>
    <rPh sb="45" eb="46">
      <t>ゴウ</t>
    </rPh>
    <rPh sb="47" eb="49">
      <t>トクテイ</t>
    </rPh>
    <rPh sb="49" eb="50">
      <t>ブン</t>
    </rPh>
    <phoneticPr fontId="36"/>
  </si>
  <si>
    <t>「様式第2-1号,第2-2号(その他)」のようにファイルを分けて作成をお願いします。)</t>
    <rPh sb="17" eb="18">
      <t>タ</t>
    </rPh>
    <phoneticPr fontId="36"/>
  </si>
  <si>
    <t>（２）休床理由</t>
    <rPh sb="3" eb="5">
      <t>キュウショウ</t>
    </rPh>
    <rPh sb="5" eb="7">
      <t>リユウ</t>
    </rPh>
    <phoneticPr fontId="36"/>
  </si>
  <si>
    <r>
      <t>※病床を休止した理由を記載すること。</t>
    </r>
    <r>
      <rPr>
        <b/>
        <sz val="11"/>
        <color theme="1"/>
        <rFont val="ＭＳ 明朝"/>
        <family val="1"/>
        <charset val="128"/>
      </rPr>
      <t>（休止した全ての病床について記載すること。）</t>
    </r>
    <rPh sb="1" eb="3">
      <t>ビョウショウ</t>
    </rPh>
    <rPh sb="2" eb="3">
      <t>ビョウビョウ</t>
    </rPh>
    <rPh sb="4" eb="6">
      <t>キュウシ</t>
    </rPh>
    <rPh sb="8" eb="10">
      <t>リユウ</t>
    </rPh>
    <rPh sb="11" eb="13">
      <t>キサイ</t>
    </rPh>
    <rPh sb="19" eb="21">
      <t>キュウシ</t>
    </rPh>
    <rPh sb="23" eb="24">
      <t>スベ</t>
    </rPh>
    <rPh sb="26" eb="28">
      <t>ビョウショウ</t>
    </rPh>
    <rPh sb="32" eb="34">
      <t>キサイ</t>
    </rPh>
    <phoneticPr fontId="36"/>
  </si>
  <si>
    <t>※図面等の説明資料を添付すること。</t>
    <rPh sb="1" eb="3">
      <t>ズメン</t>
    </rPh>
    <rPh sb="3" eb="4">
      <t>トウ</t>
    </rPh>
    <rPh sb="5" eb="7">
      <t>セツメイ</t>
    </rPh>
    <rPh sb="7" eb="9">
      <t>シリョウ</t>
    </rPh>
    <rPh sb="10" eb="12">
      <t>テンプ</t>
    </rPh>
    <phoneticPr fontId="36"/>
  </si>
  <si>
    <t>様式第２－２号（第６条関係）</t>
    <rPh sb="0" eb="2">
      <t>ヨウシキ</t>
    </rPh>
    <rPh sb="2" eb="3">
      <t>ダイ</t>
    </rPh>
    <rPh sb="6" eb="7">
      <t>ゴウ</t>
    </rPh>
    <rPh sb="8" eb="9">
      <t>ダイ</t>
    </rPh>
    <rPh sb="10" eb="11">
      <t>ジョウ</t>
    </rPh>
    <rPh sb="11" eb="13">
      <t>カンケイ</t>
    </rPh>
    <phoneticPr fontId="36"/>
  </si>
  <si>
    <t>休止病床管理表</t>
    <rPh sb="0" eb="2">
      <t>キュウシ</t>
    </rPh>
    <rPh sb="2" eb="4">
      <t>ビョウショウ</t>
    </rPh>
    <rPh sb="4" eb="7">
      <t>カンリヒョウ</t>
    </rPh>
    <phoneticPr fontId="36"/>
  </si>
  <si>
    <t>（床）</t>
    <rPh sb="1" eb="2">
      <t>ショウ</t>
    </rPh>
    <phoneticPr fontId="36"/>
  </si>
  <si>
    <t>日</t>
    <rPh sb="0" eb="1">
      <t>ニチ</t>
    </rPh>
    <phoneticPr fontId="36"/>
  </si>
  <si>
    <t>院内感染者
入院病床数(A)</t>
    <rPh sb="0" eb="2">
      <t>インナイ</t>
    </rPh>
    <rPh sb="2" eb="5">
      <t>カンセンシャ</t>
    </rPh>
    <rPh sb="6" eb="8">
      <t>ニュウイン</t>
    </rPh>
    <rPh sb="8" eb="11">
      <t>ビョウショウスウ</t>
    </rPh>
    <phoneticPr fontId="36"/>
  </si>
  <si>
    <t>(A)のうち即応病床数(B)</t>
    <rPh sb="6" eb="8">
      <t>ソクオウ</t>
    </rPh>
    <rPh sb="8" eb="10">
      <t>ビョウショウ</t>
    </rPh>
    <rPh sb="10" eb="11">
      <t>スウ</t>
    </rPh>
    <phoneticPr fontId="36"/>
  </si>
  <si>
    <t>休床
上限数(C)
（A)-(B)</t>
    <rPh sb="0" eb="2">
      <t>キュウショウ</t>
    </rPh>
    <rPh sb="3" eb="5">
      <t>ジョウゲン</t>
    </rPh>
    <rPh sb="5" eb="6">
      <t>スウ</t>
    </rPh>
    <phoneticPr fontId="36"/>
  </si>
  <si>
    <t>休止病床(D)</t>
    <rPh sb="0" eb="2">
      <t>キュウシ</t>
    </rPh>
    <rPh sb="2" eb="4">
      <t>ビョウショウ</t>
    </rPh>
    <phoneticPr fontId="36"/>
  </si>
  <si>
    <t>合計
休床数</t>
    <rPh sb="0" eb="2">
      <t>ゴウケイ</t>
    </rPh>
    <rPh sb="3" eb="5">
      <t>キュウショウ</t>
    </rPh>
    <rPh sb="5" eb="6">
      <t>スウ</t>
    </rPh>
    <phoneticPr fontId="36"/>
  </si>
  <si>
    <t>ＩＣＵ</t>
  </si>
  <si>
    <t>重症
中等症等</t>
    <rPh sb="0" eb="2">
      <t>ジュウショウ</t>
    </rPh>
    <rPh sb="3" eb="6">
      <t>チュウトウショウ</t>
    </rPh>
    <rPh sb="6" eb="7">
      <t>トウ</t>
    </rPh>
    <phoneticPr fontId="36"/>
  </si>
  <si>
    <t>(C)空床数</t>
    <rPh sb="3" eb="5">
      <t>クウショウ</t>
    </rPh>
    <rPh sb="5" eb="6">
      <t>スウ</t>
    </rPh>
    <phoneticPr fontId="36"/>
  </si>
  <si>
    <t>↓休床数＞休床上限の場合エラーが出ます</t>
    <rPh sb="1" eb="2">
      <t>キュウ</t>
    </rPh>
    <rPh sb="2" eb="3">
      <t>ショウ</t>
    </rPh>
    <rPh sb="3" eb="4">
      <t>スウ</t>
    </rPh>
    <rPh sb="5" eb="6">
      <t>キュウ</t>
    </rPh>
    <rPh sb="6" eb="7">
      <t>ショウ</t>
    </rPh>
    <rPh sb="7" eb="9">
      <t>ジョウゲン</t>
    </rPh>
    <rPh sb="10" eb="12">
      <t>バアイ</t>
    </rPh>
    <rPh sb="16" eb="17">
      <t>デ</t>
    </rPh>
    <phoneticPr fontId="36"/>
  </si>
  <si>
    <t>計</t>
    <rPh sb="0" eb="1">
      <t>ケイ</t>
    </rPh>
    <phoneticPr fontId="36"/>
  </si>
  <si>
    <t>※月ごとに作成すること。</t>
    <rPh sb="1" eb="2">
      <t>ツキ</t>
    </rPh>
    <rPh sb="5" eb="7">
      <t>サクセイ</t>
    </rPh>
    <phoneticPr fontId="36"/>
  </si>
  <si>
    <t>※病床の状況については、各医療機関が保有している病院(病棟)日誌、電子カルテ等と整合をとること。</t>
    <rPh sb="1" eb="3">
      <t>ビョウショウ</t>
    </rPh>
    <rPh sb="4" eb="6">
      <t>ジョウキョウ</t>
    </rPh>
    <rPh sb="12" eb="13">
      <t>カク</t>
    </rPh>
    <rPh sb="13" eb="15">
      <t>イリョウ</t>
    </rPh>
    <rPh sb="15" eb="17">
      <t>キカン</t>
    </rPh>
    <rPh sb="18" eb="20">
      <t>ホユウ</t>
    </rPh>
    <rPh sb="24" eb="26">
      <t>ビョウイン</t>
    </rPh>
    <rPh sb="27" eb="29">
      <t>ビョウトウ</t>
    </rPh>
    <rPh sb="30" eb="32">
      <t>ニッシ</t>
    </rPh>
    <rPh sb="33" eb="35">
      <t>デンシ</t>
    </rPh>
    <rPh sb="38" eb="39">
      <t>トウ</t>
    </rPh>
    <rPh sb="40" eb="42">
      <t>セイゴウ</t>
    </rPh>
    <phoneticPr fontId="36"/>
  </si>
  <si>
    <t>特記事項</t>
    <rPh sb="0" eb="2">
      <t>トッキ</t>
    </rPh>
    <rPh sb="2" eb="4">
      <t>ジコウ</t>
    </rPh>
    <phoneticPr fontId="36"/>
  </si>
  <si>
    <t>休床内訳確認表</t>
    <rPh sb="0" eb="2">
      <t>キュウショウ</t>
    </rPh>
    <rPh sb="2" eb="4">
      <t>ウチワケ</t>
    </rPh>
    <rPh sb="4" eb="6">
      <t>カクニン</t>
    </rPh>
    <rPh sb="6" eb="7">
      <t>ヒョウ</t>
    </rPh>
    <phoneticPr fontId="36"/>
  </si>
  <si>
    <t>全ての日のチェック欄が「ＯＫ」となると、この欄の
「ＥＲＲＯＲ」が「ＯＫ」となります。
「ＯＫ」にならない場合は再度数を確認してください。</t>
    <phoneticPr fontId="36"/>
  </si>
  <si>
    <t>様式2-2より</t>
    <rPh sb="0" eb="2">
      <t>ヨウシキ</t>
    </rPh>
    <phoneticPr fontId="36"/>
  </si>
  <si>
    <t>右図より</t>
    <rPh sb="0" eb="2">
      <t>ミギズ</t>
    </rPh>
    <phoneticPr fontId="36"/>
  </si>
  <si>
    <t>対象となる病室の部屋番号（赤い枠のセルで病床の区分を選択し、その下のセルに該当する部屋番号を記入してください。）</t>
    <rPh sb="0" eb="2">
      <t>タイショウ</t>
    </rPh>
    <rPh sb="5" eb="7">
      <t>ビョウシツ</t>
    </rPh>
    <rPh sb="8" eb="10">
      <t>ヘヤ</t>
    </rPh>
    <rPh sb="10" eb="12">
      <t>バンゴウ</t>
    </rPh>
    <rPh sb="13" eb="14">
      <t>アカ</t>
    </rPh>
    <rPh sb="15" eb="16">
      <t>ワク</t>
    </rPh>
    <rPh sb="20" eb="22">
      <t>ビョウショウ</t>
    </rPh>
    <rPh sb="23" eb="25">
      <t>クブン</t>
    </rPh>
    <rPh sb="26" eb="28">
      <t>センタク</t>
    </rPh>
    <rPh sb="32" eb="33">
      <t>シタ</t>
    </rPh>
    <rPh sb="37" eb="39">
      <t>ガイトウ</t>
    </rPh>
    <rPh sb="41" eb="43">
      <t>ヘヤ</t>
    </rPh>
    <rPh sb="43" eb="45">
      <t>バンゴウ</t>
    </rPh>
    <rPh sb="46" eb="48">
      <t>キニュウ</t>
    </rPh>
    <phoneticPr fontId="36"/>
  </si>
  <si>
    <t>チェック</t>
  </si>
  <si>
    <t>休止:計</t>
    <rPh sb="0" eb="2">
      <t>キュウシ</t>
    </rPh>
    <rPh sb="3" eb="4">
      <t>ケイ</t>
    </rPh>
    <phoneticPr fontId="36"/>
  </si>
  <si>
    <t>重・中等症等</t>
    <rPh sb="0" eb="1">
      <t>ジュウ</t>
    </rPh>
    <rPh sb="2" eb="5">
      <t>チュウトウショウ</t>
    </rPh>
    <rPh sb="5" eb="6">
      <t>トウ</t>
    </rPh>
    <phoneticPr fontId="36"/>
  </si>
  <si>
    <t>★休床補償が発生する病室(病床)について、院内感染の発生に伴い休止して入院受入れをしなかった病床を、1日ごとに様式2-2の数値と合うように入力をお願いします。</t>
    <rPh sb="1" eb="3">
      <t>キュウショウ</t>
    </rPh>
    <rPh sb="3" eb="5">
      <t>ホショウ</t>
    </rPh>
    <rPh sb="21" eb="23">
      <t>インナイ</t>
    </rPh>
    <rPh sb="23" eb="25">
      <t>カンセン</t>
    </rPh>
    <rPh sb="26" eb="28">
      <t>ハッセイ</t>
    </rPh>
    <rPh sb="29" eb="30">
      <t>トモナ</t>
    </rPh>
    <rPh sb="35" eb="37">
      <t>ニュウイン</t>
    </rPh>
    <rPh sb="37" eb="39">
      <t>ウケイ</t>
    </rPh>
    <phoneticPr fontId="36"/>
  </si>
  <si>
    <t>HCU</t>
  </si>
  <si>
    <t>重・中等症等</t>
  </si>
  <si>
    <t>ICU1</t>
    <phoneticPr fontId="36"/>
  </si>
  <si>
    <t>救急２</t>
    <rPh sb="0" eb="2">
      <t>キュウキュウ</t>
    </rPh>
    <phoneticPr fontId="36"/>
  </si>
  <si>
    <t>院内感染発生報告書</t>
    <rPh sb="0" eb="2">
      <t>インナイ</t>
    </rPh>
    <rPh sb="2" eb="4">
      <t>カンセン</t>
    </rPh>
    <rPh sb="4" eb="6">
      <t>ハッセイ</t>
    </rPh>
    <rPh sb="6" eb="8">
      <t>ホウコク</t>
    </rPh>
    <rPh sb="8" eb="9">
      <t>ショ</t>
    </rPh>
    <phoneticPr fontId="21"/>
  </si>
  <si>
    <t>医療機関名</t>
    <rPh sb="0" eb="2">
      <t>イリョウ</t>
    </rPh>
    <rPh sb="2" eb="4">
      <t>キカン</t>
    </rPh>
    <rPh sb="4" eb="5">
      <t>メイ</t>
    </rPh>
    <phoneticPr fontId="21"/>
  </si>
  <si>
    <t>住所</t>
    <rPh sb="0" eb="2">
      <t>ジュウショ</t>
    </rPh>
    <phoneticPr fontId="21"/>
  </si>
  <si>
    <t>代表者名</t>
    <rPh sb="0" eb="3">
      <t>ダイヒョウシャ</t>
    </rPh>
    <rPh sb="3" eb="4">
      <t>メイ</t>
    </rPh>
    <phoneticPr fontId="21"/>
  </si>
  <si>
    <t>報告者名</t>
    <rPh sb="0" eb="3">
      <t>ホウコクシャ</t>
    </rPh>
    <rPh sb="3" eb="4">
      <t>メイ</t>
    </rPh>
    <phoneticPr fontId="21"/>
  </si>
  <si>
    <t>部署名</t>
    <rPh sb="0" eb="3">
      <t>ブショメイ</t>
    </rPh>
    <phoneticPr fontId="21"/>
  </si>
  <si>
    <t>連絡先</t>
    <rPh sb="0" eb="3">
      <t>レンラクサキ</t>
    </rPh>
    <phoneticPr fontId="21"/>
  </si>
  <si>
    <t>※記載上の注意点</t>
    <rPh sb="1" eb="3">
      <t>キサイ</t>
    </rPh>
    <rPh sb="3" eb="4">
      <t>ジョウ</t>
    </rPh>
    <rPh sb="5" eb="8">
      <t>チュウイテン</t>
    </rPh>
    <phoneticPr fontId="21"/>
  </si>
  <si>
    <t>・院内感染が複数回発生した場合は、発生期間ごとに番号を付けて、各項目をそれぞれ発生期間ごとに全て記載してください。</t>
    <rPh sb="1" eb="3">
      <t>インナイ</t>
    </rPh>
    <rPh sb="3" eb="5">
      <t>カンセン</t>
    </rPh>
    <rPh sb="6" eb="8">
      <t>フクスウ</t>
    </rPh>
    <rPh sb="8" eb="9">
      <t>カイ</t>
    </rPh>
    <rPh sb="9" eb="11">
      <t>ハッセイ</t>
    </rPh>
    <rPh sb="13" eb="15">
      <t>バアイ</t>
    </rPh>
    <rPh sb="17" eb="19">
      <t>ハッセイ</t>
    </rPh>
    <rPh sb="19" eb="21">
      <t>キカン</t>
    </rPh>
    <rPh sb="24" eb="26">
      <t>バンゴウ</t>
    </rPh>
    <rPh sb="27" eb="28">
      <t>ツ</t>
    </rPh>
    <rPh sb="31" eb="34">
      <t>カクコウモク</t>
    </rPh>
    <rPh sb="39" eb="41">
      <t>ハッセイ</t>
    </rPh>
    <rPh sb="41" eb="43">
      <t>キカン</t>
    </rPh>
    <rPh sb="46" eb="47">
      <t>スベ</t>
    </rPh>
    <rPh sb="48" eb="50">
      <t>キサイ</t>
    </rPh>
    <phoneticPr fontId="21"/>
  </si>
  <si>
    <t>　なお、院内感染が複数の病棟で同時期に発生した場合において、各病棟での院内感染について関連性がない場合は、それぞれ別件として記載してください。</t>
    <rPh sb="4" eb="6">
      <t>インナイ</t>
    </rPh>
    <rPh sb="6" eb="8">
      <t>カンセン</t>
    </rPh>
    <rPh sb="9" eb="11">
      <t>フクスウ</t>
    </rPh>
    <rPh sb="12" eb="14">
      <t>ビョウトウ</t>
    </rPh>
    <rPh sb="15" eb="18">
      <t>ドウジキ</t>
    </rPh>
    <rPh sb="19" eb="21">
      <t>ハッセイ</t>
    </rPh>
    <rPh sb="23" eb="25">
      <t>バアイ</t>
    </rPh>
    <rPh sb="30" eb="31">
      <t>カク</t>
    </rPh>
    <rPh sb="31" eb="33">
      <t>ビョウトウ</t>
    </rPh>
    <rPh sb="35" eb="37">
      <t>インナイ</t>
    </rPh>
    <rPh sb="37" eb="39">
      <t>カンセン</t>
    </rPh>
    <rPh sb="43" eb="46">
      <t>カンレンセイ</t>
    </rPh>
    <rPh sb="49" eb="51">
      <t>バアイ</t>
    </rPh>
    <rPh sb="57" eb="59">
      <t>ベッケン</t>
    </rPh>
    <rPh sb="62" eb="64">
      <t>キサイ</t>
    </rPh>
    <phoneticPr fontId="21"/>
  </si>
  <si>
    <t>・項目３は、延べ数（日ごとの院内感染者入院病床数の合計数）で記載してください。</t>
    <rPh sb="1" eb="3">
      <t>コウモク</t>
    </rPh>
    <rPh sb="6" eb="7">
      <t>ノ</t>
    </rPh>
    <rPh sb="8" eb="9">
      <t>スウ</t>
    </rPh>
    <rPh sb="10" eb="11">
      <t>ヒ</t>
    </rPh>
    <rPh sb="11" eb="12">
      <t>キジツ</t>
    </rPh>
    <rPh sb="14" eb="16">
      <t>インナイ</t>
    </rPh>
    <rPh sb="16" eb="19">
      <t>カンセンシャ</t>
    </rPh>
    <rPh sb="19" eb="21">
      <t>ニュウイン</t>
    </rPh>
    <rPh sb="21" eb="24">
      <t>ビョウショウスウ</t>
    </rPh>
    <rPh sb="25" eb="28">
      <t>ゴウケイスウ</t>
    </rPh>
    <rPh sb="30" eb="32">
      <t>キサイ</t>
    </rPh>
    <phoneticPr fontId="21"/>
  </si>
  <si>
    <t>・院内感染の発生状況等について、別紙に記載してください。</t>
    <rPh sb="1" eb="3">
      <t>インナイ</t>
    </rPh>
    <rPh sb="3" eb="5">
      <t>カンセン</t>
    </rPh>
    <rPh sb="6" eb="8">
      <t>ハッセイ</t>
    </rPh>
    <rPh sb="8" eb="10">
      <t>ジョウキョウ</t>
    </rPh>
    <rPh sb="10" eb="11">
      <t>トウ</t>
    </rPh>
    <rPh sb="16" eb="18">
      <t>ベッシ</t>
    </rPh>
    <rPh sb="19" eb="21">
      <t>キサイ</t>
    </rPh>
    <phoneticPr fontId="21"/>
  </si>
  <si>
    <t>・院内感染が申請対象期間以前から発生していた場合は、院内感染発生期間の初日は申請対象期間の最初の日としてください。</t>
    <rPh sb="1" eb="3">
      <t>インナイ</t>
    </rPh>
    <rPh sb="3" eb="5">
      <t>カンセン</t>
    </rPh>
    <rPh sb="6" eb="8">
      <t>シンセイ</t>
    </rPh>
    <rPh sb="8" eb="10">
      <t>タイショウ</t>
    </rPh>
    <rPh sb="10" eb="12">
      <t>キカン</t>
    </rPh>
    <rPh sb="12" eb="14">
      <t>イゼン</t>
    </rPh>
    <rPh sb="16" eb="18">
      <t>ハッセイ</t>
    </rPh>
    <rPh sb="22" eb="24">
      <t>バアイ</t>
    </rPh>
    <rPh sb="26" eb="28">
      <t>インナイ</t>
    </rPh>
    <rPh sb="28" eb="30">
      <t>カンセン</t>
    </rPh>
    <rPh sb="30" eb="32">
      <t>ハッセイ</t>
    </rPh>
    <rPh sb="32" eb="34">
      <t>キカン</t>
    </rPh>
    <rPh sb="35" eb="37">
      <t>ショニチ</t>
    </rPh>
    <rPh sb="38" eb="40">
      <t>シンセイ</t>
    </rPh>
    <rPh sb="40" eb="42">
      <t>タイショウ</t>
    </rPh>
    <rPh sb="42" eb="44">
      <t>キカン</t>
    </rPh>
    <rPh sb="45" eb="47">
      <t>サイショ</t>
    </rPh>
    <rPh sb="48" eb="49">
      <t>ヒ</t>
    </rPh>
    <phoneticPr fontId="21"/>
  </si>
  <si>
    <t>　また、院内感染が申請対象期間以後も継続している場合は、院内感染発生期間の終了日は、申請対象期間の最後の日としてください。</t>
    <rPh sb="4" eb="6">
      <t>インナイ</t>
    </rPh>
    <rPh sb="6" eb="8">
      <t>カンセン</t>
    </rPh>
    <rPh sb="9" eb="11">
      <t>シンセイ</t>
    </rPh>
    <rPh sb="11" eb="13">
      <t>タイショウ</t>
    </rPh>
    <rPh sb="13" eb="15">
      <t>キカン</t>
    </rPh>
    <rPh sb="15" eb="17">
      <t>イゴ</t>
    </rPh>
    <rPh sb="18" eb="20">
      <t>ケイゾク</t>
    </rPh>
    <rPh sb="24" eb="26">
      <t>バアイ</t>
    </rPh>
    <rPh sb="28" eb="30">
      <t>インナイ</t>
    </rPh>
    <rPh sb="30" eb="32">
      <t>カンセン</t>
    </rPh>
    <rPh sb="32" eb="34">
      <t>ハッセイ</t>
    </rPh>
    <rPh sb="34" eb="36">
      <t>キカン</t>
    </rPh>
    <rPh sb="37" eb="40">
      <t>シュウリョウビ</t>
    </rPh>
    <rPh sb="42" eb="44">
      <t>シンセイ</t>
    </rPh>
    <rPh sb="44" eb="46">
      <t>タイショウ</t>
    </rPh>
    <rPh sb="46" eb="48">
      <t>キカン</t>
    </rPh>
    <rPh sb="49" eb="51">
      <t>サイゴ</t>
    </rPh>
    <rPh sb="52" eb="53">
      <t>ヒ</t>
    </rPh>
    <phoneticPr fontId="21"/>
  </si>
  <si>
    <t>１　院内感染発生期間</t>
    <rPh sb="2" eb="4">
      <t>インナイ</t>
    </rPh>
    <rPh sb="4" eb="6">
      <t>カンセン</t>
    </rPh>
    <rPh sb="6" eb="8">
      <t>ハッセイ</t>
    </rPh>
    <rPh sb="8" eb="10">
      <t>キカン</t>
    </rPh>
    <phoneticPr fontId="21"/>
  </si>
  <si>
    <t>２　上記期間における院内感染者数</t>
    <rPh sb="2" eb="4">
      <t>ジョウキ</t>
    </rPh>
    <rPh sb="4" eb="6">
      <t>キカン</t>
    </rPh>
    <rPh sb="10" eb="12">
      <t>インナイ</t>
    </rPh>
    <rPh sb="12" eb="14">
      <t>カンセン</t>
    </rPh>
    <rPh sb="14" eb="15">
      <t>シャ</t>
    </rPh>
    <rPh sb="15" eb="16">
      <t>スウ</t>
    </rPh>
    <phoneticPr fontId="21"/>
  </si>
  <si>
    <t>３　上記期間中に院内感染者が入院した延べ病床数</t>
    <rPh sb="2" eb="4">
      <t>ジョウキ</t>
    </rPh>
    <rPh sb="4" eb="7">
      <t>キカンチュウ</t>
    </rPh>
    <rPh sb="8" eb="10">
      <t>インナイ</t>
    </rPh>
    <rPh sb="10" eb="13">
      <t>カンセンシャ</t>
    </rPh>
    <rPh sb="14" eb="16">
      <t>ニュウイン</t>
    </rPh>
    <rPh sb="18" eb="19">
      <t>ノ</t>
    </rPh>
    <rPh sb="20" eb="23">
      <t>ビョウショウスウ</t>
    </rPh>
    <phoneticPr fontId="21"/>
  </si>
  <si>
    <t>うち、延べ即応病床数（即応病床が無い場合は記載不要）</t>
    <rPh sb="3" eb="4">
      <t>ノ</t>
    </rPh>
    <rPh sb="5" eb="7">
      <t>ソクオウ</t>
    </rPh>
    <rPh sb="7" eb="9">
      <t>ビョウショウ</t>
    </rPh>
    <rPh sb="9" eb="10">
      <t>スウ</t>
    </rPh>
    <rPh sb="11" eb="13">
      <t>ソクオウ</t>
    </rPh>
    <rPh sb="13" eb="15">
      <t>ビョウショウ</t>
    </rPh>
    <rPh sb="16" eb="17">
      <t>ナ</t>
    </rPh>
    <rPh sb="18" eb="20">
      <t>バアイ</t>
    </rPh>
    <rPh sb="21" eb="23">
      <t>キサイ</t>
    </rPh>
    <rPh sb="23" eb="25">
      <t>フヨウ</t>
    </rPh>
    <phoneticPr fontId="21"/>
  </si>
  <si>
    <t>４　備考欄</t>
    <rPh sb="2" eb="5">
      <t>ビコウラン</t>
    </rPh>
    <phoneticPr fontId="21"/>
  </si>
  <si>
    <t>別紙</t>
    <rPh sb="0" eb="2">
      <t>ベッシ</t>
    </rPh>
    <phoneticPr fontId="21"/>
  </si>
  <si>
    <t>院内感染の状況</t>
    <rPh sb="0" eb="2">
      <t>インナイ</t>
    </rPh>
    <rPh sb="2" eb="4">
      <t>カンセン</t>
    </rPh>
    <rPh sb="5" eb="7">
      <t>ジョウキョウ</t>
    </rPh>
    <phoneticPr fontId="21"/>
  </si>
  <si>
    <t>※院内感染１件ごとにおける、最初と最後の院内感染者について下記項目を記載してください。</t>
    <rPh sb="1" eb="3">
      <t>インナイ</t>
    </rPh>
    <rPh sb="3" eb="5">
      <t>カンセン</t>
    </rPh>
    <rPh sb="6" eb="7">
      <t>ケン</t>
    </rPh>
    <rPh sb="14" eb="16">
      <t>サイショ</t>
    </rPh>
    <rPh sb="17" eb="19">
      <t>サイゴ</t>
    </rPh>
    <rPh sb="20" eb="22">
      <t>インナイ</t>
    </rPh>
    <rPh sb="22" eb="25">
      <t>カンセンシャ</t>
    </rPh>
    <rPh sb="29" eb="31">
      <t>カキ</t>
    </rPh>
    <rPh sb="31" eb="33">
      <t>コウモク</t>
    </rPh>
    <rPh sb="34" eb="36">
      <t>キサイ</t>
    </rPh>
    <phoneticPr fontId="21"/>
  </si>
  <si>
    <t>　なお、申請対象期間以後も院内感染が継続している場合は、最後の院内感染者についての記載は不要です。</t>
    <rPh sb="4" eb="6">
      <t>シンセイ</t>
    </rPh>
    <rPh sb="6" eb="8">
      <t>タイショウ</t>
    </rPh>
    <rPh sb="8" eb="10">
      <t>キカン</t>
    </rPh>
    <rPh sb="10" eb="12">
      <t>イゴ</t>
    </rPh>
    <rPh sb="13" eb="15">
      <t>インナイ</t>
    </rPh>
    <rPh sb="15" eb="17">
      <t>カンセン</t>
    </rPh>
    <rPh sb="18" eb="20">
      <t>ケイゾク</t>
    </rPh>
    <rPh sb="24" eb="26">
      <t>バアイ</t>
    </rPh>
    <rPh sb="28" eb="30">
      <t>サイゴ</t>
    </rPh>
    <rPh sb="31" eb="33">
      <t>インナイ</t>
    </rPh>
    <rPh sb="33" eb="36">
      <t>カンセンシャ</t>
    </rPh>
    <rPh sb="41" eb="43">
      <t>キサイ</t>
    </rPh>
    <rPh sb="44" eb="46">
      <t>フヨウ</t>
    </rPh>
    <phoneticPr fontId="21"/>
  </si>
  <si>
    <t>※「最初の患者」とは、院内感染を最初に確認した患者であり、「最後の患者」とは、解除日が最も遅い患者をいいます。</t>
    <rPh sb="2" eb="4">
      <t>サイショ</t>
    </rPh>
    <rPh sb="5" eb="7">
      <t>カンジャ</t>
    </rPh>
    <rPh sb="11" eb="13">
      <t>インナイ</t>
    </rPh>
    <rPh sb="13" eb="15">
      <t>カンセン</t>
    </rPh>
    <rPh sb="16" eb="18">
      <t>サイショ</t>
    </rPh>
    <rPh sb="19" eb="21">
      <t>カクニン</t>
    </rPh>
    <rPh sb="23" eb="25">
      <t>カンジャ</t>
    </rPh>
    <rPh sb="30" eb="32">
      <t>サイゴ</t>
    </rPh>
    <rPh sb="33" eb="35">
      <t>カンジャ</t>
    </rPh>
    <rPh sb="39" eb="41">
      <t>カイジョ</t>
    </rPh>
    <rPh sb="41" eb="42">
      <t>ビ</t>
    </rPh>
    <rPh sb="43" eb="44">
      <t>モット</t>
    </rPh>
    <rPh sb="45" eb="46">
      <t>オソ</t>
    </rPh>
    <rPh sb="47" eb="49">
      <t>カンジャ</t>
    </rPh>
    <phoneticPr fontId="21"/>
  </si>
  <si>
    <t>　なお、「最初の患者」が複数人いる場合は、「発症日」が最も早い患者を記載し、「最後の患者」が複数人いる場合は、「診断日」が最も遅い患者を記載してください。</t>
    <rPh sb="5" eb="7">
      <t>サイショ</t>
    </rPh>
    <rPh sb="8" eb="10">
      <t>カンジャ</t>
    </rPh>
    <rPh sb="12" eb="15">
      <t>フクスウニン</t>
    </rPh>
    <rPh sb="17" eb="19">
      <t>バアイ</t>
    </rPh>
    <rPh sb="22" eb="24">
      <t>ハッショウ</t>
    </rPh>
    <rPh sb="24" eb="25">
      <t>ビ</t>
    </rPh>
    <rPh sb="27" eb="28">
      <t>モット</t>
    </rPh>
    <rPh sb="29" eb="30">
      <t>ハヤ</t>
    </rPh>
    <rPh sb="31" eb="33">
      <t>カンジャ</t>
    </rPh>
    <rPh sb="34" eb="36">
      <t>キサイ</t>
    </rPh>
    <rPh sb="39" eb="41">
      <t>サイゴ</t>
    </rPh>
    <rPh sb="42" eb="44">
      <t>カンジャ</t>
    </rPh>
    <rPh sb="46" eb="49">
      <t>フクスウニン</t>
    </rPh>
    <rPh sb="51" eb="53">
      <t>バアイ</t>
    </rPh>
    <rPh sb="56" eb="58">
      <t>シンダン</t>
    </rPh>
    <rPh sb="58" eb="59">
      <t>ビ</t>
    </rPh>
    <rPh sb="61" eb="62">
      <t>モット</t>
    </rPh>
    <rPh sb="63" eb="64">
      <t>オソ</t>
    </rPh>
    <rPh sb="65" eb="67">
      <t>カンジャ</t>
    </rPh>
    <rPh sb="68" eb="70">
      <t>キサイ</t>
    </rPh>
    <phoneticPr fontId="21"/>
  </si>
  <si>
    <t>※「入院日」には原疾患の入院日を、「発症日」「診断日」には、院内感染に係る日を記載してください。</t>
    <rPh sb="2" eb="4">
      <t>ニュウイン</t>
    </rPh>
    <rPh sb="4" eb="5">
      <t>ビ</t>
    </rPh>
    <rPh sb="8" eb="11">
      <t>ゲンシッカン</t>
    </rPh>
    <rPh sb="12" eb="14">
      <t>ニュウイン</t>
    </rPh>
    <rPh sb="14" eb="15">
      <t>ビ</t>
    </rPh>
    <rPh sb="18" eb="20">
      <t>ハッショウ</t>
    </rPh>
    <rPh sb="20" eb="21">
      <t>ビ</t>
    </rPh>
    <rPh sb="23" eb="25">
      <t>シンダン</t>
    </rPh>
    <rPh sb="25" eb="26">
      <t>ビ</t>
    </rPh>
    <rPh sb="30" eb="32">
      <t>インナイ</t>
    </rPh>
    <rPh sb="32" eb="34">
      <t>カンセン</t>
    </rPh>
    <rPh sb="35" eb="36">
      <t>カカワ</t>
    </rPh>
    <rPh sb="37" eb="38">
      <t>ヒ</t>
    </rPh>
    <rPh sb="38" eb="39">
      <t>シンニチ</t>
    </rPh>
    <rPh sb="39" eb="41">
      <t>キサイ</t>
    </rPh>
    <phoneticPr fontId="21"/>
  </si>
  <si>
    <t>※「解除日」には、他の者へ感染する可能性が低い（他の者と同室になっても感染拡大しない）と判断した日を記載してください。</t>
    <rPh sb="2" eb="4">
      <t>カイジョ</t>
    </rPh>
    <rPh sb="4" eb="5">
      <t>ビ</t>
    </rPh>
    <rPh sb="9" eb="10">
      <t>ホカ</t>
    </rPh>
    <rPh sb="11" eb="12">
      <t>モノ</t>
    </rPh>
    <rPh sb="13" eb="15">
      <t>カンセン</t>
    </rPh>
    <rPh sb="17" eb="20">
      <t>カノウセイ</t>
    </rPh>
    <rPh sb="21" eb="22">
      <t>ヒク</t>
    </rPh>
    <rPh sb="24" eb="25">
      <t>ホカ</t>
    </rPh>
    <rPh sb="26" eb="27">
      <t>モノ</t>
    </rPh>
    <rPh sb="28" eb="30">
      <t>ドウシツ</t>
    </rPh>
    <rPh sb="35" eb="37">
      <t>カンセン</t>
    </rPh>
    <rPh sb="37" eb="39">
      <t>カクダイ</t>
    </rPh>
    <rPh sb="44" eb="46">
      <t>ハンダン</t>
    </rPh>
    <rPh sb="48" eb="49">
      <t>ヒ</t>
    </rPh>
    <rPh sb="50" eb="52">
      <t>キサイ</t>
    </rPh>
    <phoneticPr fontId="21"/>
  </si>
  <si>
    <t>※「最初の院内感染者について」には、最初の院内感染者を新型コロナウイルス感染症の院内感染者と判断・診断した経緯を記載してください。</t>
    <rPh sb="2" eb="4">
      <t>サイショ</t>
    </rPh>
    <rPh sb="5" eb="7">
      <t>インナイ</t>
    </rPh>
    <rPh sb="7" eb="10">
      <t>カンセンシャ</t>
    </rPh>
    <rPh sb="18" eb="20">
      <t>サイショ</t>
    </rPh>
    <rPh sb="21" eb="23">
      <t>インナイ</t>
    </rPh>
    <rPh sb="23" eb="26">
      <t>カンセンシャ</t>
    </rPh>
    <rPh sb="27" eb="29">
      <t>シンガタ</t>
    </rPh>
    <rPh sb="36" eb="39">
      <t>カンセンショウ</t>
    </rPh>
    <rPh sb="40" eb="42">
      <t>インナイ</t>
    </rPh>
    <rPh sb="42" eb="45">
      <t>カンセンシャ</t>
    </rPh>
    <rPh sb="46" eb="48">
      <t>ハンダン</t>
    </rPh>
    <rPh sb="49" eb="51">
      <t>シンダン</t>
    </rPh>
    <rPh sb="53" eb="55">
      <t>ケイイ</t>
    </rPh>
    <rPh sb="56" eb="58">
      <t>キサイ</t>
    </rPh>
    <phoneticPr fontId="21"/>
  </si>
  <si>
    <t>※入力欄が不足する場合は、印刷範囲を変更してください。</t>
    <rPh sb="1" eb="4">
      <t>ニュウリョクラン</t>
    </rPh>
    <rPh sb="5" eb="7">
      <t>フソク</t>
    </rPh>
    <rPh sb="9" eb="11">
      <t>バアイ</t>
    </rPh>
    <rPh sb="13" eb="15">
      <t>インサツ</t>
    </rPh>
    <rPh sb="15" eb="17">
      <t>ハンイ</t>
    </rPh>
    <rPh sb="18" eb="20">
      <t>ヘンコウ</t>
    </rPh>
    <phoneticPr fontId="21"/>
  </si>
  <si>
    <t>院内感染No.</t>
    <rPh sb="0" eb="2">
      <t>インナイ</t>
    </rPh>
    <rPh sb="2" eb="4">
      <t>カンセン</t>
    </rPh>
    <phoneticPr fontId="21"/>
  </si>
  <si>
    <t>院内感染者</t>
    <rPh sb="0" eb="2">
      <t>インナイ</t>
    </rPh>
    <rPh sb="2" eb="5">
      <t>カンセンシャ</t>
    </rPh>
    <phoneticPr fontId="21"/>
  </si>
  <si>
    <t>入院日</t>
    <rPh sb="0" eb="2">
      <t>ニュウイン</t>
    </rPh>
    <rPh sb="2" eb="3">
      <t>ビ</t>
    </rPh>
    <phoneticPr fontId="21"/>
  </si>
  <si>
    <t>発症日</t>
    <rPh sb="0" eb="2">
      <t>ハッショウ</t>
    </rPh>
    <rPh sb="2" eb="3">
      <t>ビ</t>
    </rPh>
    <phoneticPr fontId="21"/>
  </si>
  <si>
    <t>診断日</t>
    <rPh sb="0" eb="2">
      <t>シンダン</t>
    </rPh>
    <rPh sb="2" eb="3">
      <t>ビ</t>
    </rPh>
    <phoneticPr fontId="21"/>
  </si>
  <si>
    <t>解除日</t>
    <rPh sb="0" eb="2">
      <t>カイジョ</t>
    </rPh>
    <rPh sb="2" eb="3">
      <t>ビ</t>
    </rPh>
    <phoneticPr fontId="21"/>
  </si>
  <si>
    <t>最初の院内感染者について</t>
    <rPh sb="0" eb="2">
      <t>サイショ</t>
    </rPh>
    <rPh sb="3" eb="5">
      <t>インナイ</t>
    </rPh>
    <rPh sb="5" eb="8">
      <t>カンセンシャ</t>
    </rPh>
    <phoneticPr fontId="21"/>
  </si>
  <si>
    <t>最初の患者</t>
    <rPh sb="0" eb="2">
      <t>サイショ</t>
    </rPh>
    <rPh sb="3" eb="5">
      <t>カンジャ</t>
    </rPh>
    <phoneticPr fontId="21"/>
  </si>
  <si>
    <t>最後の患者</t>
    <rPh sb="0" eb="2">
      <t>サイゴ</t>
    </rPh>
    <rPh sb="3" eb="5">
      <t>カンジャ</t>
    </rPh>
    <phoneticPr fontId="21"/>
  </si>
  <si>
    <t>○○病院</t>
    <rPh sb="2" eb="4">
      <t>ビョウイン</t>
    </rPh>
    <phoneticPr fontId="21"/>
  </si>
  <si>
    <t>岡山県岡山市北区○○</t>
    <rPh sb="0" eb="3">
      <t>オカヤマケン</t>
    </rPh>
    <rPh sb="3" eb="6">
      <t>オカヤマシ</t>
    </rPh>
    <rPh sb="6" eb="8">
      <t>キタク</t>
    </rPh>
    <phoneticPr fontId="21"/>
  </si>
  <si>
    <t>理事長　岡山　太郎</t>
    <rPh sb="0" eb="3">
      <t>リジチョウ</t>
    </rPh>
    <rPh sb="4" eb="6">
      <t>オカヤマ</t>
    </rPh>
    <rPh sb="7" eb="9">
      <t>タロウ</t>
    </rPh>
    <phoneticPr fontId="21"/>
  </si>
  <si>
    <t>岡山　次郎</t>
    <rPh sb="0" eb="2">
      <t>オカヤマ</t>
    </rPh>
    <rPh sb="3" eb="5">
      <t>ジロウ</t>
    </rPh>
    <phoneticPr fontId="21"/>
  </si>
  <si>
    <t>事務部</t>
    <rPh sb="0" eb="3">
      <t>ジムブ</t>
    </rPh>
    <phoneticPr fontId="21"/>
  </si>
  <si>
    <t>①１人
②５人</t>
    <rPh sb="1" eb="3">
      <t>ヒトリ</t>
    </rPh>
    <rPh sb="6" eb="7">
      <t>ニン</t>
    </rPh>
    <phoneticPr fontId="21"/>
  </si>
  <si>
    <t>①５床
②２５床</t>
    <rPh sb="2" eb="3">
      <t>ショウ</t>
    </rPh>
    <rPh sb="7" eb="8">
      <t>ショウ</t>
    </rPh>
    <phoneticPr fontId="21"/>
  </si>
  <si>
    <t>①０床
②５床</t>
    <rPh sb="2" eb="3">
      <t>ショウ</t>
    </rPh>
    <rPh sb="6" eb="7">
      <t>ショウ</t>
    </rPh>
    <phoneticPr fontId="21"/>
  </si>
  <si>
    <t>①</t>
    <phoneticPr fontId="21"/>
  </si>
  <si>
    <t>②</t>
    <phoneticPr fontId="21"/>
  </si>
  <si>
    <t>歳入歳出決算書抄本</t>
    <rPh sb="0" eb="2">
      <t>サイニュウ</t>
    </rPh>
    <rPh sb="2" eb="4">
      <t>サイシュツ</t>
    </rPh>
    <rPh sb="4" eb="6">
      <t>ケッサン</t>
    </rPh>
    <rPh sb="6" eb="7">
      <t>ショ</t>
    </rPh>
    <rPh sb="7" eb="9">
      <t>ショウホン</t>
    </rPh>
    <phoneticPr fontId="54"/>
  </si>
  <si>
    <t>収入の部</t>
    <rPh sb="0" eb="2">
      <t>シュウニュウ</t>
    </rPh>
    <rPh sb="3" eb="4">
      <t>ブ</t>
    </rPh>
    <phoneticPr fontId="54"/>
  </si>
  <si>
    <t>支出の部</t>
    <rPh sb="0" eb="2">
      <t>シシュツ</t>
    </rPh>
    <rPh sb="3" eb="4">
      <t>ブ</t>
    </rPh>
    <phoneticPr fontId="54"/>
  </si>
  <si>
    <t>休止病床に係る費用等</t>
    <rPh sb="0" eb="2">
      <t>キュウシ</t>
    </rPh>
    <rPh sb="2" eb="4">
      <t>ビョウショウ</t>
    </rPh>
    <rPh sb="5" eb="6">
      <t>カカ</t>
    </rPh>
    <rPh sb="7" eb="9">
      <t>ヒヨウ</t>
    </rPh>
    <rPh sb="9" eb="10">
      <t>トウ</t>
    </rPh>
    <phoneticPr fontId="54"/>
  </si>
  <si>
    <t>　上記のとおり、相違ありません。</t>
    <rPh sb="1" eb="3">
      <t>ジョウキ</t>
    </rPh>
    <rPh sb="8" eb="10">
      <t>ソウイ</t>
    </rPh>
    <phoneticPr fontId="54"/>
  </si>
  <si>
    <t>　</t>
    <phoneticPr fontId="54"/>
  </si>
  <si>
    <t>令和</t>
    <rPh sb="0" eb="2">
      <t>レイワ</t>
    </rPh>
    <phoneticPr fontId="36"/>
  </si>
  <si>
    <t>年</t>
    <rPh sb="0" eb="1">
      <t>ネン</t>
    </rPh>
    <phoneticPr fontId="36"/>
  </si>
  <si>
    <t>月</t>
    <rPh sb="0" eb="1">
      <t>ガツ</t>
    </rPh>
    <phoneticPr fontId="36"/>
  </si>
  <si>
    <t>日付も必ず入力してください</t>
    <rPh sb="0" eb="2">
      <t>ヒヅケ</t>
    </rPh>
    <rPh sb="3" eb="4">
      <t>カナラ</t>
    </rPh>
    <rPh sb="5" eb="7">
      <t>ニュウリョク</t>
    </rPh>
    <phoneticPr fontId="36"/>
  </si>
  <si>
    <r>
      <t>○岡山県新型コロナウイルス感染症院内感染発生医療機関支援事業
にかかる重要事項確認表（受入実績</t>
    </r>
    <r>
      <rPr>
        <b/>
        <u val="double"/>
        <sz val="14"/>
        <color theme="1"/>
        <rFont val="游ゴシック"/>
        <family val="3"/>
        <charset val="128"/>
        <scheme val="minor"/>
      </rPr>
      <t>あり</t>
    </r>
    <r>
      <rPr>
        <b/>
        <sz val="14"/>
        <color theme="1"/>
        <rFont val="游ゴシック"/>
        <family val="3"/>
        <charset val="128"/>
        <scheme val="minor"/>
      </rPr>
      <t>）</t>
    </r>
    <rPh sb="1" eb="3">
      <t>オカヤマ</t>
    </rPh>
    <rPh sb="3" eb="4">
      <t>ケン</t>
    </rPh>
    <rPh sb="4" eb="6">
      <t>シンガタ</t>
    </rPh>
    <rPh sb="13" eb="16">
      <t>カンセンショウ</t>
    </rPh>
    <rPh sb="16" eb="18">
      <t>インナイ</t>
    </rPh>
    <rPh sb="18" eb="20">
      <t>カンセン</t>
    </rPh>
    <rPh sb="20" eb="22">
      <t>ハッセイ</t>
    </rPh>
    <rPh sb="22" eb="24">
      <t>イリョウ</t>
    </rPh>
    <rPh sb="24" eb="26">
      <t>キカン</t>
    </rPh>
    <rPh sb="26" eb="28">
      <t>シエン</t>
    </rPh>
    <rPh sb="28" eb="30">
      <t>ジギョウ</t>
    </rPh>
    <rPh sb="35" eb="39">
      <t>ジュウヨウジコウ</t>
    </rPh>
    <rPh sb="39" eb="41">
      <t>カクニン</t>
    </rPh>
    <rPh sb="41" eb="42">
      <t>ヒョウ</t>
    </rPh>
    <rPh sb="43" eb="45">
      <t>ウケイレ</t>
    </rPh>
    <rPh sb="45" eb="47">
      <t>ジッセキ</t>
    </rPh>
    <phoneticPr fontId="36"/>
  </si>
  <si>
    <t>医療機関の基本情報をご記入ください。</t>
    <rPh sb="0" eb="2">
      <t>イリョウ</t>
    </rPh>
    <rPh sb="2" eb="4">
      <t>キカン</t>
    </rPh>
    <rPh sb="5" eb="7">
      <t>キホン</t>
    </rPh>
    <rPh sb="7" eb="9">
      <t>ジョウホウ</t>
    </rPh>
    <rPh sb="11" eb="13">
      <t>キニュウ</t>
    </rPh>
    <phoneticPr fontId="36"/>
  </si>
  <si>
    <t>医療機関名</t>
    <rPh sb="0" eb="2">
      <t>イリョウ</t>
    </rPh>
    <rPh sb="2" eb="4">
      <t>キカン</t>
    </rPh>
    <rPh sb="4" eb="5">
      <t>メイ</t>
    </rPh>
    <phoneticPr fontId="36"/>
  </si>
  <si>
    <t>担当部署</t>
    <rPh sb="0" eb="2">
      <t>タントウ</t>
    </rPh>
    <rPh sb="2" eb="4">
      <t>ブショ</t>
    </rPh>
    <phoneticPr fontId="36"/>
  </si>
  <si>
    <t>担当者名</t>
    <rPh sb="0" eb="4">
      <t>タントウシャメイ</t>
    </rPh>
    <phoneticPr fontId="36"/>
  </si>
  <si>
    <t>電話番号</t>
    <rPh sb="0" eb="2">
      <t>デンワ</t>
    </rPh>
    <rPh sb="2" eb="4">
      <t>バンゴウ</t>
    </rPh>
    <phoneticPr fontId="36"/>
  </si>
  <si>
    <t>e-mailアドレス</t>
    <phoneticPr fontId="36"/>
  </si>
  <si>
    <t>※連絡がつくアドレスを記載してください。</t>
    <rPh sb="1" eb="3">
      <t>レンラク</t>
    </rPh>
    <rPh sb="11" eb="13">
      <t>キサイ</t>
    </rPh>
    <phoneticPr fontId="36"/>
  </si>
  <si>
    <t>次の各項目を確認し、理解または同意いただけた場合は、チェック欄に☑を入れてください。
チェックできない場合は、その理由を備考にご記入ください。</t>
    <rPh sb="0" eb="1">
      <t>ツギ</t>
    </rPh>
    <rPh sb="2" eb="5">
      <t>カクコウモク</t>
    </rPh>
    <rPh sb="6" eb="8">
      <t>カクニン</t>
    </rPh>
    <rPh sb="10" eb="12">
      <t>リカイ</t>
    </rPh>
    <rPh sb="15" eb="17">
      <t>ドウイ</t>
    </rPh>
    <rPh sb="22" eb="24">
      <t>バアイ</t>
    </rPh>
    <rPh sb="30" eb="31">
      <t>ラン</t>
    </rPh>
    <rPh sb="34" eb="35">
      <t>イ</t>
    </rPh>
    <rPh sb="51" eb="53">
      <t>バアイ</t>
    </rPh>
    <rPh sb="57" eb="59">
      <t>リユウ</t>
    </rPh>
    <rPh sb="60" eb="62">
      <t>ビコウ</t>
    </rPh>
    <rPh sb="64" eb="66">
      <t>キニュウ</t>
    </rPh>
    <phoneticPr fontId="36"/>
  </si>
  <si>
    <t>確　認　項　目</t>
    <rPh sb="0" eb="1">
      <t>アキラ</t>
    </rPh>
    <rPh sb="2" eb="3">
      <t>ニン</t>
    </rPh>
    <rPh sb="4" eb="5">
      <t>コウ</t>
    </rPh>
    <rPh sb="6" eb="7">
      <t>メ</t>
    </rPh>
    <phoneticPr fontId="36"/>
  </si>
  <si>
    <t>チェック欄</t>
    <phoneticPr fontId="36"/>
  </si>
  <si>
    <t>「岡山県新型コロナウイルス感染症患者等入院病床確保事業補助金交付要綱」及び「岡山県補助金等交付規則（昭和41年岡山県規則第56号）」を確認し、理解した。</t>
    <rPh sb="35" eb="36">
      <t>オヨ</t>
    </rPh>
    <rPh sb="38" eb="45">
      <t>オカヤマケンホジョキントウ</t>
    </rPh>
    <rPh sb="45" eb="49">
      <t>コウフキソク</t>
    </rPh>
    <rPh sb="50" eb="52">
      <t>ショウワ</t>
    </rPh>
    <rPh sb="54" eb="55">
      <t>ネン</t>
    </rPh>
    <rPh sb="55" eb="61">
      <t>オカヤマケンキソクダイ</t>
    </rPh>
    <rPh sb="63" eb="64">
      <t>ゴウ</t>
    </rPh>
    <rPh sb="67" eb="69">
      <t>カクニン</t>
    </rPh>
    <rPh sb="71" eb="73">
      <t>リカイ</t>
    </rPh>
    <phoneticPr fontId="36"/>
  </si>
  <si>
    <t xml:space="preserve">新型コロナウイルス感染症患者の受入要請があった場合、正当な理由なく断っていない。
</t>
    <rPh sb="0" eb="2">
      <t>シンガタ</t>
    </rPh>
    <rPh sb="9" eb="14">
      <t>カンセンショウカンジャ</t>
    </rPh>
    <rPh sb="15" eb="17">
      <t>ウケイレ</t>
    </rPh>
    <rPh sb="17" eb="19">
      <t>ヨウセイ</t>
    </rPh>
    <rPh sb="23" eb="25">
      <t>バアイ</t>
    </rPh>
    <rPh sb="26" eb="28">
      <t>セイトウ</t>
    </rPh>
    <rPh sb="29" eb="31">
      <t>リユウ</t>
    </rPh>
    <rPh sb="33" eb="34">
      <t>コトワ</t>
    </rPh>
    <phoneticPr fontId="36"/>
  </si>
  <si>
    <t>申請期間中の病床の使用状況及び受入可能病床数等について、新型コロナウイルス感染症医療機関等情報支援システム（Ｇ－ＭＩＳ）に、確実に入力を行っている。</t>
    <rPh sb="0" eb="2">
      <t>シンセイ</t>
    </rPh>
    <rPh sb="2" eb="5">
      <t>キカンチュウ</t>
    </rPh>
    <rPh sb="6" eb="8">
      <t>ビョウショウ</t>
    </rPh>
    <rPh sb="9" eb="11">
      <t>シヨウ</t>
    </rPh>
    <rPh sb="11" eb="13">
      <t>ジョウキョウ</t>
    </rPh>
    <rPh sb="13" eb="14">
      <t>オヨ</t>
    </rPh>
    <rPh sb="15" eb="17">
      <t>ウケイレ</t>
    </rPh>
    <rPh sb="17" eb="19">
      <t>カノウ</t>
    </rPh>
    <rPh sb="19" eb="21">
      <t>ビョウショウ</t>
    </rPh>
    <rPh sb="21" eb="22">
      <t>スウ</t>
    </rPh>
    <rPh sb="22" eb="23">
      <t>トウ</t>
    </rPh>
    <rPh sb="62" eb="64">
      <t>カクジツ</t>
    </rPh>
    <rPh sb="68" eb="69">
      <t>オコナ</t>
    </rPh>
    <phoneticPr fontId="36"/>
  </si>
  <si>
    <t>申請する休止病床については、同一日に診療報酬が発生していないことを確認した。</t>
    <rPh sb="0" eb="2">
      <t>シンセイ</t>
    </rPh>
    <rPh sb="4" eb="6">
      <t>キュウシ</t>
    </rPh>
    <rPh sb="6" eb="8">
      <t>ビョウショウ</t>
    </rPh>
    <rPh sb="14" eb="17">
      <t>ドウイツビ</t>
    </rPh>
    <rPh sb="18" eb="22">
      <t>シンリョウホウシュウ</t>
    </rPh>
    <rPh sb="23" eb="25">
      <t>ハッセイ</t>
    </rPh>
    <rPh sb="33" eb="35">
      <t>カクニン</t>
    </rPh>
    <phoneticPr fontId="36"/>
  </si>
  <si>
    <t>申請する休止病床について、病床確保料の対象としていない。</t>
    <rPh sb="0" eb="2">
      <t>シンセイ</t>
    </rPh>
    <rPh sb="4" eb="6">
      <t>キュウシ</t>
    </rPh>
    <rPh sb="6" eb="8">
      <t>ビョウショウ</t>
    </rPh>
    <rPh sb="13" eb="15">
      <t>ビョウショウ</t>
    </rPh>
    <rPh sb="15" eb="17">
      <t>カクホ</t>
    </rPh>
    <rPh sb="17" eb="18">
      <t>リョウ</t>
    </rPh>
    <rPh sb="19" eb="21">
      <t>タイショウ</t>
    </rPh>
    <phoneticPr fontId="36"/>
  </si>
  <si>
    <t>院内感染ではない新型コロナウイルス感染症患者に係る休止病床については、本申請に含めていない。</t>
    <rPh sb="0" eb="2">
      <t>インナイ</t>
    </rPh>
    <rPh sb="2" eb="4">
      <t>カンセン</t>
    </rPh>
    <rPh sb="8" eb="10">
      <t>シンガタ</t>
    </rPh>
    <rPh sb="17" eb="20">
      <t>カンセンショウ</t>
    </rPh>
    <rPh sb="20" eb="22">
      <t>カンジャ</t>
    </rPh>
    <rPh sb="23" eb="24">
      <t>カカ</t>
    </rPh>
    <rPh sb="25" eb="27">
      <t>キュウシ</t>
    </rPh>
    <rPh sb="27" eb="29">
      <t>ビョウショウ</t>
    </rPh>
    <rPh sb="35" eb="36">
      <t>ホン</t>
    </rPh>
    <rPh sb="36" eb="38">
      <t>シンセイ</t>
    </rPh>
    <rPh sb="39" eb="40">
      <t>フク</t>
    </rPh>
    <phoneticPr fontId="36"/>
  </si>
  <si>
    <t>提出する書類及び関係資料については一切の虚偽が無いことを確認した。</t>
    <rPh sb="0" eb="2">
      <t>テイシュツ</t>
    </rPh>
    <rPh sb="4" eb="6">
      <t>ショルイ</t>
    </rPh>
    <rPh sb="6" eb="7">
      <t>オヨ</t>
    </rPh>
    <rPh sb="8" eb="12">
      <t>カンケイシリョウ</t>
    </rPh>
    <rPh sb="17" eb="19">
      <t>イッサイ</t>
    </rPh>
    <rPh sb="20" eb="22">
      <t>キョギ</t>
    </rPh>
    <rPh sb="23" eb="24">
      <t>ナ</t>
    </rPh>
    <rPh sb="28" eb="30">
      <t>カクニン</t>
    </rPh>
    <phoneticPr fontId="36"/>
  </si>
  <si>
    <t>県が書類の修正または追加の提出を求めた場合、遅滞なく行う。</t>
    <rPh sb="0" eb="1">
      <t>ケン</t>
    </rPh>
    <rPh sb="2" eb="4">
      <t>ショルイ</t>
    </rPh>
    <rPh sb="5" eb="7">
      <t>シュウセイ</t>
    </rPh>
    <rPh sb="10" eb="12">
      <t>ツイカ</t>
    </rPh>
    <rPh sb="13" eb="15">
      <t>テイシュツ</t>
    </rPh>
    <rPh sb="16" eb="17">
      <t>モト</t>
    </rPh>
    <rPh sb="19" eb="21">
      <t>バアイ</t>
    </rPh>
    <rPh sb="22" eb="24">
      <t>チタイ</t>
    </rPh>
    <rPh sb="26" eb="27">
      <t>オコナ</t>
    </rPh>
    <phoneticPr fontId="36"/>
  </si>
  <si>
    <t>県が指定する場合を除き、期日を過ぎてからの申請書等の修正を行わないことに同意する。</t>
    <rPh sb="0" eb="1">
      <t>ケン</t>
    </rPh>
    <rPh sb="2" eb="4">
      <t>シテイ</t>
    </rPh>
    <rPh sb="6" eb="8">
      <t>バアイ</t>
    </rPh>
    <rPh sb="9" eb="10">
      <t>ノゾ</t>
    </rPh>
    <rPh sb="12" eb="14">
      <t>キジツ</t>
    </rPh>
    <rPh sb="15" eb="16">
      <t>ス</t>
    </rPh>
    <rPh sb="21" eb="24">
      <t>シンセイショ</t>
    </rPh>
    <rPh sb="24" eb="25">
      <t>トウ</t>
    </rPh>
    <rPh sb="26" eb="28">
      <t>シュウセイ</t>
    </rPh>
    <rPh sb="29" eb="30">
      <t>オコナ</t>
    </rPh>
    <rPh sb="36" eb="38">
      <t>ドウイ</t>
    </rPh>
    <phoneticPr fontId="36"/>
  </si>
  <si>
    <t>関係する資料(申請書、契約書、請求書等)は、交付を受けた年度の終了後原則５年間保存する。</t>
    <rPh sb="0" eb="2">
      <t>カンケイ</t>
    </rPh>
    <rPh sb="4" eb="6">
      <t>シリョウ</t>
    </rPh>
    <rPh sb="7" eb="10">
      <t>シンセイショ</t>
    </rPh>
    <rPh sb="11" eb="14">
      <t>ケイヤクショ</t>
    </rPh>
    <rPh sb="15" eb="18">
      <t>セイキュウショ</t>
    </rPh>
    <rPh sb="18" eb="19">
      <t>トウ</t>
    </rPh>
    <rPh sb="22" eb="24">
      <t>コウフ</t>
    </rPh>
    <rPh sb="25" eb="26">
      <t>ウ</t>
    </rPh>
    <rPh sb="28" eb="30">
      <t>ネンド</t>
    </rPh>
    <rPh sb="31" eb="34">
      <t>シュウリョウゴ</t>
    </rPh>
    <rPh sb="34" eb="36">
      <t>ゲンソク</t>
    </rPh>
    <rPh sb="37" eb="39">
      <t>ネンカン</t>
    </rPh>
    <rPh sb="39" eb="41">
      <t>ホゾン</t>
    </rPh>
    <phoneticPr fontId="36"/>
  </si>
  <si>
    <t xml:space="preserve">理由なく、上記項目に反した場合は、補助金を返還する。
</t>
    <rPh sb="0" eb="2">
      <t>リユウ</t>
    </rPh>
    <rPh sb="5" eb="7">
      <t>ジョウキ</t>
    </rPh>
    <rPh sb="7" eb="9">
      <t>コウモク</t>
    </rPh>
    <rPh sb="10" eb="11">
      <t>ハン</t>
    </rPh>
    <rPh sb="13" eb="15">
      <t>バアイ</t>
    </rPh>
    <rPh sb="17" eb="20">
      <t>ホジョキン</t>
    </rPh>
    <rPh sb="21" eb="23">
      <t>ヘンカン</t>
    </rPh>
    <phoneticPr fontId="36"/>
  </si>
  <si>
    <t>備考</t>
    <rPh sb="0" eb="2">
      <t>ビコウ</t>
    </rPh>
    <phoneticPr fontId="36"/>
  </si>
  <si>
    <r>
      <t>○岡山県新型コロナウイルス感染症院内感染発生医療機関支援事業
にかかる重要事項確認表（受入実績</t>
    </r>
    <r>
      <rPr>
        <b/>
        <u val="double"/>
        <sz val="14"/>
        <color theme="1"/>
        <rFont val="游ゴシック"/>
        <family val="3"/>
        <charset val="128"/>
        <scheme val="minor"/>
      </rPr>
      <t>なし</t>
    </r>
    <r>
      <rPr>
        <b/>
        <sz val="14"/>
        <color theme="1"/>
        <rFont val="游ゴシック"/>
        <family val="3"/>
        <charset val="128"/>
        <scheme val="minor"/>
      </rPr>
      <t>）</t>
    </r>
    <rPh sb="1" eb="3">
      <t>オカヤマ</t>
    </rPh>
    <rPh sb="3" eb="4">
      <t>ケン</t>
    </rPh>
    <rPh sb="4" eb="6">
      <t>シンガタ</t>
    </rPh>
    <rPh sb="13" eb="16">
      <t>カンセンショウ</t>
    </rPh>
    <rPh sb="16" eb="18">
      <t>インナイ</t>
    </rPh>
    <rPh sb="18" eb="20">
      <t>カンセン</t>
    </rPh>
    <rPh sb="20" eb="22">
      <t>ハッセイ</t>
    </rPh>
    <rPh sb="22" eb="24">
      <t>イリョウ</t>
    </rPh>
    <rPh sb="24" eb="26">
      <t>キカン</t>
    </rPh>
    <rPh sb="26" eb="28">
      <t>シエン</t>
    </rPh>
    <rPh sb="28" eb="30">
      <t>ジギョウ</t>
    </rPh>
    <rPh sb="35" eb="39">
      <t>ジュウヨウジコウ</t>
    </rPh>
    <rPh sb="39" eb="41">
      <t>カクニン</t>
    </rPh>
    <rPh sb="41" eb="42">
      <t>ヒョウ</t>
    </rPh>
    <rPh sb="43" eb="45">
      <t>ウケイレ</t>
    </rPh>
    <rPh sb="45" eb="47">
      <t>ジッセキ</t>
    </rPh>
    <phoneticPr fontId="36"/>
  </si>
  <si>
    <t xml:space="preserve">新型コロナウイルス感染症患者の受入について、正当な理由なく断っていない。
なお、これまで受入実績が無い場合は、院内感染収束後は、積極的に同感染症患者を受け入れることを記載した書面を岡山県知事との間に締結する。
</t>
    <rPh sb="0" eb="2">
      <t>シンガタ</t>
    </rPh>
    <rPh sb="9" eb="14">
      <t>カンセンショウカンジャ</t>
    </rPh>
    <rPh sb="15" eb="17">
      <t>ウケイレ</t>
    </rPh>
    <rPh sb="22" eb="24">
      <t>セイトウ</t>
    </rPh>
    <rPh sb="25" eb="27">
      <t>リユウ</t>
    </rPh>
    <rPh sb="29" eb="30">
      <t>コトワ</t>
    </rPh>
    <phoneticPr fontId="36"/>
  </si>
  <si>
    <t>円</t>
    <rPh sb="0" eb="1">
      <t>エン</t>
    </rPh>
    <phoneticPr fontId="21"/>
  </si>
  <si>
    <t>円</t>
    <rPh sb="0" eb="1">
      <t>エン</t>
    </rPh>
    <phoneticPr fontId="54"/>
  </si>
  <si>
    <t>新型コロナウイルス感染症院内感染発生医療機関支援事業補助金</t>
    <rPh sb="0" eb="2">
      <t>シンガタ</t>
    </rPh>
    <rPh sb="9" eb="12">
      <t>カンセンショウ</t>
    </rPh>
    <rPh sb="12" eb="14">
      <t>インナイ</t>
    </rPh>
    <rPh sb="14" eb="16">
      <t>カンセン</t>
    </rPh>
    <rPh sb="16" eb="18">
      <t>ハッセイ</t>
    </rPh>
    <rPh sb="18" eb="20">
      <t>イリョウ</t>
    </rPh>
    <rPh sb="20" eb="22">
      <t>キカン</t>
    </rPh>
    <rPh sb="22" eb="24">
      <t>シエン</t>
    </rPh>
    <rPh sb="24" eb="26">
      <t>ジギョウ</t>
    </rPh>
    <rPh sb="26" eb="29">
      <t>ホジョキン</t>
    </rPh>
    <phoneticPr fontId="54"/>
  </si>
  <si>
    <t>申請書類作成時の注意事項について</t>
    <rPh sb="0" eb="2">
      <t>シンセイ</t>
    </rPh>
    <rPh sb="2" eb="4">
      <t>ショルイ</t>
    </rPh>
    <rPh sb="4" eb="6">
      <t>サクセイ</t>
    </rPh>
    <rPh sb="6" eb="7">
      <t>ジ</t>
    </rPh>
    <rPh sb="8" eb="10">
      <t>チュウイ</t>
    </rPh>
    <rPh sb="10" eb="12">
      <t>ジコウ</t>
    </rPh>
    <phoneticPr fontId="21"/>
  </si>
  <si>
    <r>
      <t>○重要事項確認表については、これまでの</t>
    </r>
    <r>
      <rPr>
        <u/>
        <sz val="12"/>
        <color theme="1"/>
        <rFont val="游ゴシック"/>
        <family val="3"/>
        <charset val="128"/>
        <scheme val="minor"/>
      </rPr>
      <t>新型コロナ患者の受入実績の有無によって</t>
    </r>
    <r>
      <rPr>
        <sz val="12"/>
        <color theme="1"/>
        <rFont val="游ゴシック"/>
        <family val="2"/>
        <charset val="128"/>
        <scheme val="minor"/>
      </rPr>
      <t>対象となる様式が異なりますので、どちらか一方を作成・提出してください。</t>
    </r>
    <rPh sb="1" eb="3">
      <t>ジュウヨウ</t>
    </rPh>
    <rPh sb="3" eb="5">
      <t>ジコウ</t>
    </rPh>
    <rPh sb="5" eb="8">
      <t>カクニンヒョウ</t>
    </rPh>
    <rPh sb="19" eb="21">
      <t>シンガタ</t>
    </rPh>
    <rPh sb="24" eb="26">
      <t>カンジャ</t>
    </rPh>
    <rPh sb="27" eb="29">
      <t>ウケイレ</t>
    </rPh>
    <rPh sb="29" eb="31">
      <t>ジッセキ</t>
    </rPh>
    <rPh sb="32" eb="34">
      <t>ウム</t>
    </rPh>
    <rPh sb="38" eb="40">
      <t>タイショウ</t>
    </rPh>
    <rPh sb="43" eb="45">
      <t>ヨウシキ</t>
    </rPh>
    <rPh sb="46" eb="47">
      <t>コト</t>
    </rPh>
    <rPh sb="58" eb="60">
      <t>イッポウ</t>
    </rPh>
    <rPh sb="61" eb="63">
      <t>サクセイ</t>
    </rPh>
    <rPh sb="64" eb="66">
      <t>テイシュツ</t>
    </rPh>
    <phoneticPr fontId="21"/>
  </si>
  <si>
    <t>086-○○○-○○○○</t>
  </si>
  <si>
    <r>
      <t>○入力時には、</t>
    </r>
    <r>
      <rPr>
        <u/>
        <sz val="12"/>
        <color rgb="FFFF0000"/>
        <rFont val="游ゴシック"/>
        <family val="3"/>
        <charset val="128"/>
        <scheme val="minor"/>
      </rPr>
      <t>水色で塗りつぶしているセルにのみ</t>
    </r>
    <r>
      <rPr>
        <sz val="12"/>
        <color theme="1"/>
        <rFont val="游ゴシック"/>
        <family val="2"/>
        <charset val="128"/>
        <scheme val="minor"/>
      </rPr>
      <t>入力してください。</t>
    </r>
    <rPh sb="1" eb="4">
      <t>ニュウリョクジ</t>
    </rPh>
    <rPh sb="7" eb="9">
      <t>ミズイロ</t>
    </rPh>
    <rPh sb="10" eb="11">
      <t>ヌ</t>
    </rPh>
    <rPh sb="23" eb="25">
      <t>ニュウリョク</t>
    </rPh>
    <phoneticPr fontId="21"/>
  </si>
  <si>
    <r>
      <t>○様式にて、別紙等があるものについては、</t>
    </r>
    <r>
      <rPr>
        <u/>
        <sz val="12"/>
        <color theme="1"/>
        <rFont val="游ゴシック"/>
        <family val="3"/>
        <charset val="128"/>
        <scheme val="minor"/>
      </rPr>
      <t>シートの見出しの色にてグループ分け</t>
    </r>
    <r>
      <rPr>
        <sz val="12"/>
        <color theme="1"/>
        <rFont val="游ゴシック"/>
        <family val="2"/>
        <charset val="128"/>
        <scheme val="minor"/>
      </rPr>
      <t>をしております。</t>
    </r>
    <rPh sb="1" eb="3">
      <t>ヨウシキ</t>
    </rPh>
    <rPh sb="6" eb="8">
      <t>ベッシ</t>
    </rPh>
    <rPh sb="8" eb="9">
      <t>トウ</t>
    </rPh>
    <rPh sb="24" eb="26">
      <t>ミダ</t>
    </rPh>
    <rPh sb="28" eb="29">
      <t>イロ</t>
    </rPh>
    <rPh sb="35" eb="36">
      <t>ワ</t>
    </rPh>
    <phoneticPr fontId="21"/>
  </si>
  <si>
    <t>とスムーズです。</t>
    <phoneticPr fontId="21"/>
  </si>
  <si>
    <r>
      <t>　なお、様式作成の際は、各様式内や記載例にて注意点をお示ししておりますので、</t>
    </r>
    <r>
      <rPr>
        <u/>
        <sz val="12"/>
        <color theme="1"/>
        <rFont val="游ゴシック"/>
        <family val="3"/>
        <charset val="128"/>
        <scheme val="minor"/>
      </rPr>
      <t>必ずご確認いただいたうえで</t>
    </r>
    <r>
      <rPr>
        <sz val="12"/>
        <color theme="1"/>
        <rFont val="游ゴシック"/>
        <family val="2"/>
        <charset val="128"/>
        <scheme val="minor"/>
      </rPr>
      <t>作成してください。</t>
    </r>
    <rPh sb="4" eb="6">
      <t>ヨウシキ</t>
    </rPh>
    <rPh sb="6" eb="8">
      <t>サクセイ</t>
    </rPh>
    <rPh sb="9" eb="10">
      <t>サイ</t>
    </rPh>
    <rPh sb="12" eb="13">
      <t>カク</t>
    </rPh>
    <rPh sb="13" eb="15">
      <t>ヨウシキ</t>
    </rPh>
    <rPh sb="15" eb="16">
      <t>ナイ</t>
    </rPh>
    <rPh sb="17" eb="20">
      <t>キサイレイ</t>
    </rPh>
    <rPh sb="22" eb="24">
      <t>チュウイ</t>
    </rPh>
    <rPh sb="24" eb="25">
      <t>テン</t>
    </rPh>
    <rPh sb="27" eb="28">
      <t>シメ</t>
    </rPh>
    <rPh sb="38" eb="39">
      <t>カナラ</t>
    </rPh>
    <rPh sb="41" eb="43">
      <t>カクニン</t>
    </rPh>
    <rPh sb="51" eb="53">
      <t>サクセイ</t>
    </rPh>
    <phoneticPr fontId="21"/>
  </si>
  <si>
    <t>　※様式の仕様上、注意事項及び記載例がないものもあります。</t>
    <rPh sb="2" eb="4">
      <t>ヨウシキ</t>
    </rPh>
    <rPh sb="5" eb="8">
      <t>シヨウジョウ</t>
    </rPh>
    <rPh sb="9" eb="11">
      <t>チュウイ</t>
    </rPh>
    <rPh sb="11" eb="13">
      <t>ジコウ</t>
    </rPh>
    <rPh sb="13" eb="14">
      <t>オヨ</t>
    </rPh>
    <rPh sb="15" eb="18">
      <t>キサイレイ</t>
    </rPh>
    <phoneticPr fontId="21"/>
  </si>
  <si>
    <r>
      <t>　※</t>
    </r>
    <r>
      <rPr>
        <sz val="12"/>
        <color rgb="FFFF0000"/>
        <rFont val="游ゴシック"/>
        <family val="3"/>
        <charset val="128"/>
        <scheme val="minor"/>
      </rPr>
      <t>様式を任意に変更することは、絶対にやめてください。</t>
    </r>
    <r>
      <rPr>
        <sz val="12"/>
        <color theme="1"/>
        <rFont val="游ゴシック"/>
        <family val="2"/>
        <charset val="128"/>
        <scheme val="minor"/>
      </rPr>
      <t>入力内容が様式に正しく反映されません。</t>
    </r>
    <rPh sb="2" eb="4">
      <t>ヨウシキ</t>
    </rPh>
    <rPh sb="5" eb="7">
      <t>ニンイ</t>
    </rPh>
    <rPh sb="8" eb="10">
      <t>ヘンコウ</t>
    </rPh>
    <rPh sb="16" eb="18">
      <t>ゼッタイ</t>
    </rPh>
    <rPh sb="27" eb="29">
      <t>ニュウリョク</t>
    </rPh>
    <rPh sb="29" eb="31">
      <t>ナイヨウ</t>
    </rPh>
    <rPh sb="32" eb="34">
      <t>ヨウシキ</t>
    </rPh>
    <rPh sb="35" eb="36">
      <t>タダ</t>
    </rPh>
    <rPh sb="38" eb="40">
      <t>ハンエイ</t>
    </rPh>
    <phoneticPr fontId="21"/>
  </si>
  <si>
    <r>
      <t>　※記載例については、シートの見出しを</t>
    </r>
    <r>
      <rPr>
        <sz val="12"/>
        <color rgb="FFFF0000"/>
        <rFont val="游ゴシック"/>
        <family val="3"/>
        <charset val="128"/>
        <scheme val="minor"/>
      </rPr>
      <t>赤色</t>
    </r>
    <r>
      <rPr>
        <sz val="12"/>
        <color theme="1"/>
        <rFont val="游ゴシック"/>
        <family val="3"/>
        <charset val="128"/>
        <scheme val="minor"/>
      </rPr>
      <t>としています。</t>
    </r>
    <rPh sb="2" eb="5">
      <t>キサイレイ</t>
    </rPh>
    <rPh sb="15" eb="17">
      <t>ミダ</t>
    </rPh>
    <rPh sb="19" eb="21">
      <t>アカイロ</t>
    </rPh>
    <phoneticPr fontId="21"/>
  </si>
  <si>
    <t>　※⑥-1は「受入実績あり」、⑥-2は「受入実績なし」の医療機関が対象となります。</t>
    <rPh sb="7" eb="9">
      <t>ウケイレ</t>
    </rPh>
    <rPh sb="9" eb="11">
      <t>ジッセキ</t>
    </rPh>
    <rPh sb="20" eb="22">
      <t>ウケイレ</t>
    </rPh>
    <rPh sb="22" eb="24">
      <t>ジッセキ</t>
    </rPh>
    <rPh sb="28" eb="30">
      <t>イリョウ</t>
    </rPh>
    <rPh sb="30" eb="32">
      <t>キカン</t>
    </rPh>
    <rPh sb="33" eb="35">
      <t>タイショウ</t>
    </rPh>
    <phoneticPr fontId="21"/>
  </si>
  <si>
    <t>　※受入実績の有無については、Q&amp;Aを参考に判断してください。</t>
    <rPh sb="2" eb="4">
      <t>ウケイレ</t>
    </rPh>
    <rPh sb="4" eb="6">
      <t>ジッセキ</t>
    </rPh>
    <rPh sb="7" eb="9">
      <t>ウム</t>
    </rPh>
    <rPh sb="19" eb="21">
      <t>サンコウ</t>
    </rPh>
    <rPh sb="22" eb="24">
      <t>ハンダン</t>
    </rPh>
    <phoneticPr fontId="21"/>
  </si>
  <si>
    <t>　※⑤歳入歳出決算書抄本については、全て他の様式から自動反映されますので入力不要です。</t>
    <rPh sb="3" eb="5">
      <t>サイニュウ</t>
    </rPh>
    <rPh sb="5" eb="7">
      <t>サイシュツ</t>
    </rPh>
    <rPh sb="7" eb="10">
      <t>ケッサンショ</t>
    </rPh>
    <rPh sb="10" eb="12">
      <t>ショウホン</t>
    </rPh>
    <rPh sb="18" eb="19">
      <t>スベ</t>
    </rPh>
    <rPh sb="20" eb="21">
      <t>ホカ</t>
    </rPh>
    <rPh sb="22" eb="24">
      <t>ヨウシキ</t>
    </rPh>
    <rPh sb="26" eb="28">
      <t>ジドウ</t>
    </rPh>
    <rPh sb="28" eb="30">
      <t>ハンエイ</t>
    </rPh>
    <rPh sb="36" eb="38">
      <t>ニュウリョク</t>
    </rPh>
    <rPh sb="38" eb="40">
      <t>フヨウ</t>
    </rPh>
    <phoneticPr fontId="21"/>
  </si>
  <si>
    <t>○申請書類を作成する際には、③院内感染発生事業費内訳書→①様式第１号→④院内感染発生報告書→⑥重要事項確認表→②様式第２号の順に作成していただける</t>
    <rPh sb="1" eb="3">
      <t>シンセイ</t>
    </rPh>
    <rPh sb="3" eb="5">
      <t>ショルイ</t>
    </rPh>
    <rPh sb="6" eb="8">
      <t>サクセイ</t>
    </rPh>
    <rPh sb="10" eb="11">
      <t>サイ</t>
    </rPh>
    <rPh sb="15" eb="17">
      <t>インナイ</t>
    </rPh>
    <rPh sb="17" eb="19">
      <t>カンセン</t>
    </rPh>
    <rPh sb="19" eb="21">
      <t>ハッセイ</t>
    </rPh>
    <rPh sb="21" eb="24">
      <t>ジギョウヒ</t>
    </rPh>
    <rPh sb="24" eb="27">
      <t>ウチワケショ</t>
    </rPh>
    <rPh sb="29" eb="31">
      <t>ヨウシキ</t>
    </rPh>
    <rPh sb="31" eb="32">
      <t>ダイ</t>
    </rPh>
    <rPh sb="33" eb="34">
      <t>ゴウ</t>
    </rPh>
    <rPh sb="36" eb="38">
      <t>インナイ</t>
    </rPh>
    <rPh sb="38" eb="40">
      <t>カンセン</t>
    </rPh>
    <rPh sb="40" eb="42">
      <t>ハッセイ</t>
    </rPh>
    <rPh sb="42" eb="45">
      <t>ホウコクショ</t>
    </rPh>
    <rPh sb="47" eb="49">
      <t>ジュウヨウ</t>
    </rPh>
    <rPh sb="49" eb="51">
      <t>ジコウ</t>
    </rPh>
    <rPh sb="51" eb="54">
      <t>カクニンヒョウ</t>
    </rPh>
    <rPh sb="56" eb="58">
      <t>ヨウシキ</t>
    </rPh>
    <rPh sb="58" eb="59">
      <t>ダイ</t>
    </rPh>
    <rPh sb="60" eb="61">
      <t>ゴウ</t>
    </rPh>
    <rPh sb="62" eb="63">
      <t>ジュン</t>
    </rPh>
    <rPh sb="64" eb="66">
      <t>サクセイ</t>
    </rPh>
    <phoneticPr fontId="21"/>
  </si>
  <si>
    <t>その他</t>
  </si>
  <si>
    <t>ＨＣＵ</t>
  </si>
  <si>
    <r>
      <t>　※</t>
    </r>
    <r>
      <rPr>
        <u/>
        <sz val="12"/>
        <color rgb="FFFF0000"/>
        <rFont val="游ゴシック"/>
        <family val="3"/>
        <charset val="128"/>
        <scheme val="minor"/>
      </rPr>
      <t>受入実績がない医療機関については、</t>
    </r>
    <r>
      <rPr>
        <sz val="12"/>
        <color theme="1"/>
        <rFont val="游ゴシック"/>
        <family val="2"/>
        <charset val="128"/>
        <scheme val="minor"/>
      </rPr>
      <t>申請書類と合わせて</t>
    </r>
    <r>
      <rPr>
        <u/>
        <sz val="12"/>
        <color rgb="FFFF0000"/>
        <rFont val="游ゴシック"/>
        <family val="3"/>
        <charset val="128"/>
        <scheme val="minor"/>
      </rPr>
      <t>同意書を必ず提出</t>
    </r>
    <r>
      <rPr>
        <sz val="12"/>
        <color theme="1"/>
        <rFont val="游ゴシック"/>
        <family val="2"/>
        <charset val="128"/>
        <scheme val="minor"/>
      </rPr>
      <t>してください。</t>
    </r>
    <rPh sb="2" eb="4">
      <t>ウケイレ</t>
    </rPh>
    <rPh sb="4" eb="6">
      <t>ジッセキ</t>
    </rPh>
    <rPh sb="9" eb="11">
      <t>イリョウ</t>
    </rPh>
    <rPh sb="11" eb="13">
      <t>キカン</t>
    </rPh>
    <rPh sb="19" eb="21">
      <t>シンセイ</t>
    </rPh>
    <rPh sb="21" eb="23">
      <t>ショルイ</t>
    </rPh>
    <rPh sb="24" eb="25">
      <t>ア</t>
    </rPh>
    <rPh sb="28" eb="31">
      <t>ドウイショ</t>
    </rPh>
    <rPh sb="32" eb="33">
      <t>カナラ</t>
    </rPh>
    <rPh sb="34" eb="36">
      <t>テイシュツ</t>
    </rPh>
    <phoneticPr fontId="21"/>
  </si>
  <si>
    <t>　　第３期（令和６年２月１日から令和６年３月３１日まで）</t>
    <rPh sb="2" eb="3">
      <t>ダイ</t>
    </rPh>
    <rPh sb="4" eb="5">
      <t>キ</t>
    </rPh>
    <rPh sb="6" eb="8">
      <t>レイワ</t>
    </rPh>
    <rPh sb="9" eb="10">
      <t>ネン</t>
    </rPh>
    <rPh sb="11" eb="12">
      <t>ガツ</t>
    </rPh>
    <rPh sb="13" eb="14">
      <t>ニチ</t>
    </rPh>
    <rPh sb="16" eb="18">
      <t>レイワ</t>
    </rPh>
    <rPh sb="19" eb="20">
      <t>ネン</t>
    </rPh>
    <rPh sb="21" eb="22">
      <t>ガツ</t>
    </rPh>
    <rPh sb="24" eb="25">
      <t>ニチ</t>
    </rPh>
    <phoneticPr fontId="21"/>
  </si>
  <si>
    <t>3/1～3/31</t>
    <phoneticPr fontId="21"/>
  </si>
  <si>
    <t>2/1～2/29</t>
    <phoneticPr fontId="21"/>
  </si>
  <si>
    <t>２月分</t>
    <rPh sb="1" eb="3">
      <t>ガツブン</t>
    </rPh>
    <phoneticPr fontId="36"/>
  </si>
  <si>
    <t>３月分</t>
    <rPh sb="1" eb="3">
      <t>ガツブン</t>
    </rPh>
    <phoneticPr fontId="36"/>
  </si>
  <si>
    <t>２月</t>
    <rPh sb="1" eb="2">
      <t>ガツ</t>
    </rPh>
    <phoneticPr fontId="36"/>
  </si>
  <si>
    <t>３月</t>
    <rPh sb="1" eb="2">
      <t>ガツ</t>
    </rPh>
    <phoneticPr fontId="36"/>
  </si>
  <si>
    <t xml:space="preserve">①2/1～2/5
②2/20～2/29
</t>
    <phoneticPr fontId="21"/>
  </si>
  <si>
    <t>新型コロナとは別の疾患により入院したが、1/30にコロナと類似の症状が発症したため、2/1にPCR検査を実施したところ、陽性と判明。1/25に受け入れた別のコロナ患者と病室が近かったことから、当該コロナ患者から感染したと思われるため、院内感染とした。</t>
    <rPh sb="0" eb="2">
      <t>シンガタ</t>
    </rPh>
    <rPh sb="7" eb="8">
      <t>ベツ</t>
    </rPh>
    <rPh sb="9" eb="11">
      <t>シッカン</t>
    </rPh>
    <rPh sb="14" eb="16">
      <t>ニュウイン</t>
    </rPh>
    <rPh sb="29" eb="31">
      <t>ルイジ</t>
    </rPh>
    <rPh sb="32" eb="34">
      <t>ショウジョウ</t>
    </rPh>
    <rPh sb="35" eb="37">
      <t>ハッショウ</t>
    </rPh>
    <rPh sb="49" eb="51">
      <t>ケンサ</t>
    </rPh>
    <rPh sb="52" eb="54">
      <t>ジッシ</t>
    </rPh>
    <rPh sb="60" eb="62">
      <t>ヨウセイ</t>
    </rPh>
    <rPh sb="63" eb="65">
      <t>ハンメイ</t>
    </rPh>
    <rPh sb="71" eb="72">
      <t>ウ</t>
    </rPh>
    <rPh sb="73" eb="74">
      <t>イ</t>
    </rPh>
    <rPh sb="76" eb="77">
      <t>ベツ</t>
    </rPh>
    <rPh sb="81" eb="83">
      <t>カンジャ</t>
    </rPh>
    <rPh sb="84" eb="86">
      <t>ビョウシツ</t>
    </rPh>
    <rPh sb="87" eb="88">
      <t>チカ</t>
    </rPh>
    <rPh sb="96" eb="98">
      <t>トウガイ</t>
    </rPh>
    <rPh sb="101" eb="103">
      <t>カンジャ</t>
    </rPh>
    <rPh sb="105" eb="107">
      <t>カンセン</t>
    </rPh>
    <rPh sb="110" eb="111">
      <t>オモ</t>
    </rPh>
    <rPh sb="117" eb="119">
      <t>インナイ</t>
    </rPh>
    <rPh sb="119" eb="121">
      <t>カンセン</t>
    </rPh>
    <phoneticPr fontId="21"/>
  </si>
  <si>
    <t>新型コロナとは別の疾患により入院したが、2/19にコロナと類似の症状が発症したため、2/20にPCR検査を実施したところ、陽性と判明。担当看護師が2/15にコロナ陽性判明し、そこから感染したと思われるため、院内感染とした。</t>
    <rPh sb="0" eb="2">
      <t>シンガタ</t>
    </rPh>
    <rPh sb="7" eb="8">
      <t>ベツ</t>
    </rPh>
    <rPh sb="9" eb="11">
      <t>シッカン</t>
    </rPh>
    <rPh sb="14" eb="16">
      <t>ニュウイン</t>
    </rPh>
    <rPh sb="29" eb="31">
      <t>ルイジ</t>
    </rPh>
    <rPh sb="32" eb="34">
      <t>ショウジョウ</t>
    </rPh>
    <rPh sb="35" eb="37">
      <t>ハッショウ</t>
    </rPh>
    <rPh sb="50" eb="52">
      <t>ケンサ</t>
    </rPh>
    <rPh sb="53" eb="55">
      <t>ジッシ</t>
    </rPh>
    <rPh sb="61" eb="63">
      <t>ヨウセイ</t>
    </rPh>
    <rPh sb="64" eb="66">
      <t>ハンメイ</t>
    </rPh>
    <rPh sb="67" eb="69">
      <t>タントウ</t>
    </rPh>
    <rPh sb="69" eb="72">
      <t>カンゴシ</t>
    </rPh>
    <rPh sb="81" eb="83">
      <t>ヨウセイ</t>
    </rPh>
    <rPh sb="83" eb="85">
      <t>ハンメイ</t>
    </rPh>
    <rPh sb="91" eb="93">
      <t>カンセン</t>
    </rPh>
    <rPh sb="96" eb="97">
      <t>オモ</t>
    </rPh>
    <rPh sb="103" eb="105">
      <t>インナイ</t>
    </rPh>
    <rPh sb="105" eb="107">
      <t>カンセン</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</si>
</sst>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
    <numFmt numFmtId="178" formatCode="#,###"/>
    <numFmt numFmtId="179" formatCode="0_);[Red]\(0\)"/>
    <numFmt numFmtId="180" formatCode="#,##0_);[Red]\(#,##0\)"/>
  </numFmts>
  <fonts count="70"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rgb="FF000000"/>
      <name val="ＭＳ 明朝"/>
      <family val="1"/>
      <charset val="128"/>
    </font>
    <font>
      <sz val="11"/>
      <color theme="1"/>
      <name val="ＭＳ 明朝"/>
      <family val="1"/>
      <charset val="128"/>
    </font>
    <font>
      <sz val="10.5"/>
      <color rgb="FF000000"/>
      <name val="ＭＳ 明朝"/>
      <family val="1"/>
      <charset val="128"/>
    </font>
    <font>
      <sz val="6"/>
      <name val="游ゴシック"/>
      <family val="2"/>
      <charset val="128"/>
      <scheme val="minor"/>
    </font>
    <font>
      <sz val="12"/>
      <color rgb="FF000000"/>
      <name val="ＭＳ 明朝"/>
      <family val="1"/>
      <charset val="128"/>
    </font>
    <font>
      <sz val="9"/>
      <color rgb="FF000000"/>
      <name val="ＭＳ 明朝"/>
      <family val="1"/>
      <charset val="128"/>
    </font>
    <font>
      <sz val="18"/>
      <color rgb="FF000000"/>
      <name val="ＭＳ 明朝"/>
      <family val="1"/>
      <charset val="128"/>
    </font>
    <font>
      <sz val="10"/>
      <color rgb="FF000000"/>
      <name val="ＭＳ 明朝"/>
      <family val="1"/>
      <charset val="128"/>
    </font>
    <font>
      <u/>
      <sz val="12"/>
      <color rgb="FF000000"/>
      <name val="ＭＳ 明朝"/>
      <family val="1"/>
      <charset val="128"/>
    </font>
    <font>
      <sz val="12"/>
      <color theme="1"/>
      <name val="ＭＳ 明朝"/>
      <family val="1"/>
      <charset val="128"/>
    </font>
    <font>
      <sz val="11"/>
      <color indexed="8"/>
      <name val="ＭＳ ゴシック"/>
      <family val="3"/>
      <charset val="128"/>
    </font>
    <font>
      <sz val="11"/>
      <color indexed="8"/>
      <name val="ＭＳ 明朝"/>
      <family val="1"/>
      <charset val="128"/>
    </font>
    <font>
      <sz val="6"/>
      <name val="ＭＳ ゴシック"/>
      <family val="3"/>
      <charset val="128"/>
    </font>
    <font>
      <sz val="18"/>
      <color indexed="8"/>
      <name val="ＭＳ 明朝"/>
      <family val="1"/>
      <charset val="128"/>
    </font>
    <font>
      <sz val="10"/>
      <color indexed="8"/>
      <name val="ＭＳ 明朝"/>
      <family val="1"/>
      <charset val="128"/>
    </font>
    <font>
      <sz val="11"/>
      <name val="ＭＳ 明朝"/>
      <family val="1"/>
      <charset val="128"/>
    </font>
    <font>
      <sz val="9"/>
      <color indexed="8"/>
      <name val="ＭＳ 明朝"/>
      <family val="1"/>
      <charset val="128"/>
    </font>
    <font>
      <sz val="11"/>
      <color theme="1"/>
      <name val="游ゴシック"/>
      <family val="2"/>
      <scheme val="minor"/>
    </font>
    <font>
      <sz val="6"/>
      <name val="游ゴシック"/>
      <family val="3"/>
      <charset val="128"/>
      <scheme val="minor"/>
    </font>
    <font>
      <sz val="9"/>
      <color theme="1"/>
      <name val="ＭＳ 明朝"/>
      <family val="1"/>
      <charset val="128"/>
    </font>
    <font>
      <b/>
      <sz val="11"/>
      <color theme="1"/>
      <name val="ＭＳ 明朝"/>
      <family val="1"/>
      <charset val="128"/>
    </font>
    <font>
      <sz val="8"/>
      <color theme="1"/>
      <name val="ＭＳ 明朝"/>
      <family val="1"/>
      <charset val="128"/>
    </font>
    <font>
      <sz val="11"/>
      <color rgb="FFFF0000"/>
      <name val="ＭＳ 明朝"/>
      <family val="1"/>
      <charset val="128"/>
    </font>
    <font>
      <sz val="10"/>
      <color theme="1"/>
      <name val="ＭＳ 明朝"/>
      <family val="1"/>
      <charset val="128"/>
    </font>
    <font>
      <sz val="10"/>
      <color theme="1"/>
      <name val="游ゴシック"/>
      <family val="2"/>
      <scheme val="minor"/>
    </font>
    <font>
      <sz val="10"/>
      <color rgb="FFFF0000"/>
      <name val="游ゴシック"/>
      <family val="2"/>
      <scheme val="minor"/>
    </font>
    <font>
      <b/>
      <sz val="12"/>
      <name val="游ゴシック"/>
      <family val="3"/>
      <charset val="128"/>
      <scheme val="minor"/>
    </font>
    <font>
      <sz val="11"/>
      <color rgb="FFFF0000"/>
      <name val="游ゴシック"/>
      <family val="2"/>
      <scheme val="minor"/>
    </font>
    <font>
      <sz val="11"/>
      <color theme="1"/>
      <name val="游ゴシック"/>
      <family val="3"/>
      <charset val="128"/>
      <scheme val="minor"/>
    </font>
    <font>
      <sz val="10"/>
      <color theme="1"/>
      <name val="游ゴシック"/>
      <family val="3"/>
      <charset val="128"/>
      <scheme val="minor"/>
    </font>
    <font>
      <b/>
      <sz val="11"/>
      <color theme="1"/>
      <name val="游ゴシック"/>
      <family val="3"/>
      <charset val="128"/>
      <scheme val="minor"/>
    </font>
    <font>
      <b/>
      <sz val="9"/>
      <color theme="1"/>
      <name val="游ゴシック"/>
      <family val="3"/>
      <charset val="128"/>
      <scheme val="minor"/>
    </font>
    <font>
      <sz val="8"/>
      <name val="ＭＳ 明朝"/>
      <family val="1"/>
      <charset val="128"/>
    </font>
    <font>
      <sz val="11"/>
      <name val="ＭＳ Ｐゴシック"/>
      <family val="3"/>
      <charset val="128"/>
    </font>
    <font>
      <sz val="12"/>
      <name val="ＭＳ 明朝"/>
      <family val="1"/>
      <charset val="128"/>
    </font>
    <font>
      <sz val="14"/>
      <name val="ＭＳ 明朝"/>
      <family val="1"/>
      <charset val="128"/>
    </font>
    <font>
      <sz val="6"/>
      <name val="ＭＳ Ｐゴシック"/>
      <family val="3"/>
      <charset val="128"/>
    </font>
    <font>
      <u/>
      <sz val="11"/>
      <name val="ＭＳ 明朝"/>
      <family val="1"/>
      <charset val="128"/>
    </font>
    <font>
      <sz val="10"/>
      <name val="ＭＳ 明朝"/>
      <family val="1"/>
      <charset val="128"/>
    </font>
    <font>
      <sz val="12"/>
      <color theme="1"/>
      <name val="游ゴシック"/>
      <family val="2"/>
      <scheme val="minor"/>
    </font>
    <font>
      <sz val="12"/>
      <color theme="1"/>
      <name val="游ゴシック"/>
      <family val="3"/>
      <charset val="128"/>
      <scheme val="minor"/>
    </font>
    <font>
      <b/>
      <sz val="14"/>
      <color theme="1"/>
      <name val="游ゴシック"/>
      <family val="3"/>
      <charset val="128"/>
      <scheme val="minor"/>
    </font>
    <font>
      <b/>
      <u val="double"/>
      <sz val="14"/>
      <color theme="1"/>
      <name val="游ゴシック"/>
      <family val="3"/>
      <charset val="128"/>
      <scheme val="minor"/>
    </font>
    <font>
      <sz val="11"/>
      <color theme="1"/>
      <name val="メイリオ"/>
      <family val="3"/>
      <charset val="128"/>
    </font>
    <font>
      <sz val="9"/>
      <color rgb="FFFF0000"/>
      <name val="メイリオ"/>
      <family val="3"/>
      <charset val="128"/>
    </font>
    <font>
      <b/>
      <sz val="11"/>
      <name val="游ゴシック"/>
      <family val="3"/>
      <charset val="128"/>
      <scheme val="minor"/>
    </font>
    <font>
      <sz val="18"/>
      <color theme="1"/>
      <name val="游ゴシック"/>
      <family val="2"/>
      <scheme val="minor"/>
    </font>
    <font>
      <sz val="12"/>
      <color theme="1"/>
      <name val="游ゴシック"/>
      <family val="2"/>
      <charset val="128"/>
      <scheme val="minor"/>
    </font>
    <font>
      <sz val="12"/>
      <color rgb="FFFF0000"/>
      <name val="游ゴシック"/>
      <family val="3"/>
      <charset val="128"/>
      <scheme val="minor"/>
    </font>
    <font>
      <u/>
      <sz val="12"/>
      <color theme="1"/>
      <name val="游ゴシック"/>
      <family val="3"/>
      <charset val="128"/>
      <scheme val="minor"/>
    </font>
    <font>
      <u/>
      <sz val="12"/>
      <color rgb="FFFF0000"/>
      <name val="游ゴシック"/>
      <family val="3"/>
      <charset val="128"/>
      <scheme val="minor"/>
    </font>
    <font>
      <b/>
      <sz val="16"/>
      <color theme="1"/>
      <name val="游ゴシック"/>
      <family val="3"/>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6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auto="1"/>
      </left>
      <right style="thin">
        <color auto="1"/>
      </right>
      <top style="double">
        <color indexed="64"/>
      </top>
      <bottom style="thin">
        <color auto="1"/>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diagonal/>
    </border>
  </borders>
  <cellStyleXfs count="47">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8" fillId="0" borderId="0">
      <alignment vertical="center"/>
    </xf>
    <xf numFmtId="0" fontId="35" fillId="0" borderId="0"/>
    <xf numFmtId="38" fontId="35" fillId="0" borderId="0" applyFont="0" applyFill="0" applyBorder="0" applyAlignment="0" applyProtection="0">
      <alignment vertical="center"/>
    </xf>
    <xf numFmtId="0" fontId="51" fillId="0" borderId="0">
      <alignment vertical="center"/>
    </xf>
    <xf numFmtId="38" fontId="51" fillId="0" borderId="0" applyFont="0" applyFill="0" applyBorder="0" applyAlignment="0" applyProtection="0">
      <alignment vertical="center"/>
    </xf>
  </cellStyleXfs>
  <cellXfs count="440">
    <xf numFmtId="0" fontId="0" fillId="0" borderId="0" xfId="0">
      <alignment vertical="center"/>
    </xf>
    <xf numFmtId="0" fontId="18" fillId="0" borderId="0" xfId="0" applyFont="1" applyAlignment="1">
      <alignment horizontal="left" vertical="center"/>
    </xf>
    <xf numFmtId="0" fontId="18" fillId="0" borderId="0" xfId="0" applyFont="1" applyAlignment="1">
      <alignment horizontal="justify" vertical="center"/>
    </xf>
    <xf numFmtId="0" fontId="18" fillId="0" borderId="0" xfId="0" applyFont="1" applyAlignment="1">
      <alignment horizontal="right" vertical="center"/>
    </xf>
    <xf numFmtId="0" fontId="20" fillId="0" borderId="0" xfId="0" applyFont="1" applyAlignment="1">
      <alignment horizontal="left" vertical="center"/>
    </xf>
    <xf numFmtId="0" fontId="0" fillId="0" borderId="0" xfId="0">
      <alignment vertical="center"/>
    </xf>
    <xf numFmtId="0" fontId="18" fillId="0" borderId="0" xfId="0" applyFont="1" applyAlignment="1">
      <alignment vertical="center" wrapText="1"/>
    </xf>
    <xf numFmtId="0" fontId="0" fillId="0" borderId="0" xfId="0" applyAlignment="1">
      <alignment vertical="center"/>
    </xf>
    <xf numFmtId="0" fontId="18" fillId="0" borderId="0" xfId="0" applyFont="1" applyAlignment="1">
      <alignment wrapText="1"/>
    </xf>
    <xf numFmtId="0" fontId="22" fillId="0" borderId="0" xfId="0" applyFont="1" applyAlignment="1">
      <alignment horizontal="center" vertical="center"/>
    </xf>
    <xf numFmtId="0" fontId="22" fillId="0" borderId="0" xfId="0" applyFont="1" applyAlignment="1">
      <alignment horizontal="justify" vertical="center"/>
    </xf>
    <xf numFmtId="0" fontId="22" fillId="0" borderId="0" xfId="0" applyFont="1" applyAlignment="1">
      <alignment horizontal="left" vertical="center"/>
    </xf>
    <xf numFmtId="0" fontId="22" fillId="0" borderId="0" xfId="0" applyFont="1" applyAlignment="1">
      <alignment vertical="center" wrapText="1"/>
    </xf>
    <xf numFmtId="0" fontId="22" fillId="0" borderId="0" xfId="0" applyFont="1" applyFill="1" applyAlignment="1">
      <alignment vertical="center" wrapText="1"/>
    </xf>
    <xf numFmtId="0" fontId="28" fillId="0" borderId="0" xfId="42" applyFont="1" applyAlignment="1">
      <alignment horizontal="left" vertical="center"/>
    </xf>
    <xf numFmtId="0" fontId="29" fillId="0" borderId="0" xfId="42" applyFont="1" applyAlignment="1">
      <alignment horizontal="center" vertical="center"/>
    </xf>
    <xf numFmtId="0" fontId="29" fillId="0" borderId="0" xfId="42" applyFont="1" applyAlignment="1">
      <alignment vertical="center"/>
    </xf>
    <xf numFmtId="0" fontId="29" fillId="0" borderId="10" xfId="42" applyFont="1" applyBorder="1" applyAlignment="1">
      <alignment horizontal="center" vertical="center" wrapText="1"/>
    </xf>
    <xf numFmtId="0" fontId="33" fillId="0" borderId="10" xfId="42" applyFont="1" applyBorder="1" applyAlignment="1">
      <alignment horizontal="center" vertical="center" wrapText="1"/>
    </xf>
    <xf numFmtId="0" fontId="34" fillId="0" borderId="13" xfId="42" applyFont="1" applyBorder="1" applyAlignment="1">
      <alignment horizontal="center" vertical="center" wrapText="1"/>
    </xf>
    <xf numFmtId="0" fontId="29" fillId="0" borderId="15" xfId="42" applyFont="1" applyBorder="1" applyAlignment="1">
      <alignment horizontal="center" vertical="center"/>
    </xf>
    <xf numFmtId="0" fontId="29" fillId="0" borderId="16" xfId="42" applyFont="1" applyBorder="1" applyAlignment="1">
      <alignment horizontal="center" vertical="center"/>
    </xf>
    <xf numFmtId="0" fontId="29" fillId="0" borderId="0" xfId="42" applyFont="1" applyBorder="1" applyAlignment="1">
      <alignment horizontal="center" vertical="center"/>
    </xf>
    <xf numFmtId="0" fontId="29" fillId="0" borderId="19" xfId="42" applyFont="1" applyBorder="1" applyAlignment="1">
      <alignment horizontal="center" vertical="center"/>
    </xf>
    <xf numFmtId="0" fontId="29" fillId="0" borderId="15" xfId="42" applyFont="1" applyBorder="1" applyAlignment="1">
      <alignment vertical="center"/>
    </xf>
    <xf numFmtId="0" fontId="29" fillId="0" borderId="21" xfId="42" applyFont="1" applyBorder="1" applyAlignment="1">
      <alignment horizontal="center" vertical="center"/>
    </xf>
    <xf numFmtId="0" fontId="29" fillId="0" borderId="15" xfId="42" applyFont="1" applyFill="1" applyBorder="1" applyAlignment="1">
      <alignment horizontal="center" vertical="center"/>
    </xf>
    <xf numFmtId="0" fontId="29" fillId="0" borderId="21" xfId="42" applyFont="1" applyFill="1" applyBorder="1" applyAlignment="1">
      <alignment horizontal="center" vertical="center"/>
    </xf>
    <xf numFmtId="0" fontId="0" fillId="0" borderId="0" xfId="0">
      <alignment vertical="center"/>
    </xf>
    <xf numFmtId="0" fontId="19" fillId="0" borderId="0" xfId="0" applyFont="1" applyAlignment="1">
      <alignment horizontal="left" vertical="center" wrapText="1"/>
    </xf>
    <xf numFmtId="0" fontId="19" fillId="0" borderId="0" xfId="43" applyFont="1" applyAlignment="1">
      <alignment vertical="center"/>
    </xf>
    <xf numFmtId="0" fontId="19" fillId="0" borderId="0" xfId="43" applyFont="1"/>
    <xf numFmtId="0" fontId="27" fillId="0" borderId="0" xfId="43" applyFont="1" applyAlignment="1">
      <alignment horizontal="center" vertical="center"/>
    </xf>
    <xf numFmtId="0" fontId="19" fillId="0" borderId="21" xfId="43" applyFont="1" applyBorder="1" applyAlignment="1">
      <alignment vertical="center"/>
    </xf>
    <xf numFmtId="0" fontId="19" fillId="0" borderId="0" xfId="43" applyFont="1" applyBorder="1" applyAlignment="1">
      <alignment horizontal="left" vertical="center"/>
    </xf>
    <xf numFmtId="0" fontId="19" fillId="0" borderId="0" xfId="43" applyFont="1" applyBorder="1" applyAlignment="1">
      <alignment horizontal="center" vertical="center"/>
    </xf>
    <xf numFmtId="0" fontId="19" fillId="0" borderId="10" xfId="43" applyFont="1" applyBorder="1" applyAlignment="1">
      <alignment horizontal="center" vertical="center"/>
    </xf>
    <xf numFmtId="0" fontId="19" fillId="0" borderId="10" xfId="43" applyFont="1" applyBorder="1" applyAlignment="1">
      <alignment horizontal="center" vertical="center" wrapText="1"/>
    </xf>
    <xf numFmtId="0" fontId="19" fillId="0" borderId="0" xfId="43" applyFont="1" applyBorder="1"/>
    <xf numFmtId="176" fontId="19" fillId="33" borderId="10" xfId="43" applyNumberFormat="1" applyFont="1" applyFill="1" applyBorder="1" applyAlignment="1" applyProtection="1">
      <alignment vertical="center"/>
      <protection locked="0"/>
    </xf>
    <xf numFmtId="176" fontId="19" fillId="0" borderId="10" xfId="43" applyNumberFormat="1" applyFont="1" applyBorder="1" applyAlignment="1">
      <alignment vertical="center"/>
    </xf>
    <xf numFmtId="0" fontId="19" fillId="0" borderId="0" xfId="43" applyFont="1" applyAlignment="1">
      <alignment vertical="top" wrapText="1"/>
    </xf>
    <xf numFmtId="0" fontId="19" fillId="0" borderId="0" xfId="43" applyFont="1" applyAlignment="1">
      <alignment horizontal="center" vertical="center"/>
    </xf>
    <xf numFmtId="0" fontId="19" fillId="0" borderId="24" xfId="43" applyFont="1" applyBorder="1" applyAlignment="1" applyProtection="1">
      <alignment horizontal="center" vertical="center"/>
      <protection locked="0"/>
    </xf>
    <xf numFmtId="0" fontId="37" fillId="0" borderId="10" xfId="43" applyFont="1" applyBorder="1" applyAlignment="1">
      <alignment horizontal="center" vertical="center" wrapText="1"/>
    </xf>
    <xf numFmtId="0" fontId="19" fillId="0" borderId="25" xfId="43" applyFont="1" applyBorder="1" applyAlignment="1">
      <alignment vertical="center"/>
    </xf>
    <xf numFmtId="0" fontId="19" fillId="0" borderId="0" xfId="43" applyFont="1" applyBorder="1" applyAlignment="1">
      <alignment vertical="center"/>
    </xf>
    <xf numFmtId="176" fontId="19" fillId="0" borderId="26" xfId="43" applyNumberFormat="1" applyFont="1" applyBorder="1" applyAlignment="1">
      <alignment vertical="center"/>
    </xf>
    <xf numFmtId="38" fontId="19" fillId="0" borderId="27" xfId="44" applyFont="1" applyBorder="1" applyAlignment="1"/>
    <xf numFmtId="38" fontId="19" fillId="0" borderId="27" xfId="44" applyFont="1" applyBorder="1" applyAlignment="1">
      <alignment horizontal="right" vertical="center"/>
    </xf>
    <xf numFmtId="56" fontId="19" fillId="0" borderId="27" xfId="43" applyNumberFormat="1" applyFont="1" applyBorder="1" applyAlignment="1">
      <alignment horizontal="left" shrinkToFit="1"/>
    </xf>
    <xf numFmtId="176" fontId="19" fillId="0" borderId="24" xfId="43" applyNumberFormat="1" applyFont="1" applyBorder="1" applyAlignment="1">
      <alignment vertical="center"/>
    </xf>
    <xf numFmtId="38" fontId="19" fillId="0" borderId="19" xfId="44" applyFont="1" applyBorder="1" applyAlignment="1">
      <alignment vertical="center"/>
    </xf>
    <xf numFmtId="0" fontId="19" fillId="0" borderId="27" xfId="43" applyFont="1" applyBorder="1" applyAlignment="1">
      <alignment horizontal="left" vertical="center" shrinkToFit="1"/>
    </xf>
    <xf numFmtId="0" fontId="19" fillId="0" borderId="19" xfId="43" applyFont="1" applyBorder="1" applyAlignment="1">
      <alignment horizontal="center" vertical="center"/>
    </xf>
    <xf numFmtId="176" fontId="19" fillId="0" borderId="27" xfId="43" applyNumberFormat="1" applyFont="1" applyBorder="1" applyAlignment="1">
      <alignment vertical="center"/>
    </xf>
    <xf numFmtId="38" fontId="19" fillId="0" borderId="27" xfId="44" applyFont="1" applyBorder="1" applyAlignment="1">
      <alignment vertical="center"/>
    </xf>
    <xf numFmtId="0" fontId="19" fillId="0" borderId="28" xfId="43" applyFont="1" applyBorder="1" applyAlignment="1">
      <alignment vertical="center"/>
    </xf>
    <xf numFmtId="0" fontId="19" fillId="0" borderId="29" xfId="43" applyFont="1" applyBorder="1" applyAlignment="1">
      <alignment vertical="center"/>
    </xf>
    <xf numFmtId="38" fontId="19" fillId="0" borderId="30" xfId="44" applyFont="1" applyBorder="1" applyAlignment="1"/>
    <xf numFmtId="38" fontId="19" fillId="0" borderId="30" xfId="44" applyFont="1" applyBorder="1" applyAlignment="1">
      <alignment horizontal="right" vertical="center"/>
    </xf>
    <xf numFmtId="56" fontId="19" fillId="0" borderId="30" xfId="43" applyNumberFormat="1" applyFont="1" applyBorder="1" applyAlignment="1">
      <alignment horizontal="left" shrinkToFit="1"/>
    </xf>
    <xf numFmtId="0" fontId="19" fillId="0" borderId="19" xfId="43" applyFont="1" applyBorder="1" applyAlignment="1">
      <alignment vertical="center"/>
    </xf>
    <xf numFmtId="0" fontId="19" fillId="0" borderId="32" xfId="43" applyFont="1" applyBorder="1" applyAlignment="1">
      <alignment vertical="center"/>
    </xf>
    <xf numFmtId="38" fontId="19" fillId="0" borderId="30" xfId="44" applyFont="1" applyBorder="1" applyAlignment="1">
      <alignment vertical="center"/>
    </xf>
    <xf numFmtId="0" fontId="19" fillId="0" borderId="33" xfId="43" applyFont="1" applyBorder="1" applyAlignment="1">
      <alignment vertical="center"/>
    </xf>
    <xf numFmtId="0" fontId="19" fillId="0" borderId="34" xfId="43" applyFont="1" applyBorder="1" applyAlignment="1">
      <alignment vertical="center"/>
    </xf>
    <xf numFmtId="0" fontId="19" fillId="0" borderId="35" xfId="43" applyFont="1" applyBorder="1" applyAlignment="1">
      <alignment horizontal="center" vertical="center"/>
    </xf>
    <xf numFmtId="176" fontId="19" fillId="0" borderId="31" xfId="43" applyNumberFormat="1" applyFont="1" applyBorder="1" applyAlignment="1">
      <alignment vertical="center"/>
    </xf>
    <xf numFmtId="38" fontId="19" fillId="0" borderId="31" xfId="44" applyFont="1" applyBorder="1" applyAlignment="1">
      <alignment vertical="center"/>
    </xf>
    <xf numFmtId="176" fontId="19" fillId="0" borderId="36" xfId="43" applyNumberFormat="1" applyFont="1" applyBorder="1" applyAlignment="1">
      <alignment vertical="center"/>
    </xf>
    <xf numFmtId="0" fontId="19" fillId="0" borderId="27" xfId="43" applyFont="1" applyBorder="1" applyAlignment="1">
      <alignment vertical="center"/>
    </xf>
    <xf numFmtId="38" fontId="19" fillId="0" borderId="37" xfId="44" applyFont="1" applyBorder="1" applyAlignment="1">
      <alignment vertical="center"/>
    </xf>
    <xf numFmtId="0" fontId="19" fillId="0" borderId="20" xfId="43" applyFont="1" applyBorder="1" applyAlignment="1">
      <alignment vertical="center"/>
    </xf>
    <xf numFmtId="0" fontId="19" fillId="0" borderId="22" xfId="43" applyFont="1" applyBorder="1" applyAlignment="1">
      <alignment horizontal="center" vertical="center"/>
    </xf>
    <xf numFmtId="176" fontId="19" fillId="0" borderId="18" xfId="43" applyNumberFormat="1" applyFont="1" applyBorder="1" applyAlignment="1">
      <alignment vertical="center"/>
    </xf>
    <xf numFmtId="38" fontId="19" fillId="0" borderId="18" xfId="44" applyFont="1" applyBorder="1" applyAlignment="1">
      <alignment vertical="center"/>
    </xf>
    <xf numFmtId="0" fontId="19" fillId="0" borderId="18" xfId="43" applyFont="1" applyBorder="1" applyAlignment="1">
      <alignment vertical="center" shrinkToFit="1"/>
    </xf>
    <xf numFmtId="0" fontId="19" fillId="0" borderId="18" xfId="43" applyFont="1" applyBorder="1" applyAlignment="1">
      <alignment vertical="center"/>
    </xf>
    <xf numFmtId="0" fontId="19" fillId="0" borderId="0" xfId="43" applyFont="1" applyProtection="1">
      <protection locked="0"/>
    </xf>
    <xf numFmtId="38" fontId="19" fillId="0" borderId="0" xfId="43" applyNumberFormat="1" applyFont="1"/>
    <xf numFmtId="0" fontId="19" fillId="0" borderId="0" xfId="43" applyFont="1" applyAlignment="1">
      <alignment horizontal="left" vertical="center"/>
    </xf>
    <xf numFmtId="0" fontId="27" fillId="0" borderId="0" xfId="43" applyFont="1" applyAlignment="1">
      <alignment vertical="center"/>
    </xf>
    <xf numFmtId="0" fontId="19" fillId="0" borderId="0" xfId="43" applyFont="1" applyAlignment="1">
      <alignment horizontal="right" vertical="center"/>
    </xf>
    <xf numFmtId="0" fontId="19" fillId="0" borderId="0" xfId="43" applyFont="1" applyBorder="1" applyAlignment="1">
      <alignment vertical="center" wrapText="1"/>
    </xf>
    <xf numFmtId="10" fontId="19" fillId="0" borderId="21" xfId="43" applyNumberFormat="1" applyFont="1" applyBorder="1" applyAlignment="1">
      <alignment vertical="center"/>
    </xf>
    <xf numFmtId="0" fontId="19" fillId="0" borderId="10" xfId="43" applyFont="1" applyBorder="1" applyAlignment="1">
      <alignment horizontal="center" vertical="center" shrinkToFit="1"/>
    </xf>
    <xf numFmtId="57" fontId="19" fillId="0" borderId="10" xfId="43" applyNumberFormat="1" applyFont="1" applyBorder="1" applyAlignment="1">
      <alignment horizontal="center" vertical="center" shrinkToFit="1"/>
    </xf>
    <xf numFmtId="57" fontId="39" fillId="0" borderId="10" xfId="43" applyNumberFormat="1" applyFont="1" applyBorder="1" applyAlignment="1">
      <alignment horizontal="center" vertical="center" wrapText="1" shrinkToFit="1"/>
    </xf>
    <xf numFmtId="0" fontId="40" fillId="0" borderId="0" xfId="43" applyFont="1" applyAlignment="1">
      <alignment vertical="center"/>
    </xf>
    <xf numFmtId="0" fontId="19" fillId="33" borderId="10" xfId="43" applyNumberFormat="1" applyFont="1" applyFill="1" applyBorder="1" applyAlignment="1" applyProtection="1">
      <alignment horizontal="center" vertical="center"/>
      <protection locked="0"/>
    </xf>
    <xf numFmtId="178" fontId="19" fillId="0" borderId="10" xfId="43" applyNumberFormat="1" applyFont="1" applyFill="1" applyBorder="1" applyAlignment="1">
      <alignment horizontal="center" vertical="center"/>
    </xf>
    <xf numFmtId="176" fontId="37" fillId="0" borderId="0" xfId="43" applyNumberFormat="1" applyFont="1" applyAlignment="1">
      <alignment vertical="center"/>
    </xf>
    <xf numFmtId="0" fontId="19" fillId="0" borderId="12" xfId="43" applyFont="1" applyBorder="1" applyAlignment="1">
      <alignment horizontal="center" vertical="center"/>
    </xf>
    <xf numFmtId="0" fontId="19" fillId="0" borderId="38" xfId="43" applyFont="1" applyFill="1" applyBorder="1" applyAlignment="1">
      <alignment horizontal="center" vertical="center"/>
    </xf>
    <xf numFmtId="0" fontId="19" fillId="33" borderId="38" xfId="43" applyNumberFormat="1" applyFont="1" applyFill="1" applyBorder="1" applyAlignment="1" applyProtection="1">
      <alignment horizontal="center" vertical="center"/>
      <protection locked="0"/>
    </xf>
    <xf numFmtId="178" fontId="19" fillId="0" borderId="38" xfId="43" applyNumberFormat="1" applyFont="1" applyFill="1" applyBorder="1" applyAlignment="1">
      <alignment horizontal="center" vertical="center"/>
    </xf>
    <xf numFmtId="0" fontId="19" fillId="0" borderId="18" xfId="43" applyFont="1" applyBorder="1" applyAlignment="1">
      <alignment horizontal="center" vertical="center"/>
    </xf>
    <xf numFmtId="178" fontId="19" fillId="0" borderId="18" xfId="43" applyNumberFormat="1" applyFont="1" applyFill="1" applyBorder="1" applyAlignment="1">
      <alignment horizontal="center" vertical="center"/>
    </xf>
    <xf numFmtId="178" fontId="19" fillId="0" borderId="39" xfId="43" applyNumberFormat="1" applyFont="1" applyFill="1" applyBorder="1" applyAlignment="1">
      <alignment horizontal="center" vertical="center"/>
    </xf>
    <xf numFmtId="0" fontId="35" fillId="0" borderId="0" xfId="43" applyAlignment="1">
      <alignment vertical="center"/>
    </xf>
    <xf numFmtId="0" fontId="35" fillId="0" borderId="0" xfId="43"/>
    <xf numFmtId="0" fontId="35" fillId="0" borderId="0" xfId="43" applyProtection="1">
      <protection locked="0"/>
    </xf>
    <xf numFmtId="0" fontId="35" fillId="0" borderId="0" xfId="43" applyBorder="1"/>
    <xf numFmtId="0" fontId="19" fillId="0" borderId="38" xfId="43" applyFont="1" applyBorder="1" applyAlignment="1">
      <alignment horizontal="center" vertical="center"/>
    </xf>
    <xf numFmtId="0" fontId="27" fillId="0" borderId="0" xfId="43" applyFont="1" applyAlignment="1"/>
    <xf numFmtId="0" fontId="35" fillId="0" borderId="24" xfId="43" applyBorder="1"/>
    <xf numFmtId="0" fontId="42" fillId="0" borderId="0" xfId="43" applyFont="1" applyBorder="1" applyAlignment="1"/>
    <xf numFmtId="0" fontId="43" fillId="0" borderId="0" xfId="43" applyFont="1" applyAlignment="1">
      <alignment horizontal="left"/>
    </xf>
    <xf numFmtId="0" fontId="42" fillId="0" borderId="0" xfId="43" applyFont="1" applyAlignment="1">
      <alignment horizontal="center"/>
    </xf>
    <xf numFmtId="0" fontId="42" fillId="0" borderId="0" xfId="43" applyFont="1" applyBorder="1" applyAlignment="1">
      <alignment horizontal="center"/>
    </xf>
    <xf numFmtId="0" fontId="44" fillId="34" borderId="42" xfId="43" applyFont="1" applyFill="1" applyBorder="1" applyAlignment="1">
      <alignment horizontal="center"/>
    </xf>
    <xf numFmtId="0" fontId="35" fillId="35" borderId="44" xfId="43" applyFill="1" applyBorder="1"/>
    <xf numFmtId="0" fontId="35" fillId="0" borderId="45" xfId="43" applyFont="1" applyBorder="1" applyAlignment="1">
      <alignment horizontal="center"/>
    </xf>
    <xf numFmtId="0" fontId="46" fillId="0" borderId="12" xfId="43" applyFont="1" applyBorder="1" applyAlignment="1">
      <alignment horizontal="center"/>
    </xf>
    <xf numFmtId="0" fontId="47" fillId="0" borderId="12" xfId="43" applyFont="1" applyBorder="1" applyAlignment="1">
      <alignment horizontal="center"/>
    </xf>
    <xf numFmtId="0" fontId="46" fillId="0" borderId="46" xfId="43" applyFont="1" applyBorder="1" applyAlignment="1">
      <alignment horizontal="center"/>
    </xf>
    <xf numFmtId="0" fontId="35" fillId="0" borderId="47" xfId="43" applyFont="1" applyBorder="1" applyAlignment="1">
      <alignment horizontal="center"/>
    </xf>
    <xf numFmtId="0" fontId="35" fillId="0" borderId="12" xfId="43" applyBorder="1" applyAlignment="1">
      <alignment horizontal="center"/>
    </xf>
    <xf numFmtId="0" fontId="42" fillId="0" borderId="12" xfId="43" applyFont="1" applyBorder="1" applyAlignment="1">
      <alignment horizontal="center"/>
    </xf>
    <xf numFmtId="0" fontId="35" fillId="0" borderId="46" xfId="43" applyBorder="1" applyAlignment="1">
      <alignment horizontal="center"/>
    </xf>
    <xf numFmtId="0" fontId="48" fillId="0" borderId="11" xfId="43" applyFont="1" applyBorder="1" applyAlignment="1">
      <alignment horizontal="right"/>
    </xf>
    <xf numFmtId="0" fontId="49" fillId="0" borderId="48" xfId="43" applyFont="1" applyFill="1" applyBorder="1" applyAlignment="1" applyProtection="1">
      <alignment horizontal="center" vertical="center"/>
      <protection locked="0"/>
    </xf>
    <xf numFmtId="0" fontId="35" fillId="0" borderId="45" xfId="43" applyBorder="1"/>
    <xf numFmtId="0" fontId="35" fillId="0" borderId="10" xfId="43" applyBorder="1"/>
    <xf numFmtId="0" fontId="35" fillId="0" borderId="46" xfId="43" applyBorder="1"/>
    <xf numFmtId="179" fontId="48" fillId="0" borderId="11" xfId="43" applyNumberFormat="1" applyFont="1" applyBorder="1" applyAlignment="1">
      <alignment horizontal="center"/>
    </xf>
    <xf numFmtId="0" fontId="35" fillId="33" borderId="49" xfId="43" applyFill="1" applyBorder="1" applyProtection="1">
      <protection locked="0"/>
    </xf>
    <xf numFmtId="0" fontId="35" fillId="33" borderId="18" xfId="43" applyFill="1" applyBorder="1" applyProtection="1">
      <protection locked="0"/>
    </xf>
    <xf numFmtId="179" fontId="48" fillId="0" borderId="50" xfId="43" applyNumberFormat="1" applyFont="1" applyBorder="1" applyAlignment="1">
      <alignment horizontal="center"/>
    </xf>
    <xf numFmtId="0" fontId="35" fillId="33" borderId="45" xfId="43" applyFill="1" applyBorder="1" applyProtection="1">
      <protection locked="0"/>
    </xf>
    <xf numFmtId="0" fontId="35" fillId="33" borderId="10" xfId="43" applyFill="1" applyBorder="1" applyProtection="1">
      <protection locked="0"/>
    </xf>
    <xf numFmtId="0" fontId="35" fillId="0" borderId="51" xfId="43" applyBorder="1"/>
    <xf numFmtId="0" fontId="35" fillId="0" borderId="52" xfId="43" applyBorder="1"/>
    <xf numFmtId="0" fontId="35" fillId="0" borderId="53" xfId="43" applyBorder="1"/>
    <xf numFmtId="179" fontId="48" fillId="0" borderId="54" xfId="43" applyNumberFormat="1" applyFont="1" applyBorder="1" applyAlignment="1">
      <alignment horizontal="center"/>
    </xf>
    <xf numFmtId="0" fontId="35" fillId="0" borderId="55" xfId="43" applyBorder="1"/>
    <xf numFmtId="179" fontId="48" fillId="0" borderId="0" xfId="43" applyNumberFormat="1" applyFont="1" applyBorder="1" applyAlignment="1">
      <alignment horizontal="center"/>
    </xf>
    <xf numFmtId="0" fontId="45" fillId="0" borderId="0" xfId="43" applyFont="1"/>
    <xf numFmtId="0" fontId="35" fillId="0" borderId="0" xfId="43" applyBorder="1" applyAlignment="1">
      <alignment horizontal="center" vertical="center"/>
    </xf>
    <xf numFmtId="0" fontId="46" fillId="0" borderId="10" xfId="43" applyFont="1" applyBorder="1" applyAlignment="1">
      <alignment horizontal="center"/>
    </xf>
    <xf numFmtId="0" fontId="47" fillId="0" borderId="10" xfId="43" applyFont="1" applyBorder="1" applyAlignment="1">
      <alignment horizontal="center"/>
    </xf>
    <xf numFmtId="0" fontId="48" fillId="0" borderId="50" xfId="43" applyFont="1" applyBorder="1" applyAlignment="1">
      <alignment horizontal="right"/>
    </xf>
    <xf numFmtId="0" fontId="35" fillId="0" borderId="47" xfId="43" applyBorder="1"/>
    <xf numFmtId="0" fontId="35" fillId="33" borderId="13" xfId="43" applyFill="1" applyBorder="1" applyProtection="1">
      <protection locked="0"/>
    </xf>
    <xf numFmtId="179" fontId="48" fillId="0" borderId="56" xfId="43" applyNumberFormat="1" applyFont="1" applyBorder="1" applyAlignment="1">
      <alignment horizontal="center"/>
    </xf>
    <xf numFmtId="0" fontId="35" fillId="33" borderId="22" xfId="43" applyFill="1" applyBorder="1" applyProtection="1">
      <protection locked="0"/>
    </xf>
    <xf numFmtId="0" fontId="35" fillId="0" borderId="54" xfId="43" applyBorder="1"/>
    <xf numFmtId="0" fontId="35" fillId="0" borderId="57" xfId="43" applyBorder="1"/>
    <xf numFmtId="179" fontId="48" fillId="0" borderId="58" xfId="43" applyNumberFormat="1" applyFont="1" applyBorder="1" applyAlignment="1">
      <alignment horizontal="center"/>
    </xf>
    <xf numFmtId="0" fontId="35" fillId="0" borderId="47" xfId="43" applyBorder="1" applyAlignment="1">
      <alignment horizontal="center"/>
    </xf>
    <xf numFmtId="0" fontId="35" fillId="0" borderId="18" xfId="43" applyBorder="1"/>
    <xf numFmtId="0" fontId="35" fillId="0" borderId="21" xfId="43" applyBorder="1"/>
    <xf numFmtId="0" fontId="19" fillId="0" borderId="0" xfId="0" applyFont="1" applyAlignment="1">
      <alignment horizontal="left" vertical="center" wrapText="1"/>
    </xf>
    <xf numFmtId="0" fontId="19" fillId="0" borderId="0" xfId="0" applyFont="1">
      <alignment vertical="center"/>
    </xf>
    <xf numFmtId="0" fontId="19" fillId="0" borderId="0" xfId="0" applyFont="1" applyAlignment="1">
      <alignment vertical="center"/>
    </xf>
    <xf numFmtId="0" fontId="19" fillId="0" borderId="27" xfId="0" applyFont="1" applyBorder="1" applyAlignment="1">
      <alignment horizontal="center" vertical="center"/>
    </xf>
    <xf numFmtId="0" fontId="19" fillId="0" borderId="18" xfId="0" applyFont="1" applyBorder="1" applyAlignment="1">
      <alignment horizontal="center" vertical="center"/>
    </xf>
    <xf numFmtId="0" fontId="19" fillId="0" borderId="0" xfId="0" applyFont="1" applyBorder="1" applyAlignment="1">
      <alignment horizontal="center" vertical="center"/>
    </xf>
    <xf numFmtId="0" fontId="19" fillId="0" borderId="0" xfId="0" applyFont="1" applyFill="1" applyBorder="1" applyAlignment="1">
      <alignment horizontal="left" vertical="center" wrapText="1"/>
    </xf>
    <xf numFmtId="0" fontId="38" fillId="0" borderId="0" xfId="0" applyFont="1">
      <alignment vertical="center"/>
    </xf>
    <xf numFmtId="0" fontId="19" fillId="0" borderId="0" xfId="0" applyFont="1" applyBorder="1">
      <alignment vertical="center"/>
    </xf>
    <xf numFmtId="0" fontId="19" fillId="0" borderId="0" xfId="0" applyFont="1" applyBorder="1" applyAlignment="1">
      <alignment vertical="center"/>
    </xf>
    <xf numFmtId="0" fontId="19" fillId="0" borderId="0" xfId="0" applyFont="1" applyAlignment="1">
      <alignment horizontal="center" vertical="center"/>
    </xf>
    <xf numFmtId="0" fontId="19" fillId="0" borderId="0" xfId="0" applyFont="1" applyAlignment="1">
      <alignment horizontal="right" vertical="center"/>
    </xf>
    <xf numFmtId="0" fontId="38" fillId="0" borderId="0" xfId="0" applyFont="1" applyAlignment="1">
      <alignment horizontal="center" vertical="center"/>
    </xf>
    <xf numFmtId="0" fontId="19" fillId="0" borderId="59" xfId="0" applyFont="1" applyFill="1" applyBorder="1" applyAlignment="1">
      <alignment horizontal="center" vertical="center" shrinkToFit="1"/>
    </xf>
    <xf numFmtId="0" fontId="19" fillId="0" borderId="18" xfId="0" applyFont="1" applyFill="1" applyBorder="1" applyAlignment="1">
      <alignment horizontal="center" vertical="center" shrinkToFit="1"/>
    </xf>
    <xf numFmtId="0" fontId="19" fillId="0" borderId="0" xfId="0" applyFont="1" applyFill="1" applyBorder="1" applyAlignment="1">
      <alignment horizontal="center" vertical="center"/>
    </xf>
    <xf numFmtId="0" fontId="19" fillId="0" borderId="0" xfId="0" applyFont="1" applyFill="1" applyBorder="1" applyAlignment="1">
      <alignment vertical="center"/>
    </xf>
    <xf numFmtId="0" fontId="52" fillId="0" borderId="0" xfId="45" applyFont="1">
      <alignment vertical="center"/>
    </xf>
    <xf numFmtId="0" fontId="53" fillId="0" borderId="0" xfId="45" applyFont="1">
      <alignment vertical="center"/>
    </xf>
    <xf numFmtId="0" fontId="52" fillId="0" borderId="0" xfId="45" applyFont="1" applyAlignment="1">
      <alignment horizontal="center" vertical="center"/>
    </xf>
    <xf numFmtId="0" fontId="33" fillId="0" borderId="0" xfId="45" applyFont="1">
      <alignment vertical="center"/>
    </xf>
    <xf numFmtId="0" fontId="33" fillId="0" borderId="0" xfId="45" applyFont="1" applyAlignment="1">
      <alignment horizontal="center" vertical="center" wrapText="1"/>
    </xf>
    <xf numFmtId="0" fontId="33" fillId="0" borderId="0" xfId="45" applyFont="1" applyAlignment="1">
      <alignment horizontal="left" vertical="center" wrapText="1"/>
    </xf>
    <xf numFmtId="38" fontId="33" fillId="0" borderId="0" xfId="46" applyFont="1" applyBorder="1" applyAlignment="1">
      <alignment horizontal="left" vertical="center"/>
    </xf>
    <xf numFmtId="38" fontId="33" fillId="0" borderId="0" xfId="46" applyFont="1" applyBorder="1" applyAlignment="1">
      <alignment horizontal="left" vertical="center" wrapText="1"/>
    </xf>
    <xf numFmtId="0" fontId="51" fillId="0" borderId="0" xfId="45">
      <alignment vertical="center"/>
    </xf>
    <xf numFmtId="0" fontId="48" fillId="0" borderId="0" xfId="43" applyFont="1" applyAlignment="1">
      <alignment vertical="center"/>
    </xf>
    <xf numFmtId="0" fontId="35" fillId="0" borderId="0" xfId="43" applyBorder="1" applyAlignment="1">
      <alignment vertical="center"/>
    </xf>
    <xf numFmtId="0" fontId="61" fillId="0" borderId="10" xfId="43" applyFont="1" applyBorder="1" applyAlignment="1">
      <alignment horizontal="center" vertical="center"/>
    </xf>
    <xf numFmtId="0" fontId="61" fillId="0" borderId="0" xfId="43" applyFont="1" applyBorder="1" applyAlignment="1">
      <alignment vertical="center"/>
    </xf>
    <xf numFmtId="0" fontId="61" fillId="0" borderId="0" xfId="43" applyFont="1" applyAlignment="1">
      <alignment vertical="center"/>
    </xf>
    <xf numFmtId="0" fontId="46" fillId="0" borderId="0" xfId="43" applyFont="1" applyBorder="1" applyAlignment="1">
      <alignment horizontal="center" vertical="center"/>
    </xf>
    <xf numFmtId="0" fontId="46" fillId="0" borderId="0" xfId="43" applyFont="1" applyBorder="1" applyAlignment="1">
      <alignment vertical="center"/>
    </xf>
    <xf numFmtId="0" fontId="35" fillId="0" borderId="0" xfId="43" applyAlignment="1" applyProtection="1">
      <alignment vertical="center"/>
      <protection locked="0"/>
    </xf>
    <xf numFmtId="0" fontId="64" fillId="0" borderId="0" xfId="43" applyFont="1" applyAlignment="1">
      <alignment vertical="center"/>
    </xf>
    <xf numFmtId="0" fontId="61" fillId="0" borderId="0" xfId="43" applyFont="1" applyAlignment="1" applyProtection="1">
      <alignment horizontal="center" vertical="center"/>
      <protection locked="0"/>
    </xf>
    <xf numFmtId="0" fontId="55" fillId="0" borderId="0" xfId="45" applyFont="1" applyBorder="1" applyAlignment="1">
      <alignment horizontal="right" vertical="center"/>
    </xf>
    <xf numFmtId="176" fontId="33" fillId="0" borderId="19" xfId="45" applyNumberFormat="1" applyFont="1" applyFill="1" applyBorder="1" applyAlignment="1">
      <alignment horizontal="center" vertical="center"/>
    </xf>
    <xf numFmtId="0" fontId="51" fillId="0" borderId="19" xfId="45" applyFill="1" applyBorder="1" applyAlignment="1">
      <alignment horizontal="center" vertical="center"/>
    </xf>
    <xf numFmtId="0" fontId="56" fillId="0" borderId="13" xfId="45" applyFont="1" applyFill="1" applyBorder="1" applyAlignment="1">
      <alignment horizontal="center" vertical="center"/>
    </xf>
    <xf numFmtId="0" fontId="56" fillId="0" borderId="19" xfId="45" applyFont="1" applyFill="1" applyBorder="1" applyAlignment="1">
      <alignment horizontal="center" vertical="center"/>
    </xf>
    <xf numFmtId="0" fontId="56" fillId="0" borderId="15" xfId="45" applyFont="1" applyBorder="1" applyAlignment="1">
      <alignment horizontal="center" vertical="center" wrapText="1"/>
    </xf>
    <xf numFmtId="0" fontId="56" fillId="0" borderId="0" xfId="45" applyFont="1" applyBorder="1" applyAlignment="1">
      <alignment horizontal="center" vertical="center" wrapText="1"/>
    </xf>
    <xf numFmtId="176" fontId="19" fillId="0" borderId="10" xfId="43" applyNumberFormat="1" applyFont="1" applyFill="1" applyBorder="1" applyAlignment="1" applyProtection="1">
      <alignment vertical="center"/>
      <protection locked="0"/>
    </xf>
    <xf numFmtId="0" fontId="65" fillId="0" borderId="0" xfId="0" applyFont="1">
      <alignment vertical="center"/>
    </xf>
    <xf numFmtId="0" fontId="58" fillId="0" borderId="0" xfId="0" applyFont="1">
      <alignment vertical="center"/>
    </xf>
    <xf numFmtId="0" fontId="69" fillId="0" borderId="0" xfId="0" applyFont="1">
      <alignment vertical="center"/>
    </xf>
    <xf numFmtId="0" fontId="29" fillId="33" borderId="14" xfId="42" applyFont="1" applyFill="1" applyBorder="1" applyAlignment="1" applyProtection="1">
      <alignment horizontal="center" vertical="center"/>
      <protection locked="0"/>
    </xf>
    <xf numFmtId="0" fontId="29" fillId="33" borderId="18" xfId="42" applyFont="1" applyFill="1" applyBorder="1" applyAlignment="1" applyProtection="1">
      <alignment horizontal="center" vertical="center"/>
      <protection locked="0"/>
    </xf>
    <xf numFmtId="0" fontId="29" fillId="33" borderId="21" xfId="42" applyFont="1" applyFill="1" applyBorder="1" applyAlignment="1" applyProtection="1">
      <alignment horizontal="center" vertical="center"/>
      <protection locked="0"/>
    </xf>
    <xf numFmtId="0" fontId="29" fillId="33" borderId="21" xfId="42" applyFont="1" applyFill="1" applyBorder="1" applyAlignment="1" applyProtection="1">
      <alignment vertical="center"/>
      <protection locked="0"/>
    </xf>
    <xf numFmtId="0" fontId="32" fillId="33" borderId="0" xfId="42" applyFont="1" applyFill="1" applyBorder="1" applyAlignment="1" applyProtection="1">
      <alignment horizontal="center" vertical="center"/>
      <protection locked="0"/>
    </xf>
    <xf numFmtId="0" fontId="29" fillId="33" borderId="0" xfId="42" applyFont="1" applyFill="1" applyBorder="1" applyAlignment="1" applyProtection="1">
      <alignment horizontal="center" vertical="center"/>
      <protection locked="0"/>
    </xf>
    <xf numFmtId="0" fontId="61" fillId="0" borderId="0" xfId="43" applyFont="1" applyAlignment="1" applyProtection="1">
      <alignment vertical="center"/>
    </xf>
    <xf numFmtId="0" fontId="35" fillId="0" borderId="0" xfId="43" applyFill="1" applyAlignment="1" applyProtection="1">
      <alignment vertical="center"/>
    </xf>
    <xf numFmtId="0" fontId="19" fillId="0" borderId="14" xfId="43" applyFont="1" applyBorder="1" applyAlignment="1">
      <alignment horizontal="center" vertical="center"/>
    </xf>
    <xf numFmtId="0" fontId="19" fillId="33" borderId="14" xfId="43" applyNumberFormat="1" applyFont="1" applyFill="1" applyBorder="1" applyAlignment="1" applyProtection="1">
      <alignment horizontal="center" vertical="center"/>
      <protection locked="0"/>
    </xf>
    <xf numFmtId="179" fontId="48" fillId="0" borderId="63" xfId="43" applyNumberFormat="1" applyFont="1" applyBorder="1" applyAlignment="1">
      <alignment horizontal="center"/>
    </xf>
    <xf numFmtId="0" fontId="19" fillId="0" borderId="31" xfId="43" applyFont="1" applyBorder="1" applyAlignment="1">
      <alignment horizontal="left" vertical="center" shrinkToFit="1"/>
    </xf>
    <xf numFmtId="0" fontId="19" fillId="0" borderId="18" xfId="43" applyFont="1" applyBorder="1" applyAlignment="1">
      <alignment horizontal="left" vertical="center" shrinkToFit="1"/>
    </xf>
    <xf numFmtId="0" fontId="19" fillId="0" borderId="18" xfId="43" applyFont="1" applyBorder="1" applyAlignment="1">
      <alignment horizontal="center" vertical="center"/>
    </xf>
    <xf numFmtId="0" fontId="19" fillId="33" borderId="18" xfId="43" applyNumberFormat="1" applyFont="1" applyFill="1" applyBorder="1" applyAlignment="1" applyProtection="1">
      <alignment horizontal="center" vertical="center"/>
      <protection locked="0"/>
    </xf>
    <xf numFmtId="0" fontId="18" fillId="0" borderId="0" xfId="0" applyFont="1" applyAlignment="1">
      <alignment horizontal="left" vertical="center" wrapText="1"/>
    </xf>
    <xf numFmtId="0" fontId="19" fillId="0" borderId="0" xfId="0" applyFont="1" applyAlignment="1">
      <alignment horizontal="left" vertical="center" wrapText="1"/>
    </xf>
    <xf numFmtId="0" fontId="18" fillId="0" borderId="0" xfId="0" applyFont="1" applyAlignment="1">
      <alignment horizontal="justify" vertical="center" wrapText="1"/>
    </xf>
    <xf numFmtId="0" fontId="0" fillId="0" borderId="0" xfId="0">
      <alignment vertical="center"/>
    </xf>
    <xf numFmtId="38" fontId="0" fillId="0" borderId="0" xfId="0" applyNumberFormat="1" applyFill="1" applyAlignment="1">
      <alignment horizontal="center" vertical="center"/>
    </xf>
    <xf numFmtId="0" fontId="0" fillId="0" borderId="0" xfId="0" applyFill="1" applyAlignment="1">
      <alignment horizontal="center" vertical="center"/>
    </xf>
    <xf numFmtId="0" fontId="18" fillId="0" borderId="0" xfId="0" applyFont="1" applyAlignment="1">
      <alignment horizontal="center" vertical="center" wrapText="1"/>
    </xf>
    <xf numFmtId="0" fontId="18" fillId="33" borderId="0" xfId="0" applyFont="1" applyFill="1" applyAlignment="1" applyProtection="1">
      <alignment horizontal="left" vertical="center" wrapText="1"/>
      <protection locked="0"/>
    </xf>
    <xf numFmtId="0" fontId="22" fillId="0" borderId="0" xfId="0" applyFont="1" applyAlignment="1">
      <alignment horizontal="justify"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25" fillId="0" borderId="0" xfId="0" applyFont="1" applyAlignment="1">
      <alignment horizontal="justify" vertical="center" wrapText="1"/>
    </xf>
    <xf numFmtId="0" fontId="22" fillId="0" borderId="0" xfId="0" applyFont="1" applyAlignment="1">
      <alignment horizontal="center" vertical="center" wrapText="1"/>
    </xf>
    <xf numFmtId="0" fontId="23" fillId="0" borderId="0" xfId="0" applyFont="1" applyAlignment="1">
      <alignment horizontal="right" vertical="center" wrapText="1"/>
    </xf>
    <xf numFmtId="0" fontId="24" fillId="0" borderId="0" xfId="0" applyFont="1" applyAlignment="1">
      <alignment horizontal="center" vertical="center" wrapText="1"/>
    </xf>
    <xf numFmtId="0" fontId="29" fillId="33" borderId="17" xfId="42" applyFont="1" applyFill="1" applyBorder="1" applyAlignment="1" applyProtection="1">
      <alignment horizontal="center" vertical="center" wrapText="1"/>
      <protection locked="0"/>
    </xf>
    <xf numFmtId="0" fontId="29" fillId="33" borderId="15" xfId="42" applyFont="1" applyFill="1" applyBorder="1" applyAlignment="1" applyProtection="1">
      <alignment horizontal="center" vertical="center" wrapText="1"/>
      <protection locked="0"/>
    </xf>
    <xf numFmtId="0" fontId="29" fillId="33" borderId="16" xfId="42" applyFont="1" applyFill="1" applyBorder="1" applyAlignment="1" applyProtection="1">
      <alignment horizontal="center" vertical="center" wrapText="1"/>
      <protection locked="0"/>
    </xf>
    <xf numFmtId="0" fontId="29" fillId="33" borderId="20" xfId="42" applyFont="1" applyFill="1" applyBorder="1" applyAlignment="1" applyProtection="1">
      <alignment horizontal="center" vertical="center" wrapText="1"/>
      <protection locked="0"/>
    </xf>
    <xf numFmtId="0" fontId="29" fillId="33" borderId="21" xfId="42" applyFont="1" applyFill="1" applyBorder="1" applyAlignment="1" applyProtection="1">
      <alignment horizontal="center" vertical="center" wrapText="1"/>
      <protection locked="0"/>
    </xf>
    <xf numFmtId="0" fontId="29" fillId="33" borderId="22" xfId="42" applyFont="1" applyFill="1" applyBorder="1" applyAlignment="1" applyProtection="1">
      <alignment horizontal="center" vertical="center" wrapText="1"/>
      <protection locked="0"/>
    </xf>
    <xf numFmtId="0" fontId="29" fillId="33" borderId="14" xfId="42" applyFont="1" applyFill="1" applyBorder="1" applyAlignment="1" applyProtection="1">
      <alignment horizontal="center" vertical="center"/>
      <protection locked="0"/>
    </xf>
    <xf numFmtId="0" fontId="29" fillId="33" borderId="18" xfId="42" applyFont="1" applyFill="1" applyBorder="1" applyAlignment="1" applyProtection="1">
      <alignment horizontal="center" vertical="center"/>
      <protection locked="0"/>
    </xf>
    <xf numFmtId="0" fontId="31" fillId="0" borderId="0" xfId="42" applyFont="1" applyAlignment="1">
      <alignment horizontal="center" vertical="center"/>
    </xf>
    <xf numFmtId="0" fontId="29" fillId="0" borderId="10" xfId="42" applyFont="1" applyBorder="1" applyAlignment="1">
      <alignment horizontal="center" vertical="center"/>
    </xf>
    <xf numFmtId="0" fontId="29" fillId="0" borderId="10" xfId="42" applyFont="1" applyBorder="1" applyAlignment="1">
      <alignment horizontal="left" vertical="center"/>
    </xf>
    <xf numFmtId="0" fontId="29" fillId="0" borderId="11" xfId="42" applyFont="1" applyBorder="1" applyAlignment="1">
      <alignment horizontal="center" vertical="center"/>
    </xf>
    <xf numFmtId="0" fontId="29" fillId="0" borderId="12" xfId="42" applyFont="1" applyBorder="1" applyAlignment="1">
      <alignment horizontal="center" vertical="center"/>
    </xf>
    <xf numFmtId="0" fontId="29" fillId="0" borderId="13" xfId="42" applyFont="1" applyBorder="1" applyAlignment="1">
      <alignment horizontal="center" vertical="center"/>
    </xf>
    <xf numFmtId="0" fontId="27" fillId="0" borderId="0" xfId="43" applyFont="1" applyAlignment="1">
      <alignment horizontal="center" vertical="center"/>
    </xf>
    <xf numFmtId="0" fontId="19" fillId="0" borderId="21" xfId="43" applyFont="1" applyFill="1" applyBorder="1" applyAlignment="1" applyProtection="1">
      <alignment horizontal="center" vertical="center"/>
    </xf>
    <xf numFmtId="0" fontId="19" fillId="0" borderId="15" xfId="43" applyFont="1" applyBorder="1" applyAlignment="1">
      <alignment horizontal="left" vertical="center" wrapText="1"/>
    </xf>
    <xf numFmtId="0" fontId="19" fillId="0" borderId="0" xfId="43" applyFont="1" applyBorder="1" applyAlignment="1">
      <alignment horizontal="left" vertical="center" wrapText="1"/>
    </xf>
    <xf numFmtId="0" fontId="19" fillId="0" borderId="0" xfId="43" applyFont="1" applyAlignment="1">
      <alignment horizontal="left" vertical="center"/>
    </xf>
    <xf numFmtId="0" fontId="27" fillId="0" borderId="23" xfId="43" applyFont="1" applyBorder="1" applyAlignment="1">
      <alignment horizontal="center" vertical="center"/>
    </xf>
    <xf numFmtId="177" fontId="19" fillId="0" borderId="21" xfId="43" applyNumberFormat="1" applyFont="1" applyFill="1" applyBorder="1" applyAlignment="1" applyProtection="1">
      <alignment horizontal="center" vertical="center"/>
    </xf>
    <xf numFmtId="0" fontId="19" fillId="0" borderId="17" xfId="43" applyFont="1" applyBorder="1" applyAlignment="1">
      <alignment horizontal="center" vertical="center"/>
    </xf>
    <xf numFmtId="0" fontId="19" fillId="0" borderId="15" xfId="43" applyFont="1" applyBorder="1" applyAlignment="1">
      <alignment horizontal="center" vertical="center"/>
    </xf>
    <xf numFmtId="0" fontId="19" fillId="0" borderId="16" xfId="43" applyFont="1" applyBorder="1" applyAlignment="1">
      <alignment horizontal="center" vertical="center"/>
    </xf>
    <xf numFmtId="0" fontId="19" fillId="0" borderId="20" xfId="43" applyFont="1" applyBorder="1" applyAlignment="1">
      <alignment horizontal="center" vertical="center"/>
    </xf>
    <xf numFmtId="0" fontId="19" fillId="0" borderId="21" xfId="43" applyFont="1" applyBorder="1" applyAlignment="1">
      <alignment horizontal="center" vertical="center"/>
    </xf>
    <xf numFmtId="0" fontId="19" fillId="0" borderId="22" xfId="43" applyFont="1" applyBorder="1" applyAlignment="1">
      <alignment horizontal="center" vertical="center"/>
    </xf>
    <xf numFmtId="0" fontId="19" fillId="0" borderId="12" xfId="43" applyFont="1" applyBorder="1" applyAlignment="1">
      <alignment horizontal="center" vertical="center"/>
    </xf>
    <xf numFmtId="0" fontId="19" fillId="0" borderId="11" xfId="43" applyFont="1" applyBorder="1" applyAlignment="1">
      <alignment horizontal="center" vertical="center"/>
    </xf>
    <xf numFmtId="0" fontId="19" fillId="0" borderId="13" xfId="43" applyFont="1" applyBorder="1" applyAlignment="1">
      <alignment horizontal="center" vertical="center"/>
    </xf>
    <xf numFmtId="0" fontId="19" fillId="0" borderId="10" xfId="43" applyFont="1" applyBorder="1" applyAlignment="1">
      <alignment horizontal="center" vertical="center"/>
    </xf>
    <xf numFmtId="0" fontId="19" fillId="0" borderId="0" xfId="43" applyFont="1" applyBorder="1" applyAlignment="1">
      <alignment horizontal="left" vertical="center"/>
    </xf>
    <xf numFmtId="0" fontId="19" fillId="0" borderId="0" xfId="43" applyFont="1" applyFill="1" applyBorder="1" applyAlignment="1" applyProtection="1">
      <alignment horizontal="left" vertical="top" wrapText="1"/>
      <protection locked="0"/>
    </xf>
    <xf numFmtId="0" fontId="19" fillId="0" borderId="19" xfId="43" applyFont="1" applyBorder="1" applyAlignment="1">
      <alignment horizontal="left" vertical="center"/>
    </xf>
    <xf numFmtId="0" fontId="19" fillId="0" borderId="0" xfId="43" applyFont="1" applyAlignment="1">
      <alignment horizontal="left" wrapText="1"/>
    </xf>
    <xf numFmtId="0" fontId="19" fillId="0" borderId="21" xfId="43" applyFont="1" applyBorder="1" applyAlignment="1">
      <alignment horizontal="left" vertical="center"/>
    </xf>
    <xf numFmtId="0" fontId="19" fillId="33" borderId="17" xfId="43" applyFont="1" applyFill="1" applyBorder="1" applyAlignment="1" applyProtection="1">
      <alignment horizontal="left" vertical="top" wrapText="1"/>
      <protection locked="0"/>
    </xf>
    <xf numFmtId="0" fontId="19" fillId="33" borderId="15" xfId="43" applyFont="1" applyFill="1" applyBorder="1" applyAlignment="1" applyProtection="1">
      <alignment horizontal="left" vertical="top" wrapText="1"/>
      <protection locked="0"/>
    </xf>
    <xf numFmtId="0" fontId="19" fillId="33" borderId="16" xfId="43" applyFont="1" applyFill="1" applyBorder="1" applyAlignment="1" applyProtection="1">
      <alignment horizontal="left" vertical="top" wrapText="1"/>
      <protection locked="0"/>
    </xf>
    <xf numFmtId="0" fontId="19" fillId="33" borderId="25" xfId="43" applyFont="1" applyFill="1" applyBorder="1" applyAlignment="1" applyProtection="1">
      <alignment horizontal="left" vertical="top" wrapText="1"/>
      <protection locked="0"/>
    </xf>
    <xf numFmtId="0" fontId="19" fillId="33" borderId="0" xfId="43" applyFont="1" applyFill="1" applyBorder="1" applyAlignment="1" applyProtection="1">
      <alignment horizontal="left" vertical="top" wrapText="1"/>
      <protection locked="0"/>
    </xf>
    <xf numFmtId="0" fontId="19" fillId="33" borderId="19" xfId="43" applyFont="1" applyFill="1" applyBorder="1" applyAlignment="1" applyProtection="1">
      <alignment horizontal="left" vertical="top" wrapText="1"/>
      <protection locked="0"/>
    </xf>
    <xf numFmtId="0" fontId="19" fillId="33" borderId="20" xfId="43" applyFont="1" applyFill="1" applyBorder="1" applyAlignment="1" applyProtection="1">
      <alignment horizontal="left" vertical="top" wrapText="1"/>
      <protection locked="0"/>
    </xf>
    <xf numFmtId="0" fontId="19" fillId="33" borderId="21" xfId="43" applyFont="1" applyFill="1" applyBorder="1" applyAlignment="1" applyProtection="1">
      <alignment horizontal="left" vertical="top" wrapText="1"/>
      <protection locked="0"/>
    </xf>
    <xf numFmtId="0" fontId="19" fillId="33" borderId="22" xfId="43" applyFont="1" applyFill="1" applyBorder="1" applyAlignment="1" applyProtection="1">
      <alignment horizontal="left" vertical="top" wrapText="1"/>
      <protection locked="0"/>
    </xf>
    <xf numFmtId="0" fontId="41" fillId="0" borderId="0" xfId="43" applyFont="1" applyAlignment="1">
      <alignment horizontal="left" vertical="top" wrapText="1"/>
    </xf>
    <xf numFmtId="0" fontId="35" fillId="33" borderId="17" xfId="43" applyFill="1" applyBorder="1" applyAlignment="1" applyProtection="1">
      <alignment horizontal="left" vertical="top"/>
      <protection locked="0"/>
    </xf>
    <xf numFmtId="0" fontId="35" fillId="33" borderId="15" xfId="43" applyFill="1" applyBorder="1" applyAlignment="1" applyProtection="1">
      <alignment horizontal="left" vertical="top"/>
      <protection locked="0"/>
    </xf>
    <xf numFmtId="0" fontId="35" fillId="33" borderId="16" xfId="43" applyFill="1" applyBorder="1" applyAlignment="1" applyProtection="1">
      <alignment horizontal="left" vertical="top"/>
      <protection locked="0"/>
    </xf>
    <xf numFmtId="0" fontId="35" fillId="33" borderId="20" xfId="43" applyFill="1" applyBorder="1" applyAlignment="1" applyProtection="1">
      <alignment horizontal="left" vertical="top"/>
      <protection locked="0"/>
    </xf>
    <xf numFmtId="0" fontId="35" fillId="33" borderId="21" xfId="43" applyFill="1" applyBorder="1" applyAlignment="1" applyProtection="1">
      <alignment horizontal="left" vertical="top"/>
      <protection locked="0"/>
    </xf>
    <xf numFmtId="0" fontId="35" fillId="33" borderId="22" xfId="43" applyFill="1" applyBorder="1" applyAlignment="1" applyProtection="1">
      <alignment horizontal="left" vertical="top"/>
      <protection locked="0"/>
    </xf>
    <xf numFmtId="177" fontId="19" fillId="0" borderId="21" xfId="43" applyNumberFormat="1" applyFont="1" applyFill="1" applyBorder="1" applyAlignment="1">
      <alignment horizontal="center" vertical="center"/>
    </xf>
    <xf numFmtId="0" fontId="19" fillId="0" borderId="14" xfId="43" applyFont="1" applyBorder="1" applyAlignment="1">
      <alignment horizontal="center" vertical="center"/>
    </xf>
    <xf numFmtId="0" fontId="19" fillId="0" borderId="18" xfId="43" applyFont="1" applyBorder="1" applyAlignment="1">
      <alignment horizontal="center" vertical="center"/>
    </xf>
    <xf numFmtId="0" fontId="19" fillId="0" borderId="12" xfId="43" applyFont="1" applyBorder="1" applyAlignment="1">
      <alignment horizontal="center" vertical="center" wrapText="1"/>
    </xf>
    <xf numFmtId="0" fontId="19" fillId="0" borderId="11" xfId="43" applyFont="1" applyBorder="1" applyAlignment="1">
      <alignment horizontal="center" vertical="center" wrapText="1"/>
    </xf>
    <xf numFmtId="0" fontId="19" fillId="0" borderId="13" xfId="43" applyFont="1" applyBorder="1" applyAlignment="1">
      <alignment horizontal="center" vertical="center" wrapText="1"/>
    </xf>
    <xf numFmtId="0" fontId="19" fillId="0" borderId="17" xfId="43" applyFont="1" applyBorder="1" applyAlignment="1">
      <alignment horizontal="center" vertical="center" wrapText="1"/>
    </xf>
    <xf numFmtId="0" fontId="19" fillId="0" borderId="15" xfId="43" applyFont="1" applyBorder="1" applyAlignment="1">
      <alignment horizontal="center" vertical="center" wrapText="1"/>
    </xf>
    <xf numFmtId="0" fontId="19" fillId="0" borderId="14" xfId="43" applyFont="1" applyBorder="1" applyAlignment="1">
      <alignment horizontal="center" vertical="center" wrapText="1"/>
    </xf>
    <xf numFmtId="0" fontId="19" fillId="0" borderId="18" xfId="43" applyFont="1" applyBorder="1" applyAlignment="1">
      <alignment horizontal="center" vertical="center" wrapText="1"/>
    </xf>
    <xf numFmtId="0" fontId="35" fillId="0" borderId="41" xfId="43" applyBorder="1" applyAlignment="1">
      <alignment horizontal="center"/>
    </xf>
    <xf numFmtId="0" fontId="35" fillId="0" borderId="42" xfId="43" applyBorder="1" applyAlignment="1">
      <alignment horizontal="center"/>
    </xf>
    <xf numFmtId="0" fontId="35" fillId="0" borderId="43" xfId="43" applyBorder="1" applyAlignment="1">
      <alignment horizontal="center"/>
    </xf>
    <xf numFmtId="0" fontId="45" fillId="0" borderId="17" xfId="43" applyFont="1" applyFill="1" applyBorder="1" applyAlignment="1">
      <alignment horizontal="left"/>
    </xf>
    <xf numFmtId="0" fontId="45" fillId="0" borderId="15" xfId="43" applyFont="1" applyFill="1" applyBorder="1" applyAlignment="1">
      <alignment horizontal="left"/>
    </xf>
    <xf numFmtId="0" fontId="45" fillId="0" borderId="16" xfId="43" applyFont="1" applyFill="1" applyBorder="1" applyAlignment="1">
      <alignment horizontal="left"/>
    </xf>
    <xf numFmtId="0" fontId="27" fillId="0" borderId="0" xfId="43" applyFont="1" applyAlignment="1">
      <alignment horizontal="center"/>
    </xf>
    <xf numFmtId="0" fontId="42" fillId="0" borderId="40" xfId="43" applyFont="1" applyBorder="1" applyAlignment="1">
      <alignment horizontal="center"/>
    </xf>
    <xf numFmtId="0" fontId="42" fillId="0" borderId="0" xfId="43" applyFont="1" applyBorder="1" applyAlignment="1">
      <alignment horizontal="center"/>
    </xf>
    <xf numFmtId="0" fontId="38" fillId="33" borderId="17" xfId="0" applyFont="1" applyFill="1" applyBorder="1" applyAlignment="1" applyProtection="1">
      <alignment horizontal="left" vertical="top" wrapText="1"/>
      <protection locked="0"/>
    </xf>
    <xf numFmtId="0" fontId="38" fillId="33" borderId="15" xfId="0" applyFont="1" applyFill="1" applyBorder="1" applyAlignment="1" applyProtection="1">
      <alignment horizontal="left" vertical="top" wrapText="1"/>
      <protection locked="0"/>
    </xf>
    <xf numFmtId="0" fontId="38" fillId="33" borderId="16" xfId="0" applyFont="1" applyFill="1" applyBorder="1" applyAlignment="1" applyProtection="1">
      <alignment horizontal="left" vertical="top" wrapText="1"/>
      <protection locked="0"/>
    </xf>
    <xf numFmtId="0" fontId="38" fillId="33" borderId="25" xfId="0" applyFont="1" applyFill="1" applyBorder="1" applyAlignment="1" applyProtection="1">
      <alignment horizontal="left" vertical="top" wrapText="1"/>
      <protection locked="0"/>
    </xf>
    <xf numFmtId="0" fontId="38" fillId="33" borderId="0" xfId="0" applyFont="1" applyFill="1" applyBorder="1" applyAlignment="1" applyProtection="1">
      <alignment horizontal="left" vertical="top" wrapText="1"/>
      <protection locked="0"/>
    </xf>
    <xf numFmtId="0" fontId="38" fillId="33" borderId="19" xfId="0" applyFont="1" applyFill="1" applyBorder="1" applyAlignment="1" applyProtection="1">
      <alignment horizontal="left" vertical="top" wrapText="1"/>
      <protection locked="0"/>
    </xf>
    <xf numFmtId="0" fontId="38" fillId="33" borderId="20" xfId="0" applyFont="1" applyFill="1" applyBorder="1" applyAlignment="1" applyProtection="1">
      <alignment horizontal="left" vertical="top" wrapText="1"/>
      <protection locked="0"/>
    </xf>
    <xf numFmtId="0" fontId="38" fillId="33" borderId="21" xfId="0" applyFont="1" applyFill="1" applyBorder="1" applyAlignment="1" applyProtection="1">
      <alignment horizontal="left" vertical="top" wrapText="1"/>
      <protection locked="0"/>
    </xf>
    <xf numFmtId="0" fontId="38" fillId="33" borderId="22" xfId="0" applyFont="1" applyFill="1" applyBorder="1" applyAlignment="1" applyProtection="1">
      <alignment horizontal="left" vertical="top" wrapText="1"/>
      <protection locked="0"/>
    </xf>
    <xf numFmtId="0" fontId="19" fillId="33" borderId="17" xfId="0" applyFont="1" applyFill="1" applyBorder="1" applyAlignment="1" applyProtection="1">
      <alignment horizontal="left" vertical="top" wrapText="1"/>
      <protection locked="0"/>
    </xf>
    <xf numFmtId="0" fontId="19" fillId="33" borderId="15" xfId="0" applyFont="1" applyFill="1" applyBorder="1" applyAlignment="1" applyProtection="1">
      <alignment horizontal="left" vertical="top" wrapText="1"/>
      <protection locked="0"/>
    </xf>
    <xf numFmtId="0" fontId="19" fillId="33" borderId="16" xfId="0" applyFont="1" applyFill="1" applyBorder="1" applyAlignment="1" applyProtection="1">
      <alignment horizontal="left" vertical="top" wrapText="1"/>
      <protection locked="0"/>
    </xf>
    <xf numFmtId="0" fontId="19" fillId="33" borderId="25" xfId="0" applyFont="1" applyFill="1" applyBorder="1" applyAlignment="1" applyProtection="1">
      <alignment horizontal="left" vertical="top" wrapText="1"/>
      <protection locked="0"/>
    </xf>
    <xf numFmtId="0" fontId="19" fillId="33" borderId="0" xfId="0" applyFont="1" applyFill="1" applyBorder="1" applyAlignment="1" applyProtection="1">
      <alignment horizontal="left" vertical="top" wrapText="1"/>
      <protection locked="0"/>
    </xf>
    <xf numFmtId="0" fontId="19" fillId="33" borderId="19" xfId="0" applyFont="1" applyFill="1" applyBorder="1" applyAlignment="1" applyProtection="1">
      <alignment horizontal="left" vertical="top" wrapText="1"/>
      <protection locked="0"/>
    </xf>
    <xf numFmtId="0" fontId="19" fillId="33" borderId="20" xfId="0" applyFont="1" applyFill="1" applyBorder="1" applyAlignment="1" applyProtection="1">
      <alignment horizontal="left" vertical="top" wrapText="1"/>
      <protection locked="0"/>
    </xf>
    <xf numFmtId="0" fontId="19" fillId="33" borderId="21" xfId="0" applyFont="1" applyFill="1" applyBorder="1" applyAlignment="1" applyProtection="1">
      <alignment horizontal="left" vertical="top" wrapText="1"/>
      <protection locked="0"/>
    </xf>
    <xf numFmtId="0" fontId="19" fillId="33" borderId="22" xfId="0" applyFont="1" applyFill="1" applyBorder="1" applyAlignment="1" applyProtection="1">
      <alignment horizontal="left" vertical="top" wrapText="1"/>
      <protection locked="0"/>
    </xf>
    <xf numFmtId="0" fontId="19" fillId="0" borderId="0" xfId="0" applyFont="1" applyAlignment="1">
      <alignment horizontal="center" vertical="center"/>
    </xf>
    <xf numFmtId="0" fontId="19" fillId="0" borderId="10" xfId="0" applyFont="1" applyBorder="1" applyAlignment="1">
      <alignment horizontal="center" vertical="center"/>
    </xf>
    <xf numFmtId="0" fontId="19" fillId="0" borderId="10" xfId="0" applyFont="1" applyFill="1" applyBorder="1" applyAlignment="1">
      <alignment horizontal="left" vertical="center" shrinkToFit="1"/>
    </xf>
    <xf numFmtId="0" fontId="19" fillId="0" borderId="14" xfId="0" applyFont="1" applyBorder="1" applyAlignment="1">
      <alignment horizontal="center" vertical="center"/>
    </xf>
    <xf numFmtId="0" fontId="19" fillId="0" borderId="27" xfId="0" applyFont="1" applyBorder="1" applyAlignment="1">
      <alignment horizontal="center" vertical="center"/>
    </xf>
    <xf numFmtId="0" fontId="19" fillId="33" borderId="13" xfId="0" applyFont="1" applyFill="1" applyBorder="1" applyAlignment="1" applyProtection="1">
      <alignment horizontal="left" vertical="center" shrinkToFit="1"/>
      <protection locked="0"/>
    </xf>
    <xf numFmtId="0" fontId="19" fillId="33" borderId="10" xfId="0" applyFont="1" applyFill="1" applyBorder="1" applyAlignment="1" applyProtection="1">
      <alignment horizontal="left" vertical="center" shrinkToFit="1"/>
      <protection locked="0"/>
    </xf>
    <xf numFmtId="0" fontId="19" fillId="33" borderId="27" xfId="0" applyFont="1" applyFill="1" applyBorder="1" applyAlignment="1" applyProtection="1">
      <alignment horizontal="center" vertical="center" shrinkToFit="1"/>
      <protection locked="0"/>
    </xf>
    <xf numFmtId="0" fontId="19" fillId="33" borderId="18" xfId="0" applyFont="1" applyFill="1" applyBorder="1" applyAlignment="1" applyProtection="1">
      <alignment horizontal="center" vertical="center" shrinkToFit="1"/>
      <protection locked="0"/>
    </xf>
    <xf numFmtId="56" fontId="19" fillId="33" borderId="59" xfId="0" applyNumberFormat="1" applyFont="1" applyFill="1" applyBorder="1" applyAlignment="1" applyProtection="1">
      <alignment horizontal="center" vertical="center"/>
      <protection locked="0"/>
    </xf>
    <xf numFmtId="0" fontId="19" fillId="33" borderId="59" xfId="0" applyFont="1" applyFill="1" applyBorder="1" applyAlignment="1" applyProtection="1">
      <alignment horizontal="center" vertical="center"/>
      <protection locked="0"/>
    </xf>
    <xf numFmtId="0" fontId="50" fillId="33" borderId="10" xfId="0" applyFont="1" applyFill="1" applyBorder="1" applyAlignment="1" applyProtection="1">
      <alignment horizontal="left" vertical="top" wrapText="1"/>
      <protection locked="0"/>
    </xf>
    <xf numFmtId="0" fontId="19" fillId="33" borderId="60" xfId="0" applyFont="1" applyFill="1" applyBorder="1" applyAlignment="1" applyProtection="1">
      <alignment horizontal="center" vertical="center"/>
      <protection locked="0"/>
    </xf>
    <xf numFmtId="0" fontId="19" fillId="33" borderId="18" xfId="0" applyFont="1" applyFill="1" applyBorder="1" applyAlignment="1" applyProtection="1">
      <alignment horizontal="center" vertical="center"/>
      <protection locked="0"/>
    </xf>
    <xf numFmtId="0" fontId="19" fillId="0" borderId="14" xfId="0" applyFont="1" applyFill="1" applyBorder="1" applyAlignment="1">
      <alignment horizontal="center" vertical="center" shrinkToFit="1"/>
    </xf>
    <xf numFmtId="0" fontId="19" fillId="0" borderId="18" xfId="0" applyFont="1" applyFill="1" applyBorder="1" applyAlignment="1">
      <alignment horizontal="center" vertical="center" shrinkToFit="1"/>
    </xf>
    <xf numFmtId="56" fontId="19" fillId="0" borderId="17" xfId="0" applyNumberFormat="1" applyFont="1" applyFill="1" applyBorder="1" applyAlignment="1">
      <alignment horizontal="center" vertical="center" shrinkToFit="1"/>
    </xf>
    <xf numFmtId="56" fontId="19" fillId="0" borderId="16" xfId="0" applyNumberFormat="1" applyFont="1" applyFill="1" applyBorder="1" applyAlignment="1">
      <alignment horizontal="center" vertical="center" shrinkToFit="1"/>
    </xf>
    <xf numFmtId="56" fontId="19" fillId="0" borderId="20" xfId="0" applyNumberFormat="1" applyFont="1" applyFill="1" applyBorder="1" applyAlignment="1">
      <alignment horizontal="center" vertical="center" shrinkToFit="1"/>
    </xf>
    <xf numFmtId="56" fontId="19" fillId="0" borderId="22" xfId="0" applyNumberFormat="1" applyFont="1" applyFill="1" applyBorder="1" applyAlignment="1">
      <alignment horizontal="center" vertical="center" shrinkToFit="1"/>
    </xf>
    <xf numFmtId="0" fontId="19" fillId="0" borderId="17" xfId="0" applyFont="1" applyFill="1" applyBorder="1" applyAlignment="1">
      <alignment horizontal="center" vertical="center" shrinkToFit="1"/>
    </xf>
    <xf numFmtId="0" fontId="19" fillId="0" borderId="16" xfId="0" applyFont="1" applyFill="1" applyBorder="1" applyAlignment="1">
      <alignment horizontal="center" vertical="center" shrinkToFit="1"/>
    </xf>
    <xf numFmtId="0" fontId="19" fillId="0" borderId="20" xfId="0" applyFont="1" applyFill="1" applyBorder="1" applyAlignment="1">
      <alignment horizontal="center" vertical="center" shrinkToFit="1"/>
    </xf>
    <xf numFmtId="0" fontId="19" fillId="0" borderId="22" xfId="0" applyFont="1" applyFill="1" applyBorder="1" applyAlignment="1">
      <alignment horizontal="center" vertical="center" shrinkToFit="1"/>
    </xf>
    <xf numFmtId="0" fontId="19" fillId="33" borderId="13" xfId="0" applyFont="1" applyFill="1" applyBorder="1" applyAlignment="1">
      <alignment horizontal="left" vertical="center" shrinkToFit="1"/>
    </xf>
    <xf numFmtId="0" fontId="19" fillId="33" borderId="10" xfId="0" applyFont="1" applyFill="1" applyBorder="1" applyAlignment="1">
      <alignment horizontal="left" vertical="center" shrinkToFit="1"/>
    </xf>
    <xf numFmtId="0" fontId="38" fillId="33" borderId="17" xfId="0" applyFont="1" applyFill="1" applyBorder="1" applyAlignment="1">
      <alignment horizontal="left" vertical="top" wrapText="1"/>
    </xf>
    <xf numFmtId="0" fontId="38" fillId="33" borderId="15" xfId="0" applyFont="1" applyFill="1" applyBorder="1" applyAlignment="1">
      <alignment horizontal="left" vertical="top" wrapText="1"/>
    </xf>
    <xf numFmtId="0" fontId="38" fillId="33" borderId="16" xfId="0" applyFont="1" applyFill="1" applyBorder="1" applyAlignment="1">
      <alignment horizontal="left" vertical="top" wrapText="1"/>
    </xf>
    <xf numFmtId="0" fontId="38" fillId="33" borderId="25" xfId="0" applyFont="1" applyFill="1" applyBorder="1" applyAlignment="1">
      <alignment horizontal="left" vertical="top" wrapText="1"/>
    </xf>
    <xf numFmtId="0" fontId="38" fillId="33" borderId="0" xfId="0" applyFont="1" applyFill="1" applyBorder="1" applyAlignment="1">
      <alignment horizontal="left" vertical="top" wrapText="1"/>
    </xf>
    <xf numFmtId="0" fontId="38" fillId="33" borderId="19" xfId="0" applyFont="1" applyFill="1" applyBorder="1" applyAlignment="1">
      <alignment horizontal="left" vertical="top" wrapText="1"/>
    </xf>
    <xf numFmtId="0" fontId="38" fillId="33" borderId="20" xfId="0" applyFont="1" applyFill="1" applyBorder="1" applyAlignment="1">
      <alignment horizontal="left" vertical="top" wrapText="1"/>
    </xf>
    <xf numFmtId="0" fontId="38" fillId="33" borderId="21" xfId="0" applyFont="1" applyFill="1" applyBorder="1" applyAlignment="1">
      <alignment horizontal="left" vertical="top" wrapText="1"/>
    </xf>
    <xf numFmtId="0" fontId="38" fillId="33" borderId="22" xfId="0" applyFont="1" applyFill="1" applyBorder="1" applyAlignment="1">
      <alignment horizontal="left" vertical="top" wrapText="1"/>
    </xf>
    <xf numFmtId="0" fontId="19" fillId="33" borderId="17" xfId="0" applyFont="1" applyFill="1" applyBorder="1" applyAlignment="1">
      <alignment horizontal="left" vertical="top" wrapText="1"/>
    </xf>
    <xf numFmtId="0" fontId="19" fillId="33" borderId="15" xfId="0" applyFont="1" applyFill="1" applyBorder="1" applyAlignment="1">
      <alignment horizontal="left" vertical="top" wrapText="1"/>
    </xf>
    <xf numFmtId="0" fontId="19" fillId="33" borderId="16" xfId="0" applyFont="1" applyFill="1" applyBorder="1" applyAlignment="1">
      <alignment horizontal="left" vertical="top" wrapText="1"/>
    </xf>
    <xf numFmtId="0" fontId="19" fillId="33" borderId="25" xfId="0" applyFont="1" applyFill="1" applyBorder="1" applyAlignment="1">
      <alignment horizontal="left" vertical="top" wrapText="1"/>
    </xf>
    <xf numFmtId="0" fontId="19" fillId="33" borderId="0" xfId="0" applyFont="1" applyFill="1" applyBorder="1" applyAlignment="1">
      <alignment horizontal="left" vertical="top" wrapText="1"/>
    </xf>
    <xf numFmtId="0" fontId="19" fillId="33" borderId="19" xfId="0" applyFont="1" applyFill="1" applyBorder="1" applyAlignment="1">
      <alignment horizontal="left" vertical="top" wrapText="1"/>
    </xf>
    <xf numFmtId="0" fontId="19" fillId="33" borderId="20" xfId="0" applyFont="1" applyFill="1" applyBorder="1" applyAlignment="1">
      <alignment horizontal="left" vertical="top" wrapText="1"/>
    </xf>
    <xf numFmtId="0" fontId="19" fillId="33" borderId="21" xfId="0" applyFont="1" applyFill="1" applyBorder="1" applyAlignment="1">
      <alignment horizontal="left" vertical="top" wrapText="1"/>
    </xf>
    <xf numFmtId="0" fontId="19" fillId="33" borderId="22" xfId="0" applyFont="1" applyFill="1" applyBorder="1" applyAlignment="1">
      <alignment horizontal="left" vertical="top" wrapText="1"/>
    </xf>
    <xf numFmtId="0" fontId="19" fillId="33" borderId="27" xfId="0" applyFont="1" applyFill="1" applyBorder="1" applyAlignment="1">
      <alignment horizontal="center" vertical="center" shrinkToFit="1"/>
    </xf>
    <xf numFmtId="0" fontId="19" fillId="33" borderId="18" xfId="0" applyFont="1" applyFill="1" applyBorder="1" applyAlignment="1">
      <alignment horizontal="center" vertical="center" shrinkToFit="1"/>
    </xf>
    <xf numFmtId="56" fontId="19" fillId="33" borderId="59" xfId="0" applyNumberFormat="1" applyFont="1" applyFill="1" applyBorder="1" applyAlignment="1">
      <alignment horizontal="center" vertical="center"/>
    </xf>
    <xf numFmtId="0" fontId="19" fillId="33" borderId="59" xfId="0" applyFont="1" applyFill="1" applyBorder="1" applyAlignment="1">
      <alignment horizontal="center" vertical="center"/>
    </xf>
    <xf numFmtId="0" fontId="50" fillId="33" borderId="10" xfId="0" applyFont="1" applyFill="1" applyBorder="1" applyAlignment="1">
      <alignment horizontal="left" vertical="top" wrapText="1"/>
    </xf>
    <xf numFmtId="0" fontId="19" fillId="33" borderId="18" xfId="0" applyFont="1" applyFill="1" applyBorder="1" applyAlignment="1">
      <alignment horizontal="center" vertical="center"/>
    </xf>
    <xf numFmtId="56" fontId="19" fillId="33" borderId="60" xfId="0" applyNumberFormat="1" applyFont="1" applyFill="1" applyBorder="1" applyAlignment="1">
      <alignment horizontal="center" vertical="center"/>
    </xf>
    <xf numFmtId="0" fontId="19" fillId="33" borderId="60" xfId="0" applyFont="1" applyFill="1" applyBorder="1" applyAlignment="1">
      <alignment horizontal="center" vertical="center"/>
    </xf>
    <xf numFmtId="176" fontId="56" fillId="0" borderId="12" xfId="45" applyNumberFormat="1" applyFont="1" applyFill="1" applyBorder="1" applyAlignment="1">
      <alignment horizontal="right" vertical="center"/>
    </xf>
    <xf numFmtId="0" fontId="56" fillId="0" borderId="11" xfId="45" applyFont="1" applyFill="1" applyBorder="1" applyAlignment="1">
      <alignment horizontal="right" vertical="center"/>
    </xf>
    <xf numFmtId="0" fontId="33" fillId="0" borderId="0" xfId="45" applyFont="1" applyFill="1" applyBorder="1" applyAlignment="1">
      <alignment horizontal="left" vertical="center"/>
    </xf>
    <xf numFmtId="0" fontId="33" fillId="0" borderId="0" xfId="45" applyFont="1" applyFill="1" applyBorder="1" applyAlignment="1">
      <alignment horizontal="left" vertical="center" wrapText="1"/>
    </xf>
    <xf numFmtId="0" fontId="33" fillId="0" borderId="21" xfId="45" applyFont="1" applyFill="1" applyBorder="1" applyAlignment="1">
      <alignment horizontal="left" vertical="center" wrapText="1"/>
    </xf>
    <xf numFmtId="0" fontId="56" fillId="0" borderId="25" xfId="45" applyFont="1" applyFill="1" applyBorder="1" applyAlignment="1">
      <alignment horizontal="center" vertical="center"/>
    </xf>
    <xf numFmtId="0" fontId="56" fillId="0" borderId="0" xfId="45" applyFont="1" applyFill="1" applyBorder="1" applyAlignment="1">
      <alignment horizontal="center" vertical="center"/>
    </xf>
    <xf numFmtId="0" fontId="56" fillId="0" borderId="19" xfId="45" applyFont="1" applyFill="1" applyBorder="1" applyAlignment="1">
      <alignment horizontal="center" vertical="center"/>
    </xf>
    <xf numFmtId="180" fontId="56" fillId="0" borderId="25" xfId="45" applyNumberFormat="1" applyFont="1" applyFill="1" applyBorder="1" applyAlignment="1">
      <alignment horizontal="center" vertical="center"/>
    </xf>
    <xf numFmtId="180" fontId="56" fillId="0" borderId="0" xfId="45" applyNumberFormat="1" applyFont="1" applyFill="1" applyBorder="1" applyAlignment="1">
      <alignment horizontal="center" vertical="center"/>
    </xf>
    <xf numFmtId="180" fontId="56" fillId="0" borderId="19" xfId="45" applyNumberFormat="1" applyFont="1" applyFill="1" applyBorder="1" applyAlignment="1">
      <alignment horizontal="center" vertical="center"/>
    </xf>
    <xf numFmtId="180" fontId="56" fillId="0" borderId="20" xfId="45" applyNumberFormat="1" applyFont="1" applyFill="1" applyBorder="1" applyAlignment="1">
      <alignment horizontal="center" vertical="center"/>
    </xf>
    <xf numFmtId="180" fontId="56" fillId="0" borderId="21" xfId="45" applyNumberFormat="1" applyFont="1" applyFill="1" applyBorder="1" applyAlignment="1">
      <alignment horizontal="center" vertical="center"/>
    </xf>
    <xf numFmtId="180" fontId="56" fillId="0" borderId="22" xfId="45" applyNumberFormat="1" applyFont="1" applyFill="1" applyBorder="1" applyAlignment="1">
      <alignment horizontal="center" vertical="center"/>
    </xf>
    <xf numFmtId="176" fontId="33" fillId="0" borderId="25" xfId="45" applyNumberFormat="1" applyFont="1" applyFill="1" applyBorder="1" applyAlignment="1">
      <alignment horizontal="right" vertical="center"/>
    </xf>
    <xf numFmtId="176" fontId="33" fillId="0" borderId="0" xfId="45" applyNumberFormat="1" applyFont="1" applyFill="1" applyBorder="1" applyAlignment="1">
      <alignment horizontal="right" vertical="center"/>
    </xf>
    <xf numFmtId="0" fontId="52" fillId="0" borderId="0" xfId="45" applyFont="1" applyAlignment="1">
      <alignment horizontal="center" vertical="center"/>
    </xf>
    <xf numFmtId="0" fontId="56" fillId="0" borderId="12" xfId="45" applyFont="1" applyBorder="1" applyAlignment="1">
      <alignment horizontal="center" vertical="center" wrapText="1"/>
    </xf>
    <xf numFmtId="0" fontId="56" fillId="0" borderId="11" xfId="45" applyFont="1" applyBorder="1" applyAlignment="1">
      <alignment horizontal="center" vertical="center" wrapText="1"/>
    </xf>
    <xf numFmtId="0" fontId="56" fillId="0" borderId="13" xfId="45" applyFont="1" applyBorder="1" applyAlignment="1">
      <alignment horizontal="center" vertical="center" wrapText="1"/>
    </xf>
    <xf numFmtId="0" fontId="56" fillId="0" borderId="10" xfId="45" applyFont="1" applyBorder="1" applyAlignment="1">
      <alignment horizontal="center" vertical="center" wrapText="1"/>
    </xf>
    <xf numFmtId="0" fontId="33" fillId="0" borderId="17" xfId="45" applyFont="1" applyFill="1" applyBorder="1" applyAlignment="1">
      <alignment horizontal="left" vertical="center" wrapText="1"/>
    </xf>
    <xf numFmtId="0" fontId="33" fillId="0" borderId="15" xfId="45" applyFont="1" applyFill="1" applyBorder="1" applyAlignment="1">
      <alignment horizontal="left" vertical="center" wrapText="1"/>
    </xf>
    <xf numFmtId="0" fontId="33" fillId="0" borderId="16" xfId="45" applyFont="1" applyFill="1" applyBorder="1" applyAlignment="1">
      <alignment horizontal="left" vertical="center" wrapText="1"/>
    </xf>
    <xf numFmtId="0" fontId="33" fillId="0" borderId="25" xfId="45" applyFont="1" applyFill="1" applyBorder="1" applyAlignment="1">
      <alignment horizontal="left" vertical="center" wrapText="1"/>
    </xf>
    <xf numFmtId="0" fontId="33" fillId="0" borderId="19" xfId="45" applyFont="1" applyFill="1" applyBorder="1" applyAlignment="1">
      <alignment horizontal="left" vertical="center" wrapText="1"/>
    </xf>
    <xf numFmtId="180" fontId="33" fillId="0" borderId="25" xfId="46" applyNumberFormat="1" applyFont="1" applyFill="1" applyBorder="1" applyAlignment="1">
      <alignment horizontal="left" vertical="center"/>
    </xf>
    <xf numFmtId="180" fontId="33" fillId="0" borderId="0" xfId="46" applyNumberFormat="1" applyFont="1" applyFill="1" applyBorder="1" applyAlignment="1">
      <alignment horizontal="left" vertical="center"/>
    </xf>
    <xf numFmtId="180" fontId="33" fillId="0" borderId="19" xfId="46" applyNumberFormat="1" applyFont="1" applyFill="1" applyBorder="1" applyAlignment="1">
      <alignment horizontal="left" vertical="center"/>
    </xf>
    <xf numFmtId="0" fontId="35" fillId="0" borderId="10" xfId="43" applyBorder="1" applyAlignment="1" applyProtection="1">
      <alignment horizontal="center" vertical="center"/>
      <protection locked="0"/>
    </xf>
    <xf numFmtId="0" fontId="46" fillId="0" borderId="10" xfId="43" applyFont="1" applyBorder="1" applyAlignment="1">
      <alignment horizontal="left" vertical="center"/>
    </xf>
    <xf numFmtId="0" fontId="64" fillId="33" borderId="10" xfId="43" applyFont="1" applyFill="1" applyBorder="1" applyAlignment="1" applyProtection="1">
      <alignment horizontal="center" vertical="center"/>
      <protection locked="0"/>
    </xf>
    <xf numFmtId="0" fontId="61" fillId="0" borderId="0" xfId="43" applyFont="1" applyBorder="1" applyAlignment="1">
      <alignment horizontal="center" vertical="center"/>
    </xf>
    <xf numFmtId="0" fontId="61" fillId="0" borderId="0" xfId="43" applyFont="1" applyBorder="1" applyAlignment="1">
      <alignment horizontal="left" vertical="center"/>
    </xf>
    <xf numFmtId="0" fontId="35" fillId="0" borderId="10" xfId="43" applyFont="1" applyBorder="1" applyAlignment="1">
      <alignment horizontal="left" vertical="center" wrapText="1"/>
    </xf>
    <xf numFmtId="0" fontId="35" fillId="0" borderId="10" xfId="43" applyBorder="1" applyAlignment="1">
      <alignment horizontal="left" vertical="center" wrapText="1"/>
    </xf>
    <xf numFmtId="0" fontId="64" fillId="33" borderId="12" xfId="43" applyFont="1" applyFill="1" applyBorder="1" applyAlignment="1" applyProtection="1">
      <alignment horizontal="center" vertical="center"/>
      <protection locked="0"/>
    </xf>
    <xf numFmtId="0" fontId="64" fillId="33" borderId="11" xfId="43" applyFont="1" applyFill="1" applyBorder="1" applyAlignment="1" applyProtection="1">
      <alignment horizontal="center" vertical="center"/>
      <protection locked="0"/>
    </xf>
    <xf numFmtId="0" fontId="64" fillId="33" borderId="13" xfId="43" applyFont="1" applyFill="1" applyBorder="1" applyAlignment="1" applyProtection="1">
      <alignment horizontal="center" vertical="center"/>
      <protection locked="0"/>
    </xf>
    <xf numFmtId="0" fontId="35" fillId="0" borderId="12" xfId="43" applyFont="1" applyBorder="1" applyAlignment="1">
      <alignment horizontal="left" wrapText="1"/>
    </xf>
    <xf numFmtId="0" fontId="35" fillId="0" borderId="11" xfId="43" applyFont="1" applyBorder="1" applyAlignment="1">
      <alignment horizontal="left" wrapText="1"/>
    </xf>
    <xf numFmtId="0" fontId="35" fillId="0" borderId="13" xfId="43" applyFont="1" applyBorder="1" applyAlignment="1">
      <alignment horizontal="left" wrapText="1"/>
    </xf>
    <xf numFmtId="0" fontId="61" fillId="0" borderId="15" xfId="43" applyFont="1" applyBorder="1" applyAlignment="1">
      <alignment horizontal="center" vertical="center"/>
    </xf>
    <xf numFmtId="0" fontId="62" fillId="0" borderId="15" xfId="43" applyFont="1" applyBorder="1" applyAlignment="1">
      <alignment horizontal="right" vertical="center"/>
    </xf>
    <xf numFmtId="0" fontId="63" fillId="0" borderId="0" xfId="43" applyFont="1" applyBorder="1" applyAlignment="1">
      <alignment horizontal="center" vertical="center"/>
    </xf>
    <xf numFmtId="0" fontId="61" fillId="0" borderId="0" xfId="43" applyFont="1" applyBorder="1" applyAlignment="1">
      <alignment horizontal="left" vertical="center" wrapText="1"/>
    </xf>
    <xf numFmtId="0" fontId="35" fillId="0" borderId="10" xfId="43" applyBorder="1" applyAlignment="1">
      <alignment horizontal="center" vertical="center"/>
    </xf>
    <xf numFmtId="0" fontId="46" fillId="0" borderId="12" xfId="43" applyFont="1" applyBorder="1" applyAlignment="1">
      <alignment horizontal="center" vertical="center"/>
    </xf>
    <xf numFmtId="0" fontId="46" fillId="0" borderId="11" xfId="43" applyFont="1" applyBorder="1" applyAlignment="1">
      <alignment horizontal="center" vertical="center"/>
    </xf>
    <xf numFmtId="0" fontId="46" fillId="0" borderId="61" xfId="43" applyFont="1" applyBorder="1" applyAlignment="1">
      <alignment horizontal="center" vertical="center"/>
    </xf>
    <xf numFmtId="0" fontId="46" fillId="33" borderId="62" xfId="43" applyFont="1" applyFill="1" applyBorder="1" applyAlignment="1" applyProtection="1">
      <alignment horizontal="left" vertical="center"/>
      <protection locked="0"/>
    </xf>
    <xf numFmtId="0" fontId="46" fillId="33" borderId="11" xfId="43" applyFont="1" applyFill="1" applyBorder="1" applyAlignment="1" applyProtection="1">
      <alignment horizontal="left" vertical="center"/>
      <protection locked="0"/>
    </xf>
    <xf numFmtId="0" fontId="46" fillId="33" borderId="13" xfId="43" applyFont="1" applyFill="1" applyBorder="1" applyAlignment="1" applyProtection="1">
      <alignment horizontal="left" vertical="center"/>
      <protection locked="0"/>
    </xf>
    <xf numFmtId="0" fontId="46" fillId="33" borderId="11" xfId="43" applyFont="1" applyFill="1" applyBorder="1" applyAlignment="1" applyProtection="1">
      <alignment horizontal="center" vertical="center"/>
      <protection locked="0"/>
    </xf>
    <xf numFmtId="0" fontId="46" fillId="33" borderId="13" xfId="43" applyFont="1" applyFill="1" applyBorder="1" applyAlignment="1" applyProtection="1">
      <alignment horizontal="center" vertical="center"/>
      <protection locked="0"/>
    </xf>
    <xf numFmtId="0" fontId="47" fillId="0" borderId="12" xfId="43" applyFont="1" applyBorder="1" applyAlignment="1">
      <alignment horizontal="center" vertical="center" shrinkToFit="1"/>
    </xf>
    <xf numFmtId="0" fontId="47" fillId="0" borderId="11" xfId="43" applyFont="1" applyBorder="1" applyAlignment="1">
      <alignment horizontal="center" vertical="center" shrinkToFit="1"/>
    </xf>
    <xf numFmtId="0" fontId="47" fillId="0" borderId="61" xfId="43" applyFont="1" applyBorder="1" applyAlignment="1">
      <alignment horizontal="center" vertical="center" shrinkToFit="1"/>
    </xf>
    <xf numFmtId="0" fontId="35" fillId="0" borderId="0" xfId="43" applyAlignment="1">
      <alignment horizontal="center"/>
    </xf>
    <xf numFmtId="0" fontId="57" fillId="0" borderId="0" xfId="43" applyFont="1" applyAlignment="1">
      <alignment horizontal="left" vertical="center"/>
    </xf>
    <xf numFmtId="0" fontId="58" fillId="0" borderId="0" xfId="43" applyFont="1" applyAlignment="1">
      <alignment horizontal="left" vertical="center"/>
    </xf>
    <xf numFmtId="0" fontId="59" fillId="0" borderId="0" xfId="43" applyFont="1" applyBorder="1" applyAlignment="1">
      <alignment horizontal="center" vertical="center" wrapText="1"/>
    </xf>
    <xf numFmtId="0" fontId="46" fillId="0" borderId="11" xfId="43" applyFont="1" applyFill="1" applyBorder="1" applyAlignment="1" applyProtection="1">
      <alignment horizontal="center" vertical="center"/>
    </xf>
    <xf numFmtId="0" fontId="46" fillId="0" borderId="13" xfId="43" applyFont="1" applyFill="1" applyBorder="1" applyAlignment="1" applyProtection="1">
      <alignment horizontal="center" vertical="center"/>
    </xf>
    <xf numFmtId="0" fontId="35" fillId="0" borderId="10" xfId="43" applyFont="1" applyBorder="1" applyAlignment="1">
      <alignment horizontal="left" vertical="top" wrapText="1"/>
    </xf>
    <xf numFmtId="0" fontId="0" fillId="0" borderId="0" xfId="0" applyFill="1" applyAlignment="1" applyProtection="1">
      <alignment vertical="center"/>
    </xf>
    <xf numFmtId="0" fontId="0" fillId="0" borderId="0" xfId="0" applyFill="1" applyAlignment="1">
      <alignment vertical="center"/>
    </xf>
    <xf numFmtId="0" fontId="0" fillId="0" borderId="0" xfId="0" applyFill="1">
      <alignment vertical="center"/>
    </xf>
    <xf numFmtId="0" fontId="0" fillId="0" borderId="0" xfId="0" applyFill="1" applyProtection="1">
      <alignment vertical="center"/>
    </xf>
  </cellXfs>
  <cellStyles count="47">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4"/>
    <cellStyle name="桁区切り 3" xfId="4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3" xfId="43"/>
    <cellStyle name="標準 4" xfId="45"/>
    <cellStyle name="良い" xfId="6" builtinId="26" customBuiltin="1"/>
  </cellStyles>
  <dxfs count="230">
    <dxf>
      <fill>
        <patternFill>
          <bgColor theme="8" tint="0.79998168889431442"/>
        </patternFill>
      </fill>
    </dxf>
    <dxf>
      <fill>
        <patternFill>
          <bgColor rgb="FFFF5050"/>
        </patternFill>
      </fill>
    </dxf>
    <dxf>
      <fill>
        <patternFill>
          <bgColor theme="8" tint="0.79998168889431442"/>
        </patternFill>
      </fill>
    </dxf>
    <dxf>
      <fill>
        <patternFill>
          <bgColor rgb="FFFF5050"/>
        </patternFill>
      </fill>
    </dxf>
    <dxf>
      <fill>
        <patternFill>
          <bgColor rgb="FFFF0000"/>
        </patternFill>
      </fill>
    </dxf>
    <dxf>
      <fill>
        <patternFill>
          <bgColor rgb="FFFFFF00"/>
        </patternFill>
      </fill>
    </dxf>
    <dxf>
      <fill>
        <patternFill>
          <bgColor theme="5" tint="0.39994506668294322"/>
        </patternFill>
      </fill>
    </dxf>
    <dxf>
      <fill>
        <patternFill>
          <bgColor theme="7" tint="0.39994506668294322"/>
        </patternFill>
      </fill>
    </dxf>
    <dxf>
      <fill>
        <patternFill>
          <bgColor theme="4" tint="0.39994506668294322"/>
        </patternFill>
      </fill>
    </dxf>
    <dxf>
      <fill>
        <patternFill>
          <bgColor theme="9" tint="0.39994506668294322"/>
        </patternFill>
      </fill>
    </dxf>
    <dxf>
      <fill>
        <patternFill>
          <bgColor rgb="FF99CCFF"/>
        </patternFill>
      </fill>
    </dxf>
    <dxf>
      <fill>
        <patternFill>
          <bgColor rgb="FF99FF66"/>
        </patternFill>
      </fill>
    </dxf>
    <dxf>
      <fill>
        <patternFill>
          <bgColor rgb="FFFF5050"/>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FF0000"/>
        </patternFill>
      </fill>
    </dxf>
    <dxf>
      <fill>
        <patternFill>
          <bgColor rgb="FFFFFF00"/>
        </patternFill>
      </fill>
    </dxf>
    <dxf>
      <fill>
        <patternFill>
          <bgColor rgb="FF99CCFF"/>
        </patternFill>
      </fill>
    </dxf>
    <dxf>
      <fill>
        <patternFill>
          <bgColor rgb="FF99FF66"/>
        </patternFill>
      </fill>
    </dxf>
    <dxf>
      <fill>
        <patternFill>
          <bgColor rgb="FFFF5050"/>
        </patternFill>
      </fill>
    </dxf>
    <dxf>
      <fill>
        <patternFill>
          <bgColor theme="5" tint="0.39994506668294322"/>
        </patternFill>
      </fill>
    </dxf>
    <dxf>
      <fill>
        <patternFill>
          <bgColor theme="7" tint="0.39994506668294322"/>
        </patternFill>
      </fill>
    </dxf>
    <dxf>
      <fill>
        <patternFill>
          <bgColor theme="4" tint="0.39994506668294322"/>
        </patternFill>
      </fill>
    </dxf>
    <dxf>
      <fill>
        <patternFill>
          <bgColor theme="9" tint="0.39994506668294322"/>
        </patternFill>
      </fill>
    </dxf>
    <dxf>
      <fill>
        <patternFill>
          <bgColor rgb="FF99CCFF"/>
        </patternFill>
      </fill>
    </dxf>
    <dxf>
      <fill>
        <patternFill>
          <bgColor rgb="FF99FF66"/>
        </patternFill>
      </fill>
    </dxf>
    <dxf>
      <fill>
        <patternFill>
          <bgColor theme="5" tint="0.39994506668294322"/>
        </patternFill>
      </fill>
    </dxf>
    <dxf>
      <fill>
        <patternFill>
          <bgColor theme="7" tint="0.39994506668294322"/>
        </patternFill>
      </fill>
    </dxf>
    <dxf>
      <fill>
        <patternFill>
          <bgColor theme="4" tint="0.39994506668294322"/>
        </patternFill>
      </fill>
    </dxf>
    <dxf>
      <fill>
        <patternFill>
          <bgColor theme="9" tint="0.39994506668294322"/>
        </patternFill>
      </fill>
    </dxf>
    <dxf>
      <fill>
        <patternFill>
          <bgColor rgb="FF99CCFF"/>
        </patternFill>
      </fill>
    </dxf>
    <dxf>
      <fill>
        <patternFill>
          <bgColor rgb="FF99FF66"/>
        </patternFill>
      </fill>
    </dxf>
    <dxf>
      <fill>
        <patternFill>
          <bgColor rgb="FFFF5050"/>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FF0000"/>
        </patternFill>
      </fill>
    </dxf>
    <dxf>
      <fill>
        <patternFill>
          <bgColor rgb="FFFFFF00"/>
        </patternFill>
      </fill>
    </dxf>
    <dxf>
      <fill>
        <patternFill>
          <bgColor rgb="FF99CCFF"/>
        </patternFill>
      </fill>
    </dxf>
    <dxf>
      <fill>
        <patternFill>
          <bgColor rgb="FF99FF66"/>
        </patternFill>
      </fill>
    </dxf>
    <dxf>
      <fill>
        <patternFill>
          <bgColor rgb="FFFF5050"/>
        </patternFill>
      </fill>
    </dxf>
    <dxf>
      <font>
        <color rgb="FF9C0006"/>
      </font>
      <fill>
        <patternFill>
          <bgColor rgb="FFFFC7CE"/>
        </patternFill>
      </fill>
    </dxf>
    <dxf>
      <font>
        <color rgb="FF9C0006"/>
      </font>
      <fill>
        <patternFill>
          <bgColor rgb="FFFFC7CE"/>
        </patternFill>
      </fill>
    </dxf>
    <dxf>
      <fill>
        <patternFill>
          <bgColor theme="4" tint="0.79998168889431442"/>
        </patternFill>
      </fill>
      <border>
        <left style="thin">
          <color auto="1"/>
        </left>
        <right style="thin">
          <color auto="1"/>
        </right>
        <top style="thin">
          <color auto="1"/>
        </top>
        <bottom style="thin">
          <color auto="1"/>
        </bottom>
      </border>
    </dxf>
    <dxf>
      <fill>
        <patternFill>
          <bgColor rgb="FFFF5050"/>
        </patternFill>
      </fill>
    </dxf>
    <dxf>
      <fill>
        <patternFill>
          <bgColor rgb="FF92D05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AD$15" lockText="1" noThreeD="1"/>
</file>

<file path=xl/ctrlProps/ctrlProp10.xml><?xml version="1.0" encoding="utf-8"?>
<formControlPr xmlns="http://schemas.microsoft.com/office/spreadsheetml/2009/9/main" objectType="CheckBox" fmlaLink="$AD$23" lockText="1" noThreeD="1"/>
</file>

<file path=xl/ctrlProps/ctrlProp11.xml><?xml version="1.0" encoding="utf-8"?>
<formControlPr xmlns="http://schemas.microsoft.com/office/spreadsheetml/2009/9/main" objectType="CheckBox" fmlaLink="$AD$20" lockText="1" noThreeD="1"/>
</file>

<file path=xl/ctrlProps/ctrlProp12.xml><?xml version="1.0" encoding="utf-8"?>
<formControlPr xmlns="http://schemas.microsoft.com/office/spreadsheetml/2009/9/main" objectType="CheckBox" fmlaLink="$AD$15" lockText="1" noThreeD="1"/>
</file>

<file path=xl/ctrlProps/ctrlProp13.xml><?xml version="1.0" encoding="utf-8"?>
<formControlPr xmlns="http://schemas.microsoft.com/office/spreadsheetml/2009/9/main" objectType="CheckBox" fmlaLink="$AD$16" lockText="1" noThreeD="1"/>
</file>

<file path=xl/ctrlProps/ctrlProp14.xml><?xml version="1.0" encoding="utf-8"?>
<formControlPr xmlns="http://schemas.microsoft.com/office/spreadsheetml/2009/9/main" objectType="CheckBox" fmlaLink="$AD$17" lockText="1" noThreeD="1"/>
</file>

<file path=xl/ctrlProps/ctrlProp15.xml><?xml version="1.0" encoding="utf-8"?>
<formControlPr xmlns="http://schemas.microsoft.com/office/spreadsheetml/2009/9/main" objectType="CheckBox" fmlaLink="$AD$18" lockText="1" noThreeD="1"/>
</file>

<file path=xl/ctrlProps/ctrlProp16.xml><?xml version="1.0" encoding="utf-8"?>
<formControlPr xmlns="http://schemas.microsoft.com/office/spreadsheetml/2009/9/main" objectType="CheckBox" fmlaLink="$AD$21" lockText="1" noThreeD="1"/>
</file>

<file path=xl/ctrlProps/ctrlProp17.xml><?xml version="1.0" encoding="utf-8"?>
<formControlPr xmlns="http://schemas.microsoft.com/office/spreadsheetml/2009/9/main" objectType="CheckBox" fmlaLink="$AD$25" lockText="1" noThreeD="1"/>
</file>

<file path=xl/ctrlProps/ctrlProp18.xml><?xml version="1.0" encoding="utf-8"?>
<formControlPr xmlns="http://schemas.microsoft.com/office/spreadsheetml/2009/9/main" objectType="CheckBox" fmlaLink="$AD$20" lockText="1" noThreeD="1"/>
</file>

<file path=xl/ctrlProps/ctrlProp19.xml><?xml version="1.0" encoding="utf-8"?>
<formControlPr xmlns="http://schemas.microsoft.com/office/spreadsheetml/2009/9/main" objectType="CheckBox" fmlaLink="$AD$24" lockText="1" noThreeD="1"/>
</file>

<file path=xl/ctrlProps/ctrlProp2.xml><?xml version="1.0" encoding="utf-8"?>
<formControlPr xmlns="http://schemas.microsoft.com/office/spreadsheetml/2009/9/main" objectType="CheckBox" fmlaLink="$AD$16" lockText="1" noThreeD="1"/>
</file>

<file path=xl/ctrlProps/ctrlProp20.xml><?xml version="1.0" encoding="utf-8"?>
<formControlPr xmlns="http://schemas.microsoft.com/office/spreadsheetml/2009/9/main" objectType="CheckBox" fmlaLink="$AD$22" lockText="1" noThreeD="1"/>
</file>

<file path=xl/ctrlProps/ctrlProp21.xml><?xml version="1.0" encoding="utf-8"?>
<formControlPr xmlns="http://schemas.microsoft.com/office/spreadsheetml/2009/9/main" objectType="CheckBox" fmlaLink="$AD$23" lockText="1" noThreeD="1"/>
</file>

<file path=xl/ctrlProps/ctrlProp22.xml><?xml version="1.0" encoding="utf-8"?>
<formControlPr xmlns="http://schemas.microsoft.com/office/spreadsheetml/2009/9/main" objectType="CheckBox" fmlaLink="$AD$19" lockText="1" noThreeD="1"/>
</file>

<file path=xl/ctrlProps/ctrlProp3.xml><?xml version="1.0" encoding="utf-8"?>
<formControlPr xmlns="http://schemas.microsoft.com/office/spreadsheetml/2009/9/main" objectType="CheckBox" fmlaLink="$AD$17" lockText="1" noThreeD="1"/>
</file>

<file path=xl/ctrlProps/ctrlProp4.xml><?xml version="1.0" encoding="utf-8"?>
<formControlPr xmlns="http://schemas.microsoft.com/office/spreadsheetml/2009/9/main" objectType="CheckBox" fmlaLink="$AD$18" lockText="1" noThreeD="1"/>
</file>

<file path=xl/ctrlProps/ctrlProp5.xml><?xml version="1.0" encoding="utf-8"?>
<formControlPr xmlns="http://schemas.microsoft.com/office/spreadsheetml/2009/9/main" objectType="CheckBox" fmlaLink="$AD$21" lockText="1" noThreeD="1"/>
</file>

<file path=xl/ctrlProps/ctrlProp6.xml><?xml version="1.0" encoding="utf-8"?>
<formControlPr xmlns="http://schemas.microsoft.com/office/spreadsheetml/2009/9/main" objectType="CheckBox" fmlaLink="$AD$25" lockText="1" noThreeD="1"/>
</file>

<file path=xl/ctrlProps/ctrlProp7.xml><?xml version="1.0" encoding="utf-8"?>
<formControlPr xmlns="http://schemas.microsoft.com/office/spreadsheetml/2009/9/main" objectType="CheckBox" fmlaLink="$AD$19" lockText="1" noThreeD="1"/>
</file>

<file path=xl/ctrlProps/ctrlProp8.xml><?xml version="1.0" encoding="utf-8"?>
<formControlPr xmlns="http://schemas.microsoft.com/office/spreadsheetml/2009/9/main" objectType="CheckBox" fmlaLink="$AD$24" lockText="1" noThreeD="1"/>
</file>

<file path=xl/ctrlProps/ctrlProp9.xml><?xml version="1.0" encoding="utf-8"?>
<formControlPr xmlns="http://schemas.microsoft.com/office/spreadsheetml/2009/9/main" objectType="CheckBox" fmlaLink="$AD$22" lockText="1" noThreeD="1"/>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8</xdr:col>
      <xdr:colOff>809625</xdr:colOff>
      <xdr:row>0</xdr:row>
      <xdr:rowOff>228599</xdr:rowOff>
    </xdr:from>
    <xdr:to>
      <xdr:col>17</xdr:col>
      <xdr:colOff>361950</xdr:colOff>
      <xdr:row>3</xdr:row>
      <xdr:rowOff>200025</xdr:rowOff>
    </xdr:to>
    <xdr:sp macro="" textlink="">
      <xdr:nvSpPr>
        <xdr:cNvPr id="2" name="四角形吹き出し 1"/>
        <xdr:cNvSpPr/>
      </xdr:nvSpPr>
      <xdr:spPr>
        <a:xfrm>
          <a:off x="7800975" y="228599"/>
          <a:ext cx="4124325" cy="885826"/>
        </a:xfrm>
        <a:prstGeom prst="wedgeRectCallout">
          <a:avLst>
            <a:gd name="adj1" fmla="val -67982"/>
            <a:gd name="adj2" fmla="val -2507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baseline="0">
              <a:solidFill>
                <a:sysClr val="windowText" lastClr="000000"/>
              </a:solidFill>
            </a:rPr>
            <a:t>①「事業区分」欄について</a:t>
          </a:r>
          <a:endParaRPr kumimoji="1" lang="en-US" altLang="ja-JP" sz="1100" b="0" baseline="0">
            <a:solidFill>
              <a:sysClr val="windowText" lastClr="000000"/>
            </a:solidFill>
          </a:endParaRPr>
        </a:p>
        <a:p>
          <a:pPr algn="l"/>
          <a:r>
            <a:rPr kumimoji="1" lang="ja-JP" altLang="en-US" sz="1100" b="0" baseline="0">
              <a:solidFill>
                <a:sysClr val="windowText" lastClr="000000"/>
              </a:solidFill>
            </a:rPr>
            <a:t>「特定」、「その他」より選択してください。</a:t>
          </a:r>
          <a:endParaRPr kumimoji="1" lang="en-US" altLang="ja-JP" sz="1100" b="0" baseline="0">
            <a:solidFill>
              <a:sysClr val="windowText" lastClr="000000"/>
            </a:solidFill>
          </a:endParaRPr>
        </a:p>
        <a:p>
          <a:pPr algn="l"/>
          <a:r>
            <a:rPr kumimoji="1" lang="en-US" altLang="ja-JP" sz="1100" b="0" baseline="0">
              <a:solidFill>
                <a:sysClr val="windowText" lastClr="000000"/>
              </a:solidFill>
            </a:rPr>
            <a:t>※</a:t>
          </a:r>
          <a:r>
            <a:rPr kumimoji="1" lang="ja-JP" altLang="en-US" sz="1100" b="0" baseline="0">
              <a:solidFill>
                <a:sysClr val="windowText" lastClr="000000"/>
              </a:solidFill>
            </a:rPr>
            <a:t>選択した指定区分によって単価が変更します。</a:t>
          </a:r>
          <a:endParaRPr kumimoji="1" lang="en-US" altLang="ja-JP" sz="1050" b="0" baseline="0">
            <a:solidFill>
              <a:sysClr val="windowText" lastClr="000000"/>
            </a:solidFill>
          </a:endParaRPr>
        </a:p>
      </xdr:txBody>
    </xdr:sp>
    <xdr:clientData/>
  </xdr:twoCellAnchor>
  <xdr:twoCellAnchor>
    <xdr:from>
      <xdr:col>8</xdr:col>
      <xdr:colOff>676275</xdr:colOff>
      <xdr:row>7</xdr:row>
      <xdr:rowOff>495300</xdr:rowOff>
    </xdr:from>
    <xdr:to>
      <xdr:col>17</xdr:col>
      <xdr:colOff>228600</xdr:colOff>
      <xdr:row>10</xdr:row>
      <xdr:rowOff>171450</xdr:rowOff>
    </xdr:to>
    <xdr:sp macro="" textlink="">
      <xdr:nvSpPr>
        <xdr:cNvPr id="3" name="四角形吹き出し 2"/>
        <xdr:cNvSpPr/>
      </xdr:nvSpPr>
      <xdr:spPr>
        <a:xfrm>
          <a:off x="7667625" y="2381250"/>
          <a:ext cx="4124325" cy="828675"/>
        </a:xfrm>
        <a:prstGeom prst="wedgeRectCallout">
          <a:avLst>
            <a:gd name="adj1" fmla="val -64934"/>
            <a:gd name="adj2" fmla="val -1744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baseline="0">
              <a:solidFill>
                <a:sysClr val="windowText" lastClr="000000"/>
              </a:solidFill>
            </a:rPr>
            <a:t>②「事業費」欄について</a:t>
          </a:r>
          <a:endParaRPr kumimoji="1" lang="en-US" altLang="ja-JP" sz="1100" b="0" baseline="0">
            <a:solidFill>
              <a:sysClr val="windowText" lastClr="000000"/>
            </a:solidFill>
          </a:endParaRPr>
        </a:p>
        <a:p>
          <a:pPr algn="l"/>
          <a:r>
            <a:rPr kumimoji="1" lang="ja-JP" altLang="en-US" sz="1100" b="0" baseline="0">
              <a:solidFill>
                <a:srgbClr val="FF0000"/>
              </a:solidFill>
            </a:rPr>
            <a:t>様式</a:t>
          </a:r>
          <a:r>
            <a:rPr kumimoji="1" lang="en-US" altLang="ja-JP" sz="1100" b="0" baseline="0">
              <a:solidFill>
                <a:srgbClr val="FF0000"/>
              </a:solidFill>
            </a:rPr>
            <a:t>2-2(</a:t>
          </a:r>
          <a:r>
            <a:rPr kumimoji="1" lang="ja-JP" altLang="en-US" sz="1100" b="0" baseline="0">
              <a:solidFill>
                <a:srgbClr val="FF0000"/>
              </a:solidFill>
            </a:rPr>
            <a:t>確保病床等管理表</a:t>
          </a:r>
          <a:r>
            <a:rPr kumimoji="1" lang="en-US" altLang="ja-JP" sz="1100" b="0" baseline="0">
              <a:solidFill>
                <a:srgbClr val="FF0000"/>
              </a:solidFill>
            </a:rPr>
            <a:t>)</a:t>
          </a:r>
          <a:r>
            <a:rPr kumimoji="1" lang="ja-JP" altLang="en-US" sz="1100" b="0" baseline="0">
              <a:solidFill>
                <a:srgbClr val="FF0000"/>
              </a:solidFill>
            </a:rPr>
            <a:t>の入力件数が自動で反映</a:t>
          </a:r>
          <a:r>
            <a:rPr kumimoji="1" lang="ja-JP" altLang="en-US" sz="1100" b="0" baseline="0">
              <a:solidFill>
                <a:sysClr val="windowText" lastClr="000000"/>
              </a:solidFill>
            </a:rPr>
            <a:t>されて、単価</a:t>
          </a:r>
          <a:r>
            <a:rPr kumimoji="1" lang="en-US" altLang="ja-JP" sz="1100" b="0" baseline="0">
              <a:solidFill>
                <a:sysClr val="windowText" lastClr="000000"/>
              </a:solidFill>
            </a:rPr>
            <a:t>×</a:t>
          </a:r>
          <a:r>
            <a:rPr kumimoji="1" lang="ja-JP" altLang="en-US" sz="1100" b="0" baseline="0">
              <a:solidFill>
                <a:sysClr val="windowText" lastClr="000000"/>
              </a:solidFill>
            </a:rPr>
            <a:t>件数で計算されます。</a:t>
          </a:r>
          <a:endParaRPr kumimoji="1" lang="en-US" altLang="ja-JP" sz="1100" b="0" baseline="0">
            <a:solidFill>
              <a:sysClr val="windowText" lastClr="000000"/>
            </a:solidFill>
          </a:endParaRPr>
        </a:p>
      </xdr:txBody>
    </xdr:sp>
    <xdr:clientData/>
  </xdr:twoCellAnchor>
  <xdr:twoCellAnchor>
    <xdr:from>
      <xdr:col>8</xdr:col>
      <xdr:colOff>704850</xdr:colOff>
      <xdr:row>31</xdr:row>
      <xdr:rowOff>57151</xdr:rowOff>
    </xdr:from>
    <xdr:to>
      <xdr:col>17</xdr:col>
      <xdr:colOff>619125</xdr:colOff>
      <xdr:row>36</xdr:row>
      <xdr:rowOff>38101</xdr:rowOff>
    </xdr:to>
    <xdr:sp macro="" textlink="">
      <xdr:nvSpPr>
        <xdr:cNvPr id="4" name="四角形吹き出し 3"/>
        <xdr:cNvSpPr/>
      </xdr:nvSpPr>
      <xdr:spPr>
        <a:xfrm>
          <a:off x="7696200" y="7943851"/>
          <a:ext cx="4486275" cy="838200"/>
        </a:xfrm>
        <a:prstGeom prst="wedgeRectCallout">
          <a:avLst>
            <a:gd name="adj1" fmla="val -63260"/>
            <a:gd name="adj2" fmla="val -3499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baseline="0">
              <a:solidFill>
                <a:sysClr val="windowText" lastClr="000000"/>
              </a:solidFill>
            </a:rPr>
            <a:t>⑤「休床理由」欄について</a:t>
          </a:r>
          <a:endParaRPr kumimoji="1" lang="en-US" altLang="ja-JP" sz="1100" b="0" baseline="0">
            <a:solidFill>
              <a:sysClr val="windowText" lastClr="000000"/>
            </a:solidFill>
          </a:endParaRPr>
        </a:p>
        <a:p>
          <a:pPr algn="l"/>
          <a:r>
            <a:rPr kumimoji="1" lang="en-US" altLang="ja-JP" sz="1100" b="0" u="sng" baseline="0">
              <a:solidFill>
                <a:sysClr val="windowText" lastClr="000000"/>
              </a:solidFill>
            </a:rPr>
            <a:t>※</a:t>
          </a:r>
          <a:r>
            <a:rPr kumimoji="1" lang="ja-JP" altLang="en-US" sz="1100" b="0" u="sng" baseline="0">
              <a:solidFill>
                <a:sysClr val="windowText" lastClr="000000"/>
              </a:solidFill>
            </a:rPr>
            <a:t>院内感染の発生に伴う休止病床について、休床させた理由を記載してください。</a:t>
          </a:r>
          <a:endParaRPr kumimoji="1" lang="en-US" altLang="ja-JP" sz="1100" b="1" u="sng" baseline="0">
            <a:solidFill>
              <a:sysClr val="windowText" lastClr="000000"/>
            </a:solidFill>
          </a:endParaRPr>
        </a:p>
      </xdr:txBody>
    </xdr:sp>
    <xdr:clientData/>
  </xdr:twoCellAnchor>
  <xdr:twoCellAnchor>
    <xdr:from>
      <xdr:col>8</xdr:col>
      <xdr:colOff>685800</xdr:colOff>
      <xdr:row>14</xdr:row>
      <xdr:rowOff>104775</xdr:rowOff>
    </xdr:from>
    <xdr:to>
      <xdr:col>17</xdr:col>
      <xdr:colOff>238125</xdr:colOff>
      <xdr:row>18</xdr:row>
      <xdr:rowOff>171451</xdr:rowOff>
    </xdr:to>
    <xdr:sp macro="" textlink="">
      <xdr:nvSpPr>
        <xdr:cNvPr id="5" name="四角形吹き出し 4"/>
        <xdr:cNvSpPr/>
      </xdr:nvSpPr>
      <xdr:spPr>
        <a:xfrm>
          <a:off x="7677150" y="4019550"/>
          <a:ext cx="4124325" cy="942976"/>
        </a:xfrm>
        <a:prstGeom prst="wedgeRectCallout">
          <a:avLst>
            <a:gd name="adj1" fmla="val -64934"/>
            <a:gd name="adj2" fmla="val -1744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baseline="0">
              <a:solidFill>
                <a:sysClr val="windowText" lastClr="000000"/>
              </a:solidFill>
            </a:rPr>
            <a:t>③</a:t>
          </a:r>
          <a:r>
            <a:rPr kumimoji="1" lang="en-US" altLang="ja-JP" sz="1100" b="0" baseline="0">
              <a:solidFill>
                <a:sysClr val="windowText" lastClr="000000"/>
              </a:solidFill>
            </a:rPr>
            <a:t>(3)</a:t>
          </a:r>
          <a:r>
            <a:rPr kumimoji="1" lang="ja-JP" altLang="en-US" sz="1100" b="0" baseline="0">
              <a:solidFill>
                <a:sysClr val="windowText" lastClr="000000"/>
              </a:solidFill>
            </a:rPr>
            <a:t>「重床患者又は中等症</a:t>
          </a:r>
          <a:r>
            <a:rPr kumimoji="1" lang="en-US" altLang="ja-JP" sz="1100" b="0" baseline="0">
              <a:solidFill>
                <a:sysClr val="windowText" lastClr="000000"/>
              </a:solidFill>
            </a:rPr>
            <a:t>Ⅱ</a:t>
          </a:r>
          <a:r>
            <a:rPr kumimoji="1" lang="ja-JP" altLang="en-US" sz="1100" b="0" baseline="0">
              <a:solidFill>
                <a:sysClr val="windowText" lastClr="000000"/>
              </a:solidFill>
            </a:rPr>
            <a:t>患者等を受け入れる病床」及び</a:t>
          </a:r>
          <a:r>
            <a:rPr kumimoji="1" lang="en-US" altLang="ja-JP" sz="1100" b="0" baseline="0">
              <a:solidFill>
                <a:sysClr val="windowText" lastClr="000000"/>
              </a:solidFill>
            </a:rPr>
            <a:t>(4)</a:t>
          </a:r>
          <a:r>
            <a:rPr kumimoji="1" lang="ja-JP" altLang="en-US" sz="1100" b="0" baseline="0">
              <a:solidFill>
                <a:sysClr val="windowText" lastClr="000000"/>
              </a:solidFill>
            </a:rPr>
            <a:t>上記以外の病床の適用については、</a:t>
          </a:r>
          <a:r>
            <a:rPr kumimoji="1" lang="ja-JP" altLang="en-US" sz="1100" b="0" u="sng" baseline="0">
              <a:solidFill>
                <a:sysClr val="windowText" lastClr="000000"/>
              </a:solidFill>
            </a:rPr>
            <a:t>要綱の別表「補助単価等」を必ずご確認いただいたうえで、申請してください。</a:t>
          </a:r>
          <a:endParaRPr kumimoji="1" lang="en-US" altLang="ja-JP" sz="1100" b="0" u="sng" baseline="0">
            <a:solidFill>
              <a:sysClr val="windowText" lastClr="000000"/>
            </a:solidFill>
          </a:endParaRPr>
        </a:p>
      </xdr:txBody>
    </xdr:sp>
    <xdr:clientData/>
  </xdr:twoCellAnchor>
  <xdr:twoCellAnchor>
    <xdr:from>
      <xdr:col>8</xdr:col>
      <xdr:colOff>714375</xdr:colOff>
      <xdr:row>22</xdr:row>
      <xdr:rowOff>28576</xdr:rowOff>
    </xdr:from>
    <xdr:to>
      <xdr:col>17</xdr:col>
      <xdr:colOff>266700</xdr:colOff>
      <xdr:row>26</xdr:row>
      <xdr:rowOff>85725</xdr:rowOff>
    </xdr:to>
    <xdr:sp macro="" textlink="">
      <xdr:nvSpPr>
        <xdr:cNvPr id="6" name="四角形吹き出し 5"/>
        <xdr:cNvSpPr/>
      </xdr:nvSpPr>
      <xdr:spPr>
        <a:xfrm>
          <a:off x="7705725" y="5934076"/>
          <a:ext cx="4124325" cy="1133474"/>
        </a:xfrm>
        <a:prstGeom prst="wedgeRectCallout">
          <a:avLst>
            <a:gd name="adj1" fmla="val -64934"/>
            <a:gd name="adj2" fmla="val -1744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baseline="0">
              <a:solidFill>
                <a:sysClr val="windowText" lastClr="000000"/>
              </a:solidFill>
            </a:rPr>
            <a:t>④休止病床について</a:t>
          </a:r>
          <a:endParaRPr kumimoji="1" lang="en-US" altLang="ja-JP" sz="1100" b="0" baseline="0">
            <a:solidFill>
              <a:sysClr val="windowText" lastClr="000000"/>
            </a:solidFill>
          </a:endParaRPr>
        </a:p>
        <a:p>
          <a:pPr algn="l"/>
          <a:r>
            <a:rPr kumimoji="1" lang="ja-JP" altLang="en-US" sz="1100" b="0" u="sng" baseline="0">
              <a:solidFill>
                <a:sysClr val="windowText" lastClr="000000"/>
              </a:solidFill>
            </a:rPr>
            <a:t>休止病床について、当該病床を休止する前の区分により病床確保料を適用します。</a:t>
          </a:r>
          <a:endParaRPr kumimoji="1" lang="en-US" altLang="ja-JP" sz="1100" b="0" u="sng" baseline="0">
            <a:solidFill>
              <a:sysClr val="windowText" lastClr="000000"/>
            </a:solidFill>
          </a:endParaRPr>
        </a:p>
        <a:p>
          <a:pPr algn="l"/>
          <a:r>
            <a:rPr kumimoji="1" lang="en-US" altLang="ja-JP" sz="1100" b="0" u="none" baseline="0">
              <a:solidFill>
                <a:sysClr val="windowText" lastClr="000000"/>
              </a:solidFill>
            </a:rPr>
            <a:t>(</a:t>
          </a:r>
          <a:r>
            <a:rPr kumimoji="1" lang="ja-JP" altLang="en-US" sz="1100" b="0" u="none" baseline="0">
              <a:solidFill>
                <a:sysClr val="windowText" lastClr="000000"/>
              </a:solidFill>
            </a:rPr>
            <a:t>適用単価については、要綱の別表を参照してください。</a:t>
          </a:r>
          <a:r>
            <a:rPr kumimoji="1" lang="en-US" altLang="ja-JP" sz="1100" b="0" u="none" baseline="0">
              <a:solidFill>
                <a:sysClr val="windowText" lastClr="000000"/>
              </a:solidFil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533399</xdr:colOff>
      <xdr:row>5</xdr:row>
      <xdr:rowOff>66676</xdr:rowOff>
    </xdr:from>
    <xdr:to>
      <xdr:col>21</xdr:col>
      <xdr:colOff>66674</xdr:colOff>
      <xdr:row>7</xdr:row>
      <xdr:rowOff>428626</xdr:rowOff>
    </xdr:to>
    <xdr:sp macro="" textlink="">
      <xdr:nvSpPr>
        <xdr:cNvPr id="2" name="四角形吹き出し 1"/>
        <xdr:cNvSpPr/>
      </xdr:nvSpPr>
      <xdr:spPr>
        <a:xfrm>
          <a:off x="6972299" y="828676"/>
          <a:ext cx="3648075" cy="876300"/>
        </a:xfrm>
        <a:prstGeom prst="wedgeRectCallout">
          <a:avLst>
            <a:gd name="adj1" fmla="val -48116"/>
            <a:gd name="adj2" fmla="val 327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①</a:t>
          </a:r>
          <a:r>
            <a:rPr kumimoji="1" lang="en-US" altLang="ja-JP" sz="1200" b="1" baseline="0">
              <a:solidFill>
                <a:sysClr val="windowText" lastClr="000000"/>
              </a:solidFill>
            </a:rPr>
            <a:t>(A)</a:t>
          </a:r>
          <a:r>
            <a:rPr kumimoji="1" lang="ja-JP" altLang="en-US" sz="1200" b="1" baseline="0">
              <a:solidFill>
                <a:sysClr val="windowText" lastClr="000000"/>
              </a:solidFill>
            </a:rPr>
            <a:t>欄について</a:t>
          </a:r>
          <a:endParaRPr kumimoji="1" lang="en-US" altLang="ja-JP" sz="1200" b="1" baseline="0">
            <a:solidFill>
              <a:sysClr val="windowText" lastClr="000000"/>
            </a:solidFill>
          </a:endParaRPr>
        </a:p>
        <a:p>
          <a:pPr algn="l"/>
          <a:r>
            <a:rPr kumimoji="1" lang="ja-JP" altLang="en-US" sz="1100" b="0" strike="noStrike" baseline="0">
              <a:solidFill>
                <a:sysClr val="windowText" lastClr="000000"/>
              </a:solidFill>
            </a:rPr>
            <a:t>院内感染者を入院させた</a:t>
          </a:r>
          <a:r>
            <a:rPr kumimoji="1" lang="ja-JP" altLang="en-US" sz="1100" b="0" baseline="0">
              <a:solidFill>
                <a:sysClr val="windowText" lastClr="000000"/>
              </a:solidFill>
            </a:rPr>
            <a:t>病床数をそれぞれの病床区分ごとに入力してください。</a:t>
          </a:r>
          <a:endParaRPr kumimoji="1" lang="en-US" altLang="ja-JP" sz="1100" b="0" baseline="0">
            <a:solidFill>
              <a:sysClr val="windowText" lastClr="000000"/>
            </a:solidFill>
          </a:endParaRPr>
        </a:p>
        <a:p>
          <a:pPr algn="l"/>
          <a:endParaRPr kumimoji="1" lang="en-US" altLang="ja-JP" sz="1100" b="0" baseline="0">
            <a:solidFill>
              <a:sysClr val="windowText" lastClr="000000"/>
            </a:solidFill>
          </a:endParaRPr>
        </a:p>
      </xdr:txBody>
    </xdr:sp>
    <xdr:clientData/>
  </xdr:twoCellAnchor>
  <xdr:twoCellAnchor>
    <xdr:from>
      <xdr:col>15</xdr:col>
      <xdr:colOff>619124</xdr:colOff>
      <xdr:row>10</xdr:row>
      <xdr:rowOff>114300</xdr:rowOff>
    </xdr:from>
    <xdr:to>
      <xdr:col>21</xdr:col>
      <xdr:colOff>76200</xdr:colOff>
      <xdr:row>16</xdr:row>
      <xdr:rowOff>85725</xdr:rowOff>
    </xdr:to>
    <xdr:sp macro="" textlink="">
      <xdr:nvSpPr>
        <xdr:cNvPr id="3" name="四角形吹き出し 2"/>
        <xdr:cNvSpPr/>
      </xdr:nvSpPr>
      <xdr:spPr>
        <a:xfrm>
          <a:off x="7058024" y="2590800"/>
          <a:ext cx="3571876" cy="1400175"/>
        </a:xfrm>
        <a:prstGeom prst="wedgeRectCallout">
          <a:avLst>
            <a:gd name="adj1" fmla="val -49393"/>
            <a:gd name="adj2" fmla="val -1755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②</a:t>
          </a:r>
          <a:r>
            <a:rPr kumimoji="1" lang="en-US" altLang="ja-JP" sz="1200" b="1" baseline="0">
              <a:solidFill>
                <a:sysClr val="windowText" lastClr="000000"/>
              </a:solidFill>
            </a:rPr>
            <a:t>(B)</a:t>
          </a:r>
          <a:r>
            <a:rPr kumimoji="1" lang="ja-JP" altLang="en-US" sz="1200" b="1" baseline="0">
              <a:solidFill>
                <a:sysClr val="windowText" lastClr="000000"/>
              </a:solidFill>
            </a:rPr>
            <a:t>欄について</a:t>
          </a:r>
          <a:endParaRPr kumimoji="1" lang="en-US" altLang="ja-JP" sz="1200" b="1" baseline="0">
            <a:solidFill>
              <a:sysClr val="windowText" lastClr="000000"/>
            </a:solidFill>
          </a:endParaRPr>
        </a:p>
        <a:p>
          <a:pPr algn="l"/>
          <a:r>
            <a:rPr kumimoji="1" lang="ja-JP" altLang="en-US" sz="1100" b="0" baseline="0">
              <a:solidFill>
                <a:sysClr val="windowText" lastClr="000000"/>
              </a:solidFill>
            </a:rPr>
            <a:t>院内感染者を即応病床に入院させた場合は、それぞれの病床区分ごとに入力してください。</a:t>
          </a:r>
          <a:endParaRPr kumimoji="1" lang="en-US" altLang="ja-JP" sz="1100" b="0" baseline="0">
            <a:solidFill>
              <a:sysClr val="windowText" lastClr="000000"/>
            </a:solidFill>
          </a:endParaRPr>
        </a:p>
        <a:p>
          <a:pPr algn="l"/>
          <a:r>
            <a:rPr kumimoji="1" lang="ja-JP" altLang="en-US" sz="1100" b="0" baseline="0">
              <a:solidFill>
                <a:sysClr val="windowText" lastClr="000000"/>
              </a:solidFill>
            </a:rPr>
            <a:t>なお、「重症中等症等」とは、即応病床の「上記以外の病床」の区分に該当します。</a:t>
          </a:r>
          <a:endParaRPr kumimoji="1" lang="en-US" altLang="ja-JP" sz="1100" b="0" baseline="0">
            <a:solidFill>
              <a:sysClr val="windowText" lastClr="000000"/>
            </a:solidFill>
          </a:endParaRPr>
        </a:p>
      </xdr:txBody>
    </xdr:sp>
    <xdr:clientData/>
  </xdr:twoCellAnchor>
  <xdr:twoCellAnchor>
    <xdr:from>
      <xdr:col>15</xdr:col>
      <xdr:colOff>628650</xdr:colOff>
      <xdr:row>19</xdr:row>
      <xdr:rowOff>152400</xdr:rowOff>
    </xdr:from>
    <xdr:to>
      <xdr:col>20</xdr:col>
      <xdr:colOff>323850</xdr:colOff>
      <xdr:row>27</xdr:row>
      <xdr:rowOff>66675</xdr:rowOff>
    </xdr:to>
    <xdr:sp macro="" textlink="">
      <xdr:nvSpPr>
        <xdr:cNvPr id="4" name="四角形吹き出し 3"/>
        <xdr:cNvSpPr/>
      </xdr:nvSpPr>
      <xdr:spPr>
        <a:xfrm>
          <a:off x="7067550" y="4772025"/>
          <a:ext cx="3124200" cy="1819275"/>
        </a:xfrm>
        <a:prstGeom prst="wedgeRectCallout">
          <a:avLst>
            <a:gd name="adj1" fmla="val -46070"/>
            <a:gd name="adj2" fmla="val -1795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③</a:t>
          </a:r>
          <a:r>
            <a:rPr kumimoji="1" lang="en-US" altLang="ja-JP" sz="1200" b="1" baseline="0">
              <a:solidFill>
                <a:sysClr val="windowText" lastClr="000000"/>
              </a:solidFill>
            </a:rPr>
            <a:t>(C)</a:t>
          </a:r>
          <a:r>
            <a:rPr kumimoji="1" lang="ja-JP" altLang="en-US" sz="1200" b="1" baseline="0">
              <a:solidFill>
                <a:sysClr val="windowText" lastClr="000000"/>
              </a:solidFill>
            </a:rPr>
            <a:t>欄について</a:t>
          </a:r>
          <a:endParaRPr kumimoji="1" lang="en-US" altLang="ja-JP" sz="1200" b="1" baseline="0">
            <a:solidFill>
              <a:sysClr val="windowText" lastClr="000000"/>
            </a:solidFill>
          </a:endParaRPr>
        </a:p>
        <a:p>
          <a:pPr algn="l"/>
          <a:r>
            <a:rPr kumimoji="1" lang="en-US" altLang="ja-JP" sz="1100" b="0" u="none" baseline="0">
              <a:solidFill>
                <a:sysClr val="windowText" lastClr="000000"/>
              </a:solidFill>
            </a:rPr>
            <a:t>(A)</a:t>
          </a:r>
          <a:r>
            <a:rPr kumimoji="1" lang="ja-JP" altLang="en-US" sz="1100" b="0" u="none" baseline="0">
              <a:solidFill>
                <a:sysClr val="windowText" lastClr="000000"/>
              </a:solidFill>
            </a:rPr>
            <a:t>－</a:t>
          </a:r>
          <a:r>
            <a:rPr kumimoji="1" lang="en-US" altLang="ja-JP" sz="1100" b="0" u="none" baseline="0">
              <a:solidFill>
                <a:sysClr val="windowText" lastClr="000000"/>
              </a:solidFill>
            </a:rPr>
            <a:t>(B)</a:t>
          </a:r>
          <a:r>
            <a:rPr kumimoji="1" lang="ja-JP" altLang="en-US" sz="1100" b="0" u="none" baseline="0">
              <a:solidFill>
                <a:sysClr val="windowText" lastClr="000000"/>
              </a:solidFill>
            </a:rPr>
            <a:t>の数値が自動で反映されます。</a:t>
          </a:r>
          <a:endParaRPr kumimoji="1" lang="en-US" altLang="ja-JP" sz="1100" b="0" u="none" baseline="0">
            <a:solidFill>
              <a:sysClr val="windowText" lastClr="000000"/>
            </a:solidFill>
          </a:endParaRPr>
        </a:p>
        <a:p>
          <a:pPr algn="l"/>
          <a:r>
            <a:rPr kumimoji="1" lang="ja-JP" altLang="en-US" sz="1100" b="0" u="none" baseline="0">
              <a:solidFill>
                <a:sysClr val="windowText" lastClr="000000"/>
              </a:solidFill>
            </a:rPr>
            <a:t>ここに表示されるのは休止病床として申請できる数値</a:t>
          </a:r>
          <a:r>
            <a:rPr kumimoji="1" lang="en-US" altLang="ja-JP" sz="1100" b="0" u="none" baseline="0">
              <a:solidFill>
                <a:sysClr val="windowText" lastClr="000000"/>
              </a:solidFill>
            </a:rPr>
            <a:t>(</a:t>
          </a:r>
          <a:r>
            <a:rPr kumimoji="1" lang="ja-JP" altLang="en-US" sz="1100" b="0" u="none" baseline="0">
              <a:solidFill>
                <a:sysClr val="windowText" lastClr="000000"/>
              </a:solidFill>
            </a:rPr>
            <a:t>＝診療報酬が発生していない休止病床数</a:t>
          </a:r>
          <a:r>
            <a:rPr kumimoji="1" lang="en-US" altLang="ja-JP" sz="1100" b="0" u="none" baseline="0">
              <a:solidFill>
                <a:sysClr val="windowText" lastClr="000000"/>
              </a:solidFill>
            </a:rPr>
            <a:t>)</a:t>
          </a:r>
          <a:r>
            <a:rPr kumimoji="1" lang="ja-JP" altLang="en-US" sz="1100" b="0" u="none" baseline="0">
              <a:solidFill>
                <a:sysClr val="windowText" lastClr="000000"/>
              </a:solidFill>
            </a:rPr>
            <a:t>です。</a:t>
          </a:r>
          <a:endParaRPr kumimoji="1" lang="en-US" altLang="ja-JP" sz="1100" b="0" u="none" baseline="0">
            <a:solidFill>
              <a:sysClr val="windowText" lastClr="000000"/>
            </a:solidFill>
          </a:endParaRPr>
        </a:p>
        <a:p>
          <a:pPr algn="l"/>
          <a:r>
            <a:rPr kumimoji="1" lang="ja-JP" altLang="en-US" sz="1100" b="0" u="none" baseline="0">
              <a:solidFill>
                <a:sysClr val="windowText" lastClr="000000"/>
              </a:solidFill>
            </a:rPr>
            <a:t>従って、</a:t>
          </a:r>
          <a:r>
            <a:rPr kumimoji="1" lang="ja-JP" altLang="en-US" sz="1100" b="0" u="sng" baseline="0">
              <a:solidFill>
                <a:sysClr val="windowText" lastClr="000000"/>
              </a:solidFill>
            </a:rPr>
            <a:t>マイナスの数値が表示された時は誤りなのでもう一度ご確認ください。</a:t>
          </a:r>
          <a:endParaRPr kumimoji="1" lang="en-US" altLang="ja-JP" sz="1100" b="0" u="sng" baseline="0">
            <a:solidFill>
              <a:sysClr val="windowText" lastClr="000000"/>
            </a:solidFill>
          </a:endParaRPr>
        </a:p>
      </xdr:txBody>
    </xdr:sp>
    <xdr:clientData/>
  </xdr:twoCellAnchor>
  <xdr:twoCellAnchor>
    <xdr:from>
      <xdr:col>16</xdr:col>
      <xdr:colOff>57150</xdr:colOff>
      <xdr:row>29</xdr:row>
      <xdr:rowOff>190501</xdr:rowOff>
    </xdr:from>
    <xdr:to>
      <xdr:col>20</xdr:col>
      <xdr:colOff>361950</xdr:colOff>
      <xdr:row>43</xdr:row>
      <xdr:rowOff>123825</xdr:rowOff>
    </xdr:to>
    <xdr:sp macro="" textlink="">
      <xdr:nvSpPr>
        <xdr:cNvPr id="5" name="四角形吹き出し 4"/>
        <xdr:cNvSpPr/>
      </xdr:nvSpPr>
      <xdr:spPr>
        <a:xfrm>
          <a:off x="7181850" y="7191376"/>
          <a:ext cx="3048000" cy="3133724"/>
        </a:xfrm>
        <a:prstGeom prst="wedgeRectCallout">
          <a:avLst>
            <a:gd name="adj1" fmla="val -34747"/>
            <a:gd name="adj2" fmla="val -28620"/>
          </a:avLst>
        </a:prstGeom>
        <a:solidFill>
          <a:sysClr val="window" lastClr="FFFFFF"/>
        </a:solidFill>
        <a:ln w="127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④</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(D)</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欄について</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院内感染の発生により、発生した休止病床のうち、休床補償を申請する病床を種別ごとに入力してください。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休床数が</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(C)</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欄の休床上限を超えないようにしてください。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超える場合は</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R</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列にエラーが出ますので、全てＯＫになるように入力してください。</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なお、院内感染者を入院させた病床について、</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ICU</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HCU</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は１床につき２床、重・中等症等の病床・その他病床は１床につき１床まで休床補償の申請ができます。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333375</xdr:colOff>
      <xdr:row>5</xdr:row>
      <xdr:rowOff>133350</xdr:rowOff>
    </xdr:from>
    <xdr:to>
      <xdr:col>20</xdr:col>
      <xdr:colOff>552450</xdr:colOff>
      <xdr:row>7</xdr:row>
      <xdr:rowOff>495300</xdr:rowOff>
    </xdr:to>
    <xdr:sp macro="" textlink="">
      <xdr:nvSpPr>
        <xdr:cNvPr id="2" name="四角形吹き出し 1"/>
        <xdr:cNvSpPr/>
      </xdr:nvSpPr>
      <xdr:spPr>
        <a:xfrm>
          <a:off x="6772275" y="895350"/>
          <a:ext cx="3648075" cy="876300"/>
        </a:xfrm>
        <a:prstGeom prst="wedgeRectCallout">
          <a:avLst>
            <a:gd name="adj1" fmla="val -48116"/>
            <a:gd name="adj2" fmla="val 327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①</a:t>
          </a:r>
          <a:r>
            <a:rPr kumimoji="1" lang="en-US" altLang="ja-JP" sz="1200" b="1" baseline="0">
              <a:solidFill>
                <a:sysClr val="windowText" lastClr="000000"/>
              </a:solidFill>
            </a:rPr>
            <a:t>(A)</a:t>
          </a:r>
          <a:r>
            <a:rPr kumimoji="1" lang="ja-JP" altLang="en-US" sz="1200" b="1" baseline="0">
              <a:solidFill>
                <a:sysClr val="windowText" lastClr="000000"/>
              </a:solidFill>
            </a:rPr>
            <a:t>欄について</a:t>
          </a:r>
          <a:endParaRPr kumimoji="1" lang="en-US" altLang="ja-JP" sz="1200" b="1" baseline="0">
            <a:solidFill>
              <a:sysClr val="windowText" lastClr="000000"/>
            </a:solidFill>
          </a:endParaRPr>
        </a:p>
        <a:p>
          <a:pPr algn="l"/>
          <a:r>
            <a:rPr kumimoji="1" lang="ja-JP" altLang="en-US" sz="1100" b="0" strike="noStrike" baseline="0">
              <a:solidFill>
                <a:sysClr val="windowText" lastClr="000000"/>
              </a:solidFill>
            </a:rPr>
            <a:t>院内感染者を入院させた</a:t>
          </a:r>
          <a:r>
            <a:rPr kumimoji="1" lang="ja-JP" altLang="en-US" sz="1100" b="0" baseline="0">
              <a:solidFill>
                <a:sysClr val="windowText" lastClr="000000"/>
              </a:solidFill>
            </a:rPr>
            <a:t>病床数をそれぞれの病床区分ごとに入力してください。</a:t>
          </a:r>
          <a:endParaRPr kumimoji="1" lang="en-US" altLang="ja-JP" sz="1100" b="0" baseline="0">
            <a:solidFill>
              <a:sysClr val="windowText" lastClr="000000"/>
            </a:solidFill>
          </a:endParaRPr>
        </a:p>
        <a:p>
          <a:pPr algn="l"/>
          <a:endParaRPr kumimoji="1" lang="en-US" altLang="ja-JP" sz="1100" b="0" baseline="0">
            <a:solidFill>
              <a:sysClr val="windowText" lastClr="000000"/>
            </a:solidFill>
          </a:endParaRPr>
        </a:p>
      </xdr:txBody>
    </xdr:sp>
    <xdr:clientData/>
  </xdr:twoCellAnchor>
  <xdr:twoCellAnchor>
    <xdr:from>
      <xdr:col>15</xdr:col>
      <xdr:colOff>381000</xdr:colOff>
      <xdr:row>9</xdr:row>
      <xdr:rowOff>95249</xdr:rowOff>
    </xdr:from>
    <xdr:to>
      <xdr:col>20</xdr:col>
      <xdr:colOff>523876</xdr:colOff>
      <xdr:row>15</xdr:row>
      <xdr:rowOff>66674</xdr:rowOff>
    </xdr:to>
    <xdr:sp macro="" textlink="">
      <xdr:nvSpPr>
        <xdr:cNvPr id="3" name="四角形吹き出し 2"/>
        <xdr:cNvSpPr/>
      </xdr:nvSpPr>
      <xdr:spPr>
        <a:xfrm>
          <a:off x="6819900" y="2333624"/>
          <a:ext cx="3571876" cy="1400175"/>
        </a:xfrm>
        <a:prstGeom prst="wedgeRectCallout">
          <a:avLst>
            <a:gd name="adj1" fmla="val -49393"/>
            <a:gd name="adj2" fmla="val -1755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②</a:t>
          </a:r>
          <a:r>
            <a:rPr kumimoji="1" lang="en-US" altLang="ja-JP" sz="1200" b="1" baseline="0">
              <a:solidFill>
                <a:sysClr val="windowText" lastClr="000000"/>
              </a:solidFill>
            </a:rPr>
            <a:t>(B)</a:t>
          </a:r>
          <a:r>
            <a:rPr kumimoji="1" lang="ja-JP" altLang="en-US" sz="1200" b="1" baseline="0">
              <a:solidFill>
                <a:sysClr val="windowText" lastClr="000000"/>
              </a:solidFill>
            </a:rPr>
            <a:t>欄について</a:t>
          </a:r>
          <a:endParaRPr kumimoji="1" lang="en-US" altLang="ja-JP" sz="1200" b="1" baseline="0">
            <a:solidFill>
              <a:sysClr val="windowText" lastClr="000000"/>
            </a:solidFill>
          </a:endParaRPr>
        </a:p>
        <a:p>
          <a:pPr algn="l"/>
          <a:r>
            <a:rPr kumimoji="1" lang="ja-JP" altLang="en-US" sz="1100" b="0" baseline="0">
              <a:solidFill>
                <a:sysClr val="windowText" lastClr="000000"/>
              </a:solidFill>
            </a:rPr>
            <a:t>院内感染者を即応病床に入院させた場合は、それぞれの病床区分ごとに入力してください。</a:t>
          </a:r>
          <a:endParaRPr kumimoji="1" lang="en-US" altLang="ja-JP" sz="1100" b="0" baseline="0">
            <a:solidFill>
              <a:sysClr val="windowText" lastClr="000000"/>
            </a:solidFill>
          </a:endParaRPr>
        </a:p>
        <a:p>
          <a:pPr algn="l"/>
          <a:r>
            <a:rPr kumimoji="1" lang="ja-JP" altLang="en-US" sz="1100" b="0" baseline="0">
              <a:solidFill>
                <a:sysClr val="windowText" lastClr="000000"/>
              </a:solidFill>
            </a:rPr>
            <a:t>なお、「重症中等症等」とは、即応病床の「上記以外の病床」の区分に該当します。</a:t>
          </a:r>
          <a:endParaRPr kumimoji="1" lang="en-US" altLang="ja-JP" sz="1100" b="0" baseline="0">
            <a:solidFill>
              <a:sysClr val="windowText" lastClr="000000"/>
            </a:solidFill>
          </a:endParaRPr>
        </a:p>
      </xdr:txBody>
    </xdr:sp>
    <xdr:clientData/>
  </xdr:twoCellAnchor>
  <xdr:twoCellAnchor>
    <xdr:from>
      <xdr:col>15</xdr:col>
      <xdr:colOff>419101</xdr:colOff>
      <xdr:row>17</xdr:row>
      <xdr:rowOff>47624</xdr:rowOff>
    </xdr:from>
    <xdr:to>
      <xdr:col>20</xdr:col>
      <xdr:colOff>114301</xdr:colOff>
      <xdr:row>24</xdr:row>
      <xdr:rowOff>200024</xdr:rowOff>
    </xdr:to>
    <xdr:sp macro="" textlink="">
      <xdr:nvSpPr>
        <xdr:cNvPr id="4" name="四角形吹き出し 3"/>
        <xdr:cNvSpPr/>
      </xdr:nvSpPr>
      <xdr:spPr>
        <a:xfrm>
          <a:off x="6858001" y="4190999"/>
          <a:ext cx="3124200" cy="1819275"/>
        </a:xfrm>
        <a:prstGeom prst="wedgeRectCallout">
          <a:avLst>
            <a:gd name="adj1" fmla="val -46070"/>
            <a:gd name="adj2" fmla="val -1795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③</a:t>
          </a:r>
          <a:r>
            <a:rPr kumimoji="1" lang="en-US" altLang="ja-JP" sz="1200" b="1" baseline="0">
              <a:solidFill>
                <a:sysClr val="windowText" lastClr="000000"/>
              </a:solidFill>
            </a:rPr>
            <a:t>(C)</a:t>
          </a:r>
          <a:r>
            <a:rPr kumimoji="1" lang="ja-JP" altLang="en-US" sz="1200" b="1" baseline="0">
              <a:solidFill>
                <a:sysClr val="windowText" lastClr="000000"/>
              </a:solidFill>
            </a:rPr>
            <a:t>欄について</a:t>
          </a:r>
          <a:endParaRPr kumimoji="1" lang="en-US" altLang="ja-JP" sz="1200" b="1" baseline="0">
            <a:solidFill>
              <a:sysClr val="windowText" lastClr="000000"/>
            </a:solidFill>
          </a:endParaRPr>
        </a:p>
        <a:p>
          <a:pPr algn="l"/>
          <a:r>
            <a:rPr kumimoji="1" lang="en-US" altLang="ja-JP" sz="1100" b="0" u="none" baseline="0">
              <a:solidFill>
                <a:sysClr val="windowText" lastClr="000000"/>
              </a:solidFill>
            </a:rPr>
            <a:t>(A)</a:t>
          </a:r>
          <a:r>
            <a:rPr kumimoji="1" lang="ja-JP" altLang="en-US" sz="1100" b="0" u="none" baseline="0">
              <a:solidFill>
                <a:sysClr val="windowText" lastClr="000000"/>
              </a:solidFill>
            </a:rPr>
            <a:t>－</a:t>
          </a:r>
          <a:r>
            <a:rPr kumimoji="1" lang="en-US" altLang="ja-JP" sz="1100" b="0" u="none" baseline="0">
              <a:solidFill>
                <a:sysClr val="windowText" lastClr="000000"/>
              </a:solidFill>
            </a:rPr>
            <a:t>(B)</a:t>
          </a:r>
          <a:r>
            <a:rPr kumimoji="1" lang="ja-JP" altLang="en-US" sz="1100" b="0" u="none" baseline="0">
              <a:solidFill>
                <a:sysClr val="windowText" lastClr="000000"/>
              </a:solidFill>
            </a:rPr>
            <a:t>の数値が自動で反映されます。</a:t>
          </a:r>
          <a:endParaRPr kumimoji="1" lang="en-US" altLang="ja-JP" sz="1100" b="0" u="none" baseline="0">
            <a:solidFill>
              <a:sysClr val="windowText" lastClr="000000"/>
            </a:solidFill>
          </a:endParaRPr>
        </a:p>
        <a:p>
          <a:pPr algn="l"/>
          <a:r>
            <a:rPr kumimoji="1" lang="ja-JP" altLang="en-US" sz="1100" b="0" u="none" baseline="0">
              <a:solidFill>
                <a:sysClr val="windowText" lastClr="000000"/>
              </a:solidFill>
            </a:rPr>
            <a:t>ここに表示されるのは休止病床として申請できる数値</a:t>
          </a:r>
          <a:r>
            <a:rPr kumimoji="1" lang="en-US" altLang="ja-JP" sz="1100" b="0" u="none" baseline="0">
              <a:solidFill>
                <a:sysClr val="windowText" lastClr="000000"/>
              </a:solidFill>
            </a:rPr>
            <a:t>(</a:t>
          </a:r>
          <a:r>
            <a:rPr kumimoji="1" lang="ja-JP" altLang="en-US" sz="1100" b="0" u="none" baseline="0">
              <a:solidFill>
                <a:sysClr val="windowText" lastClr="000000"/>
              </a:solidFill>
            </a:rPr>
            <a:t>＝診療報酬が発生していない休止病床数</a:t>
          </a:r>
          <a:r>
            <a:rPr kumimoji="1" lang="en-US" altLang="ja-JP" sz="1100" b="0" u="none" baseline="0">
              <a:solidFill>
                <a:sysClr val="windowText" lastClr="000000"/>
              </a:solidFill>
            </a:rPr>
            <a:t>)</a:t>
          </a:r>
          <a:r>
            <a:rPr kumimoji="1" lang="ja-JP" altLang="en-US" sz="1100" b="0" u="none" baseline="0">
              <a:solidFill>
                <a:sysClr val="windowText" lastClr="000000"/>
              </a:solidFill>
            </a:rPr>
            <a:t>です。</a:t>
          </a:r>
          <a:endParaRPr kumimoji="1" lang="en-US" altLang="ja-JP" sz="1100" b="0" u="none" baseline="0">
            <a:solidFill>
              <a:sysClr val="windowText" lastClr="000000"/>
            </a:solidFill>
          </a:endParaRPr>
        </a:p>
        <a:p>
          <a:pPr algn="l"/>
          <a:r>
            <a:rPr kumimoji="1" lang="ja-JP" altLang="en-US" sz="1100" b="0" u="none" baseline="0">
              <a:solidFill>
                <a:sysClr val="windowText" lastClr="000000"/>
              </a:solidFill>
            </a:rPr>
            <a:t>従って、</a:t>
          </a:r>
          <a:r>
            <a:rPr kumimoji="1" lang="ja-JP" altLang="en-US" sz="1100" b="0" u="sng" baseline="0">
              <a:solidFill>
                <a:sysClr val="windowText" lastClr="000000"/>
              </a:solidFill>
            </a:rPr>
            <a:t>マイナスの数値が表示された時は誤りなのでもう一度ご確認ください。</a:t>
          </a:r>
          <a:endParaRPr kumimoji="1" lang="en-US" altLang="ja-JP" sz="1100" b="0" u="sng" baseline="0">
            <a:solidFill>
              <a:sysClr val="windowText" lastClr="000000"/>
            </a:solidFill>
          </a:endParaRPr>
        </a:p>
      </xdr:txBody>
    </xdr:sp>
    <xdr:clientData/>
  </xdr:twoCellAnchor>
  <xdr:twoCellAnchor>
    <xdr:from>
      <xdr:col>15</xdr:col>
      <xdr:colOff>457201</xdr:colOff>
      <xdr:row>27</xdr:row>
      <xdr:rowOff>66675</xdr:rowOff>
    </xdr:from>
    <xdr:to>
      <xdr:col>20</xdr:col>
      <xdr:colOff>76201</xdr:colOff>
      <xdr:row>40</xdr:row>
      <xdr:rowOff>152399</xdr:rowOff>
    </xdr:to>
    <xdr:sp macro="" textlink="">
      <xdr:nvSpPr>
        <xdr:cNvPr id="5" name="四角形吹き出し 4"/>
        <xdr:cNvSpPr/>
      </xdr:nvSpPr>
      <xdr:spPr>
        <a:xfrm>
          <a:off x="6896101" y="6591300"/>
          <a:ext cx="3048000" cy="3181349"/>
        </a:xfrm>
        <a:prstGeom prst="wedgeRectCallout">
          <a:avLst>
            <a:gd name="adj1" fmla="val -34747"/>
            <a:gd name="adj2" fmla="val -28620"/>
          </a:avLst>
        </a:prstGeom>
        <a:solidFill>
          <a:sysClr val="window" lastClr="FFFFFF"/>
        </a:solidFill>
        <a:ln w="127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④</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(D)</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欄について</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院内感染の発生により、発生した休止病床のうち、休床補償を申請する病床を種別ごとに入力してください。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休床数が</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(C)</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欄の休床上限を超えないようにしてください。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超える場合は</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R</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列にエラーが出ますので、全てＯＫになるように入力してください。</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なお、院内感染者を入院させた病床について、</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ICU</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HCU</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は１床につき２床、重・中等症等の病床・その他病床は１床につき１床まで休床補償の申請ができます。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403413</xdr:colOff>
      <xdr:row>5</xdr:row>
      <xdr:rowOff>212912</xdr:rowOff>
    </xdr:from>
    <xdr:to>
      <xdr:col>24</xdr:col>
      <xdr:colOff>621367</xdr:colOff>
      <xdr:row>10</xdr:row>
      <xdr:rowOff>0</xdr:rowOff>
    </xdr:to>
    <xdr:sp macro="" textlink="">
      <xdr:nvSpPr>
        <xdr:cNvPr id="2" name="四角形吹き出し 1"/>
        <xdr:cNvSpPr/>
      </xdr:nvSpPr>
      <xdr:spPr>
        <a:xfrm>
          <a:off x="13233588" y="1546412"/>
          <a:ext cx="5704354" cy="1006288"/>
        </a:xfrm>
        <a:prstGeom prst="wedgeRectCallout">
          <a:avLst>
            <a:gd name="adj1" fmla="val -67139"/>
            <a:gd name="adj2" fmla="val -2952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①</a:t>
          </a:r>
          <a:r>
            <a:rPr kumimoji="1" lang="ja-JP" altLang="en-US" sz="1200">
              <a:solidFill>
                <a:sysClr val="windowText" lastClr="000000"/>
              </a:solidFill>
            </a:rPr>
            <a:t>　 休床補償が発生する休止病床について、病床の区分を選択してください。</a:t>
          </a:r>
          <a:endParaRPr kumimoji="1" lang="en-US" altLang="ja-JP" sz="1200">
            <a:solidFill>
              <a:sysClr val="windowText" lastClr="000000"/>
            </a:solidFill>
          </a:endParaRPr>
        </a:p>
        <a:p>
          <a:pPr algn="l"/>
          <a:r>
            <a:rPr kumimoji="1" lang="ja-JP" altLang="en-US" sz="1200">
              <a:solidFill>
                <a:sysClr val="windowText" lastClr="000000"/>
              </a:solidFill>
            </a:rPr>
            <a:t>病床区分が正しくない場合は、</a:t>
          </a:r>
          <a:r>
            <a:rPr kumimoji="1" lang="en-US" altLang="ja-JP" sz="1200">
              <a:solidFill>
                <a:sysClr val="windowText" lastClr="000000"/>
              </a:solidFill>
            </a:rPr>
            <a:t>G</a:t>
          </a:r>
          <a:r>
            <a:rPr kumimoji="1" lang="ja-JP" altLang="en-US" sz="1200">
              <a:solidFill>
                <a:sysClr val="windowText" lastClr="000000"/>
              </a:solidFill>
            </a:rPr>
            <a:t>～</a:t>
          </a:r>
          <a:r>
            <a:rPr kumimoji="1" lang="en-US" altLang="ja-JP" sz="1200">
              <a:solidFill>
                <a:sysClr val="windowText" lastClr="000000"/>
              </a:solidFill>
            </a:rPr>
            <a:t>K</a:t>
          </a:r>
          <a:r>
            <a:rPr kumimoji="1" lang="ja-JP" altLang="en-US" sz="1200">
              <a:solidFill>
                <a:sysClr val="windowText" lastClr="000000"/>
              </a:solidFill>
            </a:rPr>
            <a:t>列にうまく反映されませんので、必ず選択してください。</a:t>
          </a:r>
        </a:p>
      </xdr:txBody>
    </xdr:sp>
    <xdr:clientData/>
  </xdr:twoCellAnchor>
  <xdr:twoCellAnchor>
    <xdr:from>
      <xdr:col>5</xdr:col>
      <xdr:colOff>11206</xdr:colOff>
      <xdr:row>11</xdr:row>
      <xdr:rowOff>112059</xdr:rowOff>
    </xdr:from>
    <xdr:to>
      <xdr:col>11</xdr:col>
      <xdr:colOff>212912</xdr:colOff>
      <xdr:row>18</xdr:row>
      <xdr:rowOff>190500</xdr:rowOff>
    </xdr:to>
    <xdr:sp macro="" textlink="">
      <xdr:nvSpPr>
        <xdr:cNvPr id="3" name="四角形吹き出し 2"/>
        <xdr:cNvSpPr/>
      </xdr:nvSpPr>
      <xdr:spPr>
        <a:xfrm>
          <a:off x="4087906" y="2902884"/>
          <a:ext cx="5288056" cy="1745316"/>
        </a:xfrm>
        <a:prstGeom prst="wedgeRectCallout">
          <a:avLst>
            <a:gd name="adj1" fmla="val -106289"/>
            <a:gd name="adj2" fmla="val -3726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③</a:t>
          </a:r>
          <a:r>
            <a:rPr kumimoji="1" lang="ja-JP" altLang="en-US" sz="1200">
              <a:solidFill>
                <a:sysClr val="windowText" lastClr="000000"/>
              </a:solidFill>
            </a:rPr>
            <a:t>　</a:t>
          </a:r>
          <a:r>
            <a:rPr kumimoji="1" lang="ja-JP" altLang="en-US" sz="1200">
              <a:solidFill>
                <a:sysClr val="windowText" lastClr="000000"/>
              </a:solidFill>
              <a:latin typeface="+mn-ea"/>
              <a:ea typeface="+mn-ea"/>
            </a:rPr>
            <a:t>Ｂ列には「様式</a:t>
          </a:r>
          <a:r>
            <a:rPr kumimoji="1" lang="en-US" altLang="ja-JP" sz="1200">
              <a:solidFill>
                <a:sysClr val="windowText" lastClr="000000"/>
              </a:solidFill>
              <a:latin typeface="+mn-ea"/>
              <a:ea typeface="+mn-ea"/>
            </a:rPr>
            <a:t>2-2</a:t>
          </a:r>
          <a:r>
            <a:rPr kumimoji="1" lang="ja-JP" altLang="en-US" sz="1200">
              <a:solidFill>
                <a:sysClr val="windowText" lastClr="000000"/>
              </a:solidFill>
              <a:latin typeface="+mn-ea"/>
              <a:ea typeface="+mn-ea"/>
            </a:rPr>
            <a:t>」</a:t>
          </a:r>
          <a:r>
            <a:rPr kumimoji="1" lang="ja-JP" altLang="ja-JP" sz="1200">
              <a:solidFill>
                <a:sysClr val="windowText" lastClr="000000"/>
              </a:solidFill>
              <a:effectLst/>
              <a:latin typeface="+mn-ea"/>
              <a:ea typeface="+mn-ea"/>
              <a:cs typeface="+mn-cs"/>
            </a:rPr>
            <a:t>の</a:t>
          </a:r>
          <a:r>
            <a:rPr kumimoji="1" lang="ja-JP" altLang="en-US" sz="1200">
              <a:solidFill>
                <a:sysClr val="windowText" lastClr="000000"/>
              </a:solidFill>
              <a:effectLst/>
              <a:latin typeface="+mn-ea"/>
              <a:ea typeface="+mn-ea"/>
              <a:cs typeface="+mn-cs"/>
            </a:rPr>
            <a:t>合計休床数、</a:t>
          </a:r>
          <a:r>
            <a:rPr kumimoji="1" lang="en-US" altLang="ja-JP" sz="1200">
              <a:solidFill>
                <a:sysClr val="windowText" lastClr="000000"/>
              </a:solidFill>
              <a:effectLst/>
              <a:latin typeface="+mn-ea"/>
              <a:ea typeface="+mn-ea"/>
              <a:cs typeface="+mn-cs"/>
            </a:rPr>
            <a:t>C</a:t>
          </a:r>
          <a:r>
            <a:rPr kumimoji="1" lang="ja-JP" altLang="en-US" sz="1200">
              <a:solidFill>
                <a:sysClr val="windowText" lastClr="000000"/>
              </a:solidFill>
              <a:effectLst/>
              <a:latin typeface="+mn-ea"/>
              <a:ea typeface="+mn-ea"/>
              <a:cs typeface="+mn-cs"/>
            </a:rPr>
            <a:t>～</a:t>
          </a:r>
          <a:r>
            <a:rPr kumimoji="1" lang="en-US" altLang="ja-JP" sz="1200">
              <a:solidFill>
                <a:sysClr val="windowText" lastClr="000000"/>
              </a:solidFill>
              <a:effectLst/>
              <a:latin typeface="+mn-ea"/>
              <a:ea typeface="+mn-ea"/>
              <a:cs typeface="+mn-cs"/>
            </a:rPr>
            <a:t>F</a:t>
          </a:r>
          <a:r>
            <a:rPr kumimoji="1" lang="ja-JP" altLang="en-US" sz="1200">
              <a:solidFill>
                <a:sysClr val="windowText" lastClr="000000"/>
              </a:solidFill>
              <a:effectLst/>
              <a:latin typeface="+mn-ea"/>
              <a:ea typeface="+mn-ea"/>
              <a:cs typeface="+mn-cs"/>
            </a:rPr>
            <a:t>列には「様式</a:t>
          </a:r>
          <a:r>
            <a:rPr kumimoji="1" lang="en-US" altLang="ja-JP" sz="1200">
              <a:solidFill>
                <a:sysClr val="windowText" lastClr="000000"/>
              </a:solidFill>
              <a:effectLst/>
              <a:latin typeface="+mn-ea"/>
              <a:ea typeface="+mn-ea"/>
              <a:cs typeface="+mn-cs"/>
            </a:rPr>
            <a:t>2-2</a:t>
          </a:r>
          <a:r>
            <a:rPr kumimoji="1" lang="ja-JP" altLang="en-US" sz="1200">
              <a:solidFill>
                <a:sysClr val="windowText" lastClr="000000"/>
              </a:solidFill>
              <a:effectLst/>
              <a:latin typeface="+mn-ea"/>
              <a:ea typeface="+mn-ea"/>
              <a:cs typeface="+mn-cs"/>
            </a:rPr>
            <a:t>」のそれぞれの申請数が自動で反映されます。</a:t>
          </a:r>
          <a:endParaRPr kumimoji="1" lang="en-US" altLang="ja-JP" sz="1200" strike="sngStrike" baseline="0">
            <a:solidFill>
              <a:sysClr val="windowText" lastClr="000000"/>
            </a:solidFill>
            <a:latin typeface="+mn-ea"/>
            <a:ea typeface="+mn-ea"/>
          </a:endParaRPr>
        </a:p>
        <a:p>
          <a:pPr algn="l"/>
          <a:r>
            <a:rPr kumimoji="1" lang="en-US" altLang="ja-JP" sz="1200">
              <a:solidFill>
                <a:sysClr val="windowText" lastClr="000000"/>
              </a:solidFill>
            </a:rPr>
            <a:t>G</a:t>
          </a:r>
          <a:r>
            <a:rPr kumimoji="1" lang="ja-JP" altLang="en-US" sz="1200">
              <a:solidFill>
                <a:sysClr val="windowText" lastClr="000000"/>
              </a:solidFill>
            </a:rPr>
            <a:t>列は本シートにて部屋番号を入力すると、休止病床の</a:t>
          </a:r>
          <a:r>
            <a:rPr kumimoji="1" lang="ja-JP" altLang="ja-JP" sz="1200">
              <a:solidFill>
                <a:sysClr val="windowText" lastClr="000000"/>
              </a:solidFill>
              <a:effectLst/>
              <a:latin typeface="+mn-lt"/>
              <a:ea typeface="+mn-ea"/>
              <a:cs typeface="+mn-cs"/>
            </a:rPr>
            <a:t>合計</a:t>
          </a:r>
          <a:r>
            <a:rPr kumimoji="1" lang="ja-JP" altLang="en-US" sz="1200">
              <a:solidFill>
                <a:sysClr val="windowText" lastClr="000000"/>
              </a:solidFill>
            </a:rPr>
            <a:t>数が自動で反映され、また①で選択された区分ごとに</a:t>
          </a:r>
          <a:r>
            <a:rPr kumimoji="1" lang="en-US" altLang="ja-JP" sz="1200">
              <a:solidFill>
                <a:sysClr val="windowText" lastClr="000000"/>
              </a:solidFill>
            </a:rPr>
            <a:t>H</a:t>
          </a:r>
          <a:r>
            <a:rPr kumimoji="1" lang="ja-JP" altLang="en-US" sz="1200">
              <a:solidFill>
                <a:sysClr val="windowText" lastClr="000000"/>
              </a:solidFill>
            </a:rPr>
            <a:t>～</a:t>
          </a:r>
          <a:r>
            <a:rPr kumimoji="1" lang="en-US" altLang="ja-JP" sz="1200">
              <a:solidFill>
                <a:sysClr val="windowText" lastClr="000000"/>
              </a:solidFill>
            </a:rPr>
            <a:t>K</a:t>
          </a:r>
          <a:r>
            <a:rPr kumimoji="1" lang="ja-JP" altLang="en-US" sz="1200">
              <a:solidFill>
                <a:sysClr val="windowText" lastClr="000000"/>
              </a:solidFill>
            </a:rPr>
            <a:t>列に自動で反映されます。</a:t>
          </a:r>
          <a:endParaRPr kumimoji="1" lang="en-US" altLang="ja-JP" sz="1200">
            <a:solidFill>
              <a:sysClr val="windowText" lastClr="000000"/>
            </a:solidFill>
          </a:endParaRPr>
        </a:p>
        <a:p>
          <a:pPr algn="l"/>
          <a:r>
            <a:rPr kumimoji="1" lang="ja-JP" altLang="en-US" sz="1200">
              <a:solidFill>
                <a:sysClr val="windowText" lastClr="000000"/>
              </a:solidFill>
            </a:rPr>
            <a:t>　入力に誤りがなければ、Ａ列に「ＯＫ」が出力されます。ＯＫとならない場合は、様式２－２と左側の入力部分を確認してください。</a:t>
          </a:r>
          <a:endParaRPr kumimoji="1" lang="en-US" altLang="ja-JP" sz="1200">
            <a:solidFill>
              <a:sysClr val="windowText" lastClr="000000"/>
            </a:solidFill>
          </a:endParaRPr>
        </a:p>
        <a:p>
          <a:pPr algn="l"/>
          <a:endParaRPr kumimoji="1" lang="ja-JP" altLang="en-US" sz="1200">
            <a:solidFill>
              <a:sysClr val="windowText" lastClr="000000"/>
            </a:solidFill>
          </a:endParaRPr>
        </a:p>
      </xdr:txBody>
    </xdr:sp>
    <xdr:clientData/>
  </xdr:twoCellAnchor>
  <xdr:twoCellAnchor>
    <xdr:from>
      <xdr:col>12</xdr:col>
      <xdr:colOff>381001</xdr:colOff>
      <xdr:row>15</xdr:row>
      <xdr:rowOff>67236</xdr:rowOff>
    </xdr:from>
    <xdr:to>
      <xdr:col>21</xdr:col>
      <xdr:colOff>627531</xdr:colOff>
      <xdr:row>27</xdr:row>
      <xdr:rowOff>156883</xdr:rowOff>
    </xdr:to>
    <xdr:sp macro="" textlink="">
      <xdr:nvSpPr>
        <xdr:cNvPr id="4" name="四角形吹き出し 3"/>
        <xdr:cNvSpPr/>
      </xdr:nvSpPr>
      <xdr:spPr>
        <a:xfrm>
          <a:off x="10391776" y="3810561"/>
          <a:ext cx="6494930" cy="2947147"/>
        </a:xfrm>
        <a:prstGeom prst="wedgeRectCallout">
          <a:avLst>
            <a:gd name="adj1" fmla="val -40574"/>
            <a:gd name="adj2" fmla="val -7266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②</a:t>
          </a:r>
          <a:r>
            <a:rPr kumimoji="1" lang="ja-JP" altLang="en-US" sz="1200" b="1">
              <a:solidFill>
                <a:sysClr val="windowText" lastClr="000000"/>
              </a:solidFill>
            </a:rPr>
            <a:t>　休床補償</a:t>
          </a:r>
          <a:r>
            <a:rPr kumimoji="1" lang="ja-JP" altLang="en-US" sz="1200">
              <a:solidFill>
                <a:sysClr val="windowText" lastClr="000000"/>
              </a:solidFill>
            </a:rPr>
            <a:t>が発生する病室</a:t>
          </a:r>
          <a:r>
            <a:rPr kumimoji="1" lang="en-US" altLang="ja-JP" sz="1200">
              <a:solidFill>
                <a:sysClr val="windowText" lastClr="000000"/>
              </a:solidFill>
            </a:rPr>
            <a:t>(</a:t>
          </a:r>
          <a:r>
            <a:rPr kumimoji="1" lang="ja-JP" altLang="en-US" sz="1200">
              <a:solidFill>
                <a:sysClr val="windowText" lastClr="000000"/>
              </a:solidFill>
            </a:rPr>
            <a:t>病床</a:t>
          </a:r>
          <a:r>
            <a:rPr kumimoji="1" lang="en-US" altLang="ja-JP" sz="1200">
              <a:solidFill>
                <a:sysClr val="windowText" lastClr="000000"/>
              </a:solidFill>
            </a:rPr>
            <a:t>)</a:t>
          </a:r>
          <a:r>
            <a:rPr kumimoji="1" lang="ja-JP" altLang="en-US" sz="1200">
              <a:solidFill>
                <a:sysClr val="windowText" lastClr="000000"/>
              </a:solidFill>
            </a:rPr>
            <a:t>について、休止病床（院内感染の発生に伴い休止し、入院受入れをしなかった病床）</a:t>
          </a:r>
          <a:r>
            <a:rPr kumimoji="1" lang="ja-JP" altLang="en-US" sz="1200" strike="noStrike" baseline="0">
              <a:solidFill>
                <a:sysClr val="windowText" lastClr="000000"/>
              </a:solidFill>
            </a:rPr>
            <a:t>の部屋番号</a:t>
          </a:r>
          <a:r>
            <a:rPr kumimoji="1" lang="ja-JP" altLang="en-US" sz="1200">
              <a:solidFill>
                <a:sysClr val="windowText" lastClr="000000"/>
              </a:solidFill>
            </a:rPr>
            <a:t>を記載し、部屋</a:t>
          </a:r>
          <a:r>
            <a:rPr kumimoji="1" lang="en-US" altLang="ja-JP" sz="1200">
              <a:solidFill>
                <a:sysClr val="windowText" lastClr="000000"/>
              </a:solidFill>
            </a:rPr>
            <a:t>(</a:t>
          </a:r>
          <a:r>
            <a:rPr kumimoji="1" lang="ja-JP" altLang="en-US" sz="1200">
              <a:solidFill>
                <a:sysClr val="windowText" lastClr="000000"/>
              </a:solidFill>
            </a:rPr>
            <a:t>病床</a:t>
          </a:r>
          <a:r>
            <a:rPr kumimoji="1" lang="en-US" altLang="ja-JP" sz="1200">
              <a:solidFill>
                <a:sysClr val="windowText" lastClr="000000"/>
              </a:solidFill>
            </a:rPr>
            <a:t>)</a:t>
          </a:r>
          <a:r>
            <a:rPr kumimoji="1" lang="ja-JP" altLang="en-US" sz="1200">
              <a:solidFill>
                <a:sysClr val="windowText" lastClr="000000"/>
              </a:solidFill>
            </a:rPr>
            <a:t>の数は、</a:t>
          </a:r>
          <a:r>
            <a:rPr kumimoji="1" lang="en-US" altLang="ja-JP" sz="1200">
              <a:solidFill>
                <a:sysClr val="windowText" lastClr="000000"/>
              </a:solidFill>
            </a:rPr>
            <a:t>1</a:t>
          </a:r>
          <a:r>
            <a:rPr kumimoji="1" lang="ja-JP" altLang="en-US" sz="1200">
              <a:solidFill>
                <a:sysClr val="windowText" lastClr="000000"/>
              </a:solidFill>
            </a:rPr>
            <a:t>日ごとに様式</a:t>
          </a:r>
          <a:r>
            <a:rPr kumimoji="1" lang="en-US" altLang="ja-JP" sz="1200">
              <a:solidFill>
                <a:sysClr val="windowText" lastClr="000000"/>
              </a:solidFill>
            </a:rPr>
            <a:t>2-2</a:t>
          </a:r>
          <a:r>
            <a:rPr kumimoji="1" lang="ja-JP" altLang="en-US" sz="1200">
              <a:solidFill>
                <a:sysClr val="windowText" lastClr="000000"/>
              </a:solidFill>
            </a:rPr>
            <a:t>の数値と合うように入力</a:t>
          </a:r>
          <a:r>
            <a:rPr kumimoji="1" lang="ja-JP" altLang="ja-JP" sz="1200">
              <a:solidFill>
                <a:sysClr val="windowText" lastClr="000000"/>
              </a:solidFill>
              <a:effectLst/>
              <a:latin typeface="+mn-lt"/>
              <a:ea typeface="+mn-ea"/>
              <a:cs typeface="+mn-cs"/>
            </a:rPr>
            <a:t>し</a:t>
          </a:r>
          <a:r>
            <a:rPr kumimoji="1" lang="ja-JP" altLang="en-US" sz="1200">
              <a:solidFill>
                <a:sysClr val="windowText" lastClr="000000"/>
              </a:solidFill>
              <a:effectLst/>
              <a:latin typeface="+mn-lt"/>
              <a:ea typeface="+mn-ea"/>
              <a:cs typeface="+mn-cs"/>
            </a:rPr>
            <a:t>てください</a:t>
          </a:r>
          <a:r>
            <a:rPr kumimoji="1" lang="ja-JP" altLang="en-US" sz="1200">
              <a:solidFill>
                <a:sysClr val="windowText" lastClr="000000"/>
              </a:solidFill>
            </a:rPr>
            <a:t>。</a:t>
          </a:r>
          <a:endParaRPr kumimoji="1" lang="en-US" altLang="ja-JP" sz="1200">
            <a:solidFill>
              <a:sysClr val="windowText" lastClr="000000"/>
            </a:solidFill>
          </a:endParaRPr>
        </a:p>
        <a:p>
          <a:r>
            <a:rPr kumimoji="1" lang="en-US" altLang="ja-JP" sz="1200" u="sng" baseline="0">
              <a:solidFill>
                <a:sysClr val="windowText" lastClr="000000"/>
              </a:solidFill>
              <a:effectLst/>
              <a:latin typeface="+mn-lt"/>
              <a:ea typeface="+mn-ea"/>
              <a:cs typeface="+mn-cs"/>
            </a:rPr>
            <a:t>※</a:t>
          </a:r>
          <a:r>
            <a:rPr kumimoji="1" lang="ja-JP" altLang="ja-JP" sz="1200" u="sng" baseline="0">
              <a:solidFill>
                <a:sysClr val="windowText" lastClr="000000"/>
              </a:solidFill>
              <a:effectLst/>
              <a:latin typeface="+mn-lt"/>
              <a:ea typeface="+mn-ea"/>
              <a:cs typeface="+mn-cs"/>
            </a:rPr>
            <a:t>多床室の場合は同じ病室番号をご記載ください。</a:t>
          </a:r>
          <a:endParaRPr lang="ja-JP" altLang="ja-JP" sz="1400" u="sng">
            <a:solidFill>
              <a:sysClr val="windowText" lastClr="000000"/>
            </a:solidFill>
            <a:effectLst/>
          </a:endParaRPr>
        </a:p>
        <a:p>
          <a:r>
            <a:rPr kumimoji="1" lang="en-US" altLang="ja-JP" sz="1200" b="1" u="sng" baseline="0">
              <a:solidFill>
                <a:sysClr val="windowText" lastClr="000000"/>
              </a:solidFill>
              <a:effectLst/>
              <a:latin typeface="+mn-lt"/>
              <a:ea typeface="+mn-ea"/>
              <a:cs typeface="+mn-cs"/>
            </a:rPr>
            <a:t>※</a:t>
          </a:r>
          <a:r>
            <a:rPr kumimoji="1" lang="ja-JP" altLang="en-US" sz="1200" b="1" u="sng" baseline="0">
              <a:solidFill>
                <a:sysClr val="windowText" lastClr="000000"/>
              </a:solidFill>
              <a:effectLst/>
              <a:latin typeface="+mn-lt"/>
              <a:ea typeface="+mn-ea"/>
              <a:cs typeface="+mn-cs"/>
            </a:rPr>
            <a:t>休床</a:t>
          </a:r>
          <a:r>
            <a:rPr kumimoji="1" lang="ja-JP" altLang="ja-JP" sz="1200" b="1" u="sng" baseline="0">
              <a:solidFill>
                <a:sysClr val="windowText" lastClr="000000"/>
              </a:solidFill>
              <a:effectLst/>
              <a:latin typeface="+mn-lt"/>
              <a:ea typeface="+mn-ea"/>
              <a:cs typeface="+mn-cs"/>
            </a:rPr>
            <a:t>補償を申請する病床の内訳を記載していただきますので、「休止病床」となっている病室</a:t>
          </a:r>
          <a:r>
            <a:rPr kumimoji="1" lang="en-US" altLang="ja-JP" sz="1200" b="1" u="sng" baseline="0">
              <a:solidFill>
                <a:sysClr val="windowText" lastClr="000000"/>
              </a:solidFill>
              <a:effectLst/>
              <a:latin typeface="+mn-lt"/>
              <a:ea typeface="+mn-ea"/>
              <a:cs typeface="+mn-cs"/>
            </a:rPr>
            <a:t>(</a:t>
          </a:r>
          <a:r>
            <a:rPr kumimoji="1" lang="ja-JP" altLang="ja-JP" sz="1200" b="1" u="sng" baseline="0">
              <a:solidFill>
                <a:sysClr val="windowText" lastClr="000000"/>
              </a:solidFill>
              <a:effectLst/>
              <a:latin typeface="+mn-lt"/>
              <a:ea typeface="+mn-ea"/>
              <a:cs typeface="+mn-cs"/>
            </a:rPr>
            <a:t>診療報酬が発生していない病室</a:t>
          </a:r>
          <a:r>
            <a:rPr kumimoji="1" lang="en-US" altLang="ja-JP" sz="1200" b="1" u="sng" baseline="0">
              <a:solidFill>
                <a:sysClr val="windowText" lastClr="000000"/>
              </a:solidFill>
              <a:effectLst/>
              <a:latin typeface="+mn-lt"/>
              <a:ea typeface="+mn-ea"/>
              <a:cs typeface="+mn-cs"/>
            </a:rPr>
            <a:t>)</a:t>
          </a:r>
          <a:r>
            <a:rPr kumimoji="1" lang="ja-JP" altLang="ja-JP" sz="1200" b="1" u="sng" baseline="0">
              <a:solidFill>
                <a:sysClr val="windowText" lastClr="000000"/>
              </a:solidFill>
              <a:effectLst/>
              <a:latin typeface="+mn-lt"/>
              <a:ea typeface="+mn-ea"/>
              <a:cs typeface="+mn-cs"/>
            </a:rPr>
            <a:t>についてご記載ください。コロナ患者が入院している病床では無いのでご注意ください。</a:t>
          </a:r>
          <a:endParaRPr lang="ja-JP" altLang="ja-JP" sz="1400" b="1">
            <a:solidFill>
              <a:sysClr val="windowText" lastClr="000000"/>
            </a:solidFill>
            <a:effectLst/>
          </a:endParaRPr>
        </a:p>
        <a:p>
          <a:pPr algn="l"/>
          <a:endParaRPr kumimoji="1" lang="en-US" altLang="ja-JP" sz="1200">
            <a:solidFill>
              <a:sysClr val="windowText" lastClr="000000"/>
            </a:solidFill>
          </a:endParaRPr>
        </a:p>
        <a:p>
          <a:pPr algn="l"/>
          <a:r>
            <a:rPr kumimoji="1" lang="en-US" altLang="ja-JP" sz="1200" baseline="0">
              <a:solidFill>
                <a:sysClr val="windowText" lastClr="000000"/>
              </a:solidFill>
            </a:rPr>
            <a:t>※(</a:t>
          </a:r>
          <a:r>
            <a:rPr kumimoji="1" lang="ja-JP" altLang="en-US" sz="1200" baseline="0">
              <a:solidFill>
                <a:sysClr val="windowText" lastClr="000000"/>
              </a:solidFill>
            </a:rPr>
            <a:t>例</a:t>
          </a:r>
          <a:r>
            <a:rPr kumimoji="1" lang="en-US" altLang="ja-JP" sz="1200" baseline="0">
              <a:solidFill>
                <a:sysClr val="windowText" lastClr="000000"/>
              </a:solidFill>
            </a:rPr>
            <a:t>):10</a:t>
          </a:r>
          <a:r>
            <a:rPr kumimoji="1" lang="ja-JP" altLang="en-US" sz="1200" baseline="0">
              <a:solidFill>
                <a:sysClr val="windowText" lastClr="000000"/>
              </a:solidFill>
            </a:rPr>
            <a:t>月</a:t>
          </a:r>
          <a:r>
            <a:rPr kumimoji="1" lang="en-US" altLang="ja-JP" sz="1200" baseline="0">
              <a:solidFill>
                <a:sysClr val="windowText" lastClr="000000"/>
              </a:solidFill>
            </a:rPr>
            <a:t>1</a:t>
          </a:r>
          <a:r>
            <a:rPr kumimoji="1" lang="ja-JP" altLang="en-US" sz="1200" baseline="0">
              <a:solidFill>
                <a:sysClr val="windowText" lastClr="000000"/>
              </a:solidFill>
            </a:rPr>
            <a:t>日について、３名の院内感染が発生し、休止病床３床を申請する場合</a:t>
          </a:r>
          <a:endParaRPr kumimoji="1" lang="en-US" altLang="ja-JP" sz="1200" baseline="0">
            <a:solidFill>
              <a:sysClr val="windowText" lastClr="000000"/>
            </a:solidFill>
          </a:endParaRPr>
        </a:p>
        <a:p>
          <a:pPr algn="l"/>
          <a:r>
            <a:rPr kumimoji="1" lang="ja-JP" altLang="en-US" sz="1200" baseline="0">
              <a:solidFill>
                <a:sysClr val="windowText" lastClr="000000"/>
              </a:solidFill>
            </a:rPr>
            <a:t>　</a:t>
          </a:r>
          <a:endParaRPr kumimoji="1" lang="en-US" altLang="ja-JP" sz="1200" baseline="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578826</xdr:colOff>
      <xdr:row>0</xdr:row>
      <xdr:rowOff>65943</xdr:rowOff>
    </xdr:from>
    <xdr:to>
      <xdr:col>10</xdr:col>
      <xdr:colOff>637441</xdr:colOff>
      <xdr:row>2</xdr:row>
      <xdr:rowOff>65943</xdr:rowOff>
    </xdr:to>
    <xdr:sp macro="" textlink="">
      <xdr:nvSpPr>
        <xdr:cNvPr id="2" name="四角形吹き出し 8"/>
        <xdr:cNvSpPr/>
      </xdr:nvSpPr>
      <xdr:spPr>
        <a:xfrm>
          <a:off x="6286499" y="65943"/>
          <a:ext cx="1436077" cy="337038"/>
        </a:xfrm>
        <a:custGeom>
          <a:avLst/>
          <a:gdLst>
            <a:gd name="connsiteX0" fmla="*/ 0 w 4740520"/>
            <a:gd name="connsiteY0" fmla="*/ 0 h 783981"/>
            <a:gd name="connsiteX1" fmla="*/ 790087 w 4740520"/>
            <a:gd name="connsiteY1" fmla="*/ 0 h 783981"/>
            <a:gd name="connsiteX2" fmla="*/ 790087 w 4740520"/>
            <a:gd name="connsiteY2" fmla="*/ 0 h 783981"/>
            <a:gd name="connsiteX3" fmla="*/ 1975217 w 4740520"/>
            <a:gd name="connsiteY3" fmla="*/ 0 h 783981"/>
            <a:gd name="connsiteX4" fmla="*/ 4740520 w 4740520"/>
            <a:gd name="connsiteY4" fmla="*/ 0 h 783981"/>
            <a:gd name="connsiteX5" fmla="*/ 4740520 w 4740520"/>
            <a:gd name="connsiteY5" fmla="*/ 130664 h 783981"/>
            <a:gd name="connsiteX6" fmla="*/ 4740520 w 4740520"/>
            <a:gd name="connsiteY6" fmla="*/ 130664 h 783981"/>
            <a:gd name="connsiteX7" fmla="*/ 4740520 w 4740520"/>
            <a:gd name="connsiteY7" fmla="*/ 326659 h 783981"/>
            <a:gd name="connsiteX8" fmla="*/ 4740520 w 4740520"/>
            <a:gd name="connsiteY8" fmla="*/ 783981 h 783981"/>
            <a:gd name="connsiteX9" fmla="*/ 1975217 w 4740520"/>
            <a:gd name="connsiteY9" fmla="*/ 783981 h 783981"/>
            <a:gd name="connsiteX10" fmla="*/ 790087 w 4740520"/>
            <a:gd name="connsiteY10" fmla="*/ 783981 h 783981"/>
            <a:gd name="connsiteX11" fmla="*/ 790087 w 4740520"/>
            <a:gd name="connsiteY11" fmla="*/ 783981 h 783981"/>
            <a:gd name="connsiteX12" fmla="*/ 0 w 4740520"/>
            <a:gd name="connsiteY12" fmla="*/ 783981 h 783981"/>
            <a:gd name="connsiteX13" fmla="*/ 0 w 4740520"/>
            <a:gd name="connsiteY13" fmla="*/ 326659 h 783981"/>
            <a:gd name="connsiteX14" fmla="*/ -293201 w 4740520"/>
            <a:gd name="connsiteY14" fmla="*/ 179728 h 783981"/>
            <a:gd name="connsiteX15" fmla="*/ 0 w 4740520"/>
            <a:gd name="connsiteY15" fmla="*/ 130664 h 783981"/>
            <a:gd name="connsiteX16" fmla="*/ 0 w 4740520"/>
            <a:gd name="connsiteY16" fmla="*/ 0 h 783981"/>
            <a:gd name="connsiteX0" fmla="*/ 0 w 4740520"/>
            <a:gd name="connsiteY0" fmla="*/ 0 h 783981"/>
            <a:gd name="connsiteX1" fmla="*/ 790087 w 4740520"/>
            <a:gd name="connsiteY1" fmla="*/ 0 h 783981"/>
            <a:gd name="connsiteX2" fmla="*/ 790087 w 4740520"/>
            <a:gd name="connsiteY2" fmla="*/ 0 h 783981"/>
            <a:gd name="connsiteX3" fmla="*/ 1975217 w 4740520"/>
            <a:gd name="connsiteY3" fmla="*/ 0 h 783981"/>
            <a:gd name="connsiteX4" fmla="*/ 4740520 w 4740520"/>
            <a:gd name="connsiteY4" fmla="*/ 0 h 783981"/>
            <a:gd name="connsiteX5" fmla="*/ 4740520 w 4740520"/>
            <a:gd name="connsiteY5" fmla="*/ 130664 h 783981"/>
            <a:gd name="connsiteX6" fmla="*/ 4740520 w 4740520"/>
            <a:gd name="connsiteY6" fmla="*/ 130664 h 783981"/>
            <a:gd name="connsiteX7" fmla="*/ 4740520 w 4740520"/>
            <a:gd name="connsiteY7" fmla="*/ 326659 h 783981"/>
            <a:gd name="connsiteX8" fmla="*/ 4740520 w 4740520"/>
            <a:gd name="connsiteY8" fmla="*/ 783981 h 783981"/>
            <a:gd name="connsiteX9" fmla="*/ 1975217 w 4740520"/>
            <a:gd name="connsiteY9" fmla="*/ 783981 h 783981"/>
            <a:gd name="connsiteX10" fmla="*/ 790087 w 4740520"/>
            <a:gd name="connsiteY10" fmla="*/ 783981 h 783981"/>
            <a:gd name="connsiteX11" fmla="*/ 790087 w 4740520"/>
            <a:gd name="connsiteY11" fmla="*/ 783981 h 783981"/>
            <a:gd name="connsiteX12" fmla="*/ 0 w 4740520"/>
            <a:gd name="connsiteY12" fmla="*/ 783981 h 783981"/>
            <a:gd name="connsiteX13" fmla="*/ 0 w 4740520"/>
            <a:gd name="connsiteY13" fmla="*/ 326659 h 783981"/>
            <a:gd name="connsiteX14" fmla="*/ 14530 w 4740520"/>
            <a:gd name="connsiteY14" fmla="*/ 216363 h 783981"/>
            <a:gd name="connsiteX15" fmla="*/ 0 w 4740520"/>
            <a:gd name="connsiteY15" fmla="*/ 130664 h 783981"/>
            <a:gd name="connsiteX16" fmla="*/ 0 w 4740520"/>
            <a:gd name="connsiteY16" fmla="*/ 0 h 783981"/>
            <a:gd name="connsiteX0" fmla="*/ 0 w 4740520"/>
            <a:gd name="connsiteY0" fmla="*/ 0 h 783981"/>
            <a:gd name="connsiteX1" fmla="*/ 790087 w 4740520"/>
            <a:gd name="connsiteY1" fmla="*/ 0 h 783981"/>
            <a:gd name="connsiteX2" fmla="*/ 790087 w 4740520"/>
            <a:gd name="connsiteY2" fmla="*/ 0 h 783981"/>
            <a:gd name="connsiteX3" fmla="*/ 1975217 w 4740520"/>
            <a:gd name="connsiteY3" fmla="*/ 0 h 783981"/>
            <a:gd name="connsiteX4" fmla="*/ 4740520 w 4740520"/>
            <a:gd name="connsiteY4" fmla="*/ 0 h 783981"/>
            <a:gd name="connsiteX5" fmla="*/ 4740520 w 4740520"/>
            <a:gd name="connsiteY5" fmla="*/ 130664 h 783981"/>
            <a:gd name="connsiteX6" fmla="*/ 4740520 w 4740520"/>
            <a:gd name="connsiteY6" fmla="*/ 130664 h 783981"/>
            <a:gd name="connsiteX7" fmla="*/ 4740520 w 4740520"/>
            <a:gd name="connsiteY7" fmla="*/ 326659 h 783981"/>
            <a:gd name="connsiteX8" fmla="*/ 4740520 w 4740520"/>
            <a:gd name="connsiteY8" fmla="*/ 783981 h 783981"/>
            <a:gd name="connsiteX9" fmla="*/ 1975217 w 4740520"/>
            <a:gd name="connsiteY9" fmla="*/ 783981 h 783981"/>
            <a:gd name="connsiteX10" fmla="*/ 790087 w 4740520"/>
            <a:gd name="connsiteY10" fmla="*/ 783981 h 783981"/>
            <a:gd name="connsiteX11" fmla="*/ 790087 w 4740520"/>
            <a:gd name="connsiteY11" fmla="*/ 783981 h 783981"/>
            <a:gd name="connsiteX12" fmla="*/ 0 w 4740520"/>
            <a:gd name="connsiteY12" fmla="*/ 783981 h 783981"/>
            <a:gd name="connsiteX13" fmla="*/ 0 w 4740520"/>
            <a:gd name="connsiteY13" fmla="*/ 326659 h 783981"/>
            <a:gd name="connsiteX14" fmla="*/ 0 w 4740520"/>
            <a:gd name="connsiteY14" fmla="*/ 130664 h 783981"/>
            <a:gd name="connsiteX15" fmla="*/ 0 w 4740520"/>
            <a:gd name="connsiteY15" fmla="*/ 0 h 7839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4740520" h="783981">
              <a:moveTo>
                <a:pt x="0" y="0"/>
              </a:moveTo>
              <a:lnTo>
                <a:pt x="790087" y="0"/>
              </a:lnTo>
              <a:lnTo>
                <a:pt x="790087" y="0"/>
              </a:lnTo>
              <a:lnTo>
                <a:pt x="1975217" y="0"/>
              </a:lnTo>
              <a:lnTo>
                <a:pt x="4740520" y="0"/>
              </a:lnTo>
              <a:lnTo>
                <a:pt x="4740520" y="130664"/>
              </a:lnTo>
              <a:lnTo>
                <a:pt x="4740520" y="130664"/>
              </a:lnTo>
              <a:lnTo>
                <a:pt x="4740520" y="326659"/>
              </a:lnTo>
              <a:lnTo>
                <a:pt x="4740520" y="783981"/>
              </a:lnTo>
              <a:lnTo>
                <a:pt x="1975217" y="783981"/>
              </a:lnTo>
              <a:lnTo>
                <a:pt x="790087" y="783981"/>
              </a:lnTo>
              <a:lnTo>
                <a:pt x="790087" y="783981"/>
              </a:lnTo>
              <a:lnTo>
                <a:pt x="0" y="783981"/>
              </a:lnTo>
              <a:lnTo>
                <a:pt x="0" y="326659"/>
              </a:lnTo>
              <a:lnTo>
                <a:pt x="0" y="130664"/>
              </a:lnTo>
              <a:lnTo>
                <a:pt x="0" y="0"/>
              </a:lnTo>
              <a:close/>
            </a:path>
          </a:pathLst>
        </a:cu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rPr>
            <a:t>記載例</a:t>
          </a:r>
          <a:endParaRPr kumimoji="1" lang="en-US" altLang="ja-JP" sz="1800" b="1">
            <a:solidFill>
              <a:srgbClr val="FF0000"/>
            </a:solidFill>
          </a:endParaRPr>
        </a:p>
      </xdr:txBody>
    </xdr:sp>
    <xdr:clientData/>
  </xdr:twoCellAnchor>
  <xdr:twoCellAnchor>
    <xdr:from>
      <xdr:col>11</xdr:col>
      <xdr:colOff>359019</xdr:colOff>
      <xdr:row>25</xdr:row>
      <xdr:rowOff>51288</xdr:rowOff>
    </xdr:from>
    <xdr:to>
      <xdr:col>18</xdr:col>
      <xdr:colOff>278423</xdr:colOff>
      <xdr:row>31</xdr:row>
      <xdr:rowOff>139213</xdr:rowOff>
    </xdr:to>
    <xdr:sp macro="" textlink="">
      <xdr:nvSpPr>
        <xdr:cNvPr id="3" name="四角形吹き出し 2"/>
        <xdr:cNvSpPr/>
      </xdr:nvSpPr>
      <xdr:spPr>
        <a:xfrm>
          <a:off x="8132884" y="4264269"/>
          <a:ext cx="4740520" cy="1099040"/>
        </a:xfrm>
        <a:prstGeom prst="wedgeRectCallout">
          <a:avLst>
            <a:gd name="adj1" fmla="val -56649"/>
            <a:gd name="adj2" fmla="val -1240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項目</a:t>
          </a:r>
          <a:r>
            <a:rPr kumimoji="1" lang="en-US" altLang="ja-JP" sz="1100" b="1">
              <a:solidFill>
                <a:sysClr val="windowText" lastClr="000000"/>
              </a:solidFill>
            </a:rPr>
            <a:t>1</a:t>
          </a:r>
          <a:r>
            <a:rPr kumimoji="1" lang="ja-JP" altLang="en-US" sz="1100" b="1">
              <a:solidFill>
                <a:sysClr val="windowText" lastClr="000000"/>
              </a:solidFill>
            </a:rPr>
            <a:t>について</a:t>
          </a:r>
          <a:endParaRPr kumimoji="1" lang="en-US" altLang="ja-JP" sz="1100" b="1">
            <a:solidFill>
              <a:sysClr val="windowText" lastClr="000000"/>
            </a:solidFill>
          </a:endParaRPr>
        </a:p>
        <a:p>
          <a:pPr algn="l"/>
          <a:r>
            <a:rPr kumimoji="1" lang="ja-JP" altLang="en-US" sz="1100" b="1">
              <a:solidFill>
                <a:sysClr val="windowText" lastClr="000000"/>
              </a:solidFill>
            </a:rPr>
            <a:t>　院内感染が発生していた期間について記載してください。</a:t>
          </a:r>
          <a:endParaRPr kumimoji="1" lang="en-US" altLang="ja-JP" sz="1100" b="1">
            <a:solidFill>
              <a:sysClr val="windowText" lastClr="000000"/>
            </a:solidFill>
          </a:endParaRPr>
        </a:p>
        <a:p>
          <a:pPr algn="l"/>
          <a:r>
            <a:rPr kumimoji="1" lang="ja-JP" altLang="en-US" sz="1100" b="1">
              <a:solidFill>
                <a:sysClr val="windowText" lastClr="000000"/>
              </a:solidFill>
            </a:rPr>
            <a:t>　なお、院内感染の件数が複数ある場合は、それぞれの期間について何　件目か分かるように記載してください。</a:t>
          </a:r>
          <a:endParaRPr kumimoji="1" lang="en-US" altLang="ja-JP" sz="1100" b="1">
            <a:solidFill>
              <a:sysClr val="windowText" lastClr="000000"/>
            </a:solidFill>
          </a:endParaRPr>
        </a:p>
        <a:p>
          <a:pPr algn="l"/>
          <a:endParaRPr kumimoji="1" lang="en-US" altLang="ja-JP" sz="1100" baseline="0">
            <a:solidFill>
              <a:sysClr val="windowText" lastClr="000000"/>
            </a:solidFill>
          </a:endParaRPr>
        </a:p>
        <a:p>
          <a:pPr algn="l"/>
          <a:r>
            <a:rPr kumimoji="1" lang="ja-JP" altLang="en-US" sz="1200" baseline="0">
              <a:solidFill>
                <a:sysClr val="windowText" lastClr="000000"/>
              </a:solidFill>
            </a:rPr>
            <a:t>　</a:t>
          </a:r>
          <a:endParaRPr kumimoji="1" lang="en-US" altLang="ja-JP" sz="1200" baseline="0">
            <a:solidFill>
              <a:sysClr val="windowText" lastClr="000000"/>
            </a:solidFill>
          </a:endParaRPr>
        </a:p>
      </xdr:txBody>
    </xdr:sp>
    <xdr:clientData/>
  </xdr:twoCellAnchor>
  <xdr:twoCellAnchor>
    <xdr:from>
      <xdr:col>11</xdr:col>
      <xdr:colOff>344366</xdr:colOff>
      <xdr:row>33</xdr:row>
      <xdr:rowOff>87923</xdr:rowOff>
    </xdr:from>
    <xdr:to>
      <xdr:col>18</xdr:col>
      <xdr:colOff>263770</xdr:colOff>
      <xdr:row>38</xdr:row>
      <xdr:rowOff>29308</xdr:rowOff>
    </xdr:to>
    <xdr:sp macro="" textlink="">
      <xdr:nvSpPr>
        <xdr:cNvPr id="4" name="四角形吹き出し 3"/>
        <xdr:cNvSpPr/>
      </xdr:nvSpPr>
      <xdr:spPr>
        <a:xfrm>
          <a:off x="8118231" y="5649058"/>
          <a:ext cx="4740520" cy="783981"/>
        </a:xfrm>
        <a:prstGeom prst="wedgeRectCallout">
          <a:avLst>
            <a:gd name="adj1" fmla="val -56185"/>
            <a:gd name="adj2" fmla="val -2707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項目２について</a:t>
          </a:r>
          <a:endParaRPr kumimoji="1" lang="en-US" altLang="ja-JP" sz="1100" b="1">
            <a:solidFill>
              <a:sysClr val="windowText" lastClr="000000"/>
            </a:solidFill>
          </a:endParaRPr>
        </a:p>
        <a:p>
          <a:pPr algn="l"/>
          <a:r>
            <a:rPr kumimoji="1" lang="ja-JP" altLang="en-US" sz="1100" b="1">
              <a:solidFill>
                <a:sysClr val="windowText" lastClr="000000"/>
              </a:solidFill>
            </a:rPr>
            <a:t>　１の期間中における院内感染者の数を記載してください。</a:t>
          </a:r>
          <a:endParaRPr kumimoji="1" lang="en-US" altLang="ja-JP" sz="1100" b="1">
            <a:solidFill>
              <a:sysClr val="windowText" lastClr="000000"/>
            </a:solidFill>
          </a:endParaRPr>
        </a:p>
        <a:p>
          <a:pPr algn="l"/>
          <a:r>
            <a:rPr kumimoji="1" lang="ja-JP" altLang="en-US" sz="1100" b="1">
              <a:solidFill>
                <a:sysClr val="windowText" lastClr="000000"/>
              </a:solidFill>
            </a:rPr>
            <a:t>　</a:t>
          </a:r>
          <a:r>
            <a:rPr kumimoji="1" lang="en-US" altLang="ja-JP" sz="1100" b="1">
              <a:solidFill>
                <a:srgbClr val="FF0000"/>
              </a:solidFill>
            </a:rPr>
            <a:t>※</a:t>
          </a:r>
          <a:r>
            <a:rPr kumimoji="1" lang="ja-JP" altLang="en-US" sz="1100" b="1">
              <a:solidFill>
                <a:srgbClr val="FF0000"/>
              </a:solidFill>
            </a:rPr>
            <a:t>注意！　延べ数ではありません！</a:t>
          </a:r>
          <a:r>
            <a:rPr kumimoji="1" lang="ja-JP" altLang="en-US" sz="1100" b="1">
              <a:solidFill>
                <a:sysClr val="windowText" lastClr="000000"/>
              </a:solidFill>
            </a:rPr>
            <a:t>　　</a:t>
          </a:r>
          <a:endParaRPr kumimoji="1" lang="en-US" altLang="ja-JP" sz="1100" b="1">
            <a:solidFill>
              <a:sysClr val="windowText" lastClr="000000"/>
            </a:solidFill>
          </a:endParaRPr>
        </a:p>
        <a:p>
          <a:pPr algn="l"/>
          <a:endParaRPr kumimoji="1" lang="en-US" altLang="ja-JP" sz="1100" baseline="0">
            <a:solidFill>
              <a:sysClr val="windowText" lastClr="000000"/>
            </a:solidFill>
          </a:endParaRPr>
        </a:p>
        <a:p>
          <a:pPr algn="l"/>
          <a:r>
            <a:rPr kumimoji="1" lang="ja-JP" altLang="en-US" sz="1200" baseline="0">
              <a:solidFill>
                <a:sysClr val="windowText" lastClr="000000"/>
              </a:solidFill>
            </a:rPr>
            <a:t>　</a:t>
          </a:r>
          <a:endParaRPr kumimoji="1" lang="en-US" altLang="ja-JP" sz="1200" baseline="0">
            <a:solidFill>
              <a:sysClr val="windowText" lastClr="000000"/>
            </a:solidFill>
          </a:endParaRPr>
        </a:p>
      </xdr:txBody>
    </xdr:sp>
    <xdr:clientData/>
  </xdr:twoCellAnchor>
  <xdr:twoCellAnchor>
    <xdr:from>
      <xdr:col>11</xdr:col>
      <xdr:colOff>351692</xdr:colOff>
      <xdr:row>39</xdr:row>
      <xdr:rowOff>117231</xdr:rowOff>
    </xdr:from>
    <xdr:to>
      <xdr:col>18</xdr:col>
      <xdr:colOff>527538</xdr:colOff>
      <xdr:row>50</xdr:row>
      <xdr:rowOff>7330</xdr:rowOff>
    </xdr:to>
    <xdr:sp macro="" textlink="">
      <xdr:nvSpPr>
        <xdr:cNvPr id="5" name="四角形吹き出し 4"/>
        <xdr:cNvSpPr/>
      </xdr:nvSpPr>
      <xdr:spPr>
        <a:xfrm>
          <a:off x="8125557" y="6689481"/>
          <a:ext cx="4996962" cy="1743811"/>
        </a:xfrm>
        <a:prstGeom prst="wedgeRectCallout">
          <a:avLst>
            <a:gd name="adj1" fmla="val -56185"/>
            <a:gd name="adj2" fmla="val -2707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項目３について　</a:t>
          </a:r>
          <a:endParaRPr kumimoji="1" lang="en-US" altLang="ja-JP" sz="1100" b="1">
            <a:solidFill>
              <a:sysClr val="windowText" lastClr="000000"/>
            </a:solidFill>
          </a:endParaRPr>
        </a:p>
        <a:p>
          <a:pPr algn="l"/>
          <a:r>
            <a:rPr kumimoji="1" lang="ja-JP" altLang="en-US" sz="1100" b="1">
              <a:solidFill>
                <a:sysClr val="windowText" lastClr="000000"/>
              </a:solidFill>
            </a:rPr>
            <a:t>　１の期間中に、２の患者を入院させた病床の延べ数を記載してください。</a:t>
          </a:r>
          <a:endParaRPr kumimoji="1" lang="en-US" altLang="ja-JP" sz="1100" b="1">
            <a:solidFill>
              <a:sysClr val="windowText" lastClr="000000"/>
            </a:solidFill>
          </a:endParaRPr>
        </a:p>
        <a:p>
          <a:pPr algn="l"/>
          <a:r>
            <a:rPr kumimoji="1" lang="ja-JP" altLang="en-US" sz="1100" b="1">
              <a:solidFill>
                <a:sysClr val="windowText" lastClr="000000"/>
              </a:solidFill>
            </a:rPr>
            <a:t>　そのうち、即応病床を含む場合は下欄にその延べ数を記載してください。</a:t>
          </a:r>
          <a:endParaRPr kumimoji="1" lang="en-US" altLang="ja-JP" sz="1100" b="1">
            <a:solidFill>
              <a:sysClr val="windowText" lastClr="000000"/>
            </a:solidFill>
          </a:endParaRPr>
        </a:p>
        <a:p>
          <a:pPr algn="l"/>
          <a:r>
            <a:rPr kumimoji="1" lang="ja-JP" altLang="en-US" sz="1100" b="1">
              <a:solidFill>
                <a:sysClr val="windowText" lastClr="000000"/>
              </a:solidFill>
            </a:rPr>
            <a:t>　　</a:t>
          </a:r>
          <a:r>
            <a:rPr kumimoji="1" lang="en-US" altLang="ja-JP" sz="1100" b="1">
              <a:solidFill>
                <a:srgbClr val="FF0000"/>
              </a:solidFill>
            </a:rPr>
            <a:t>※</a:t>
          </a:r>
          <a:r>
            <a:rPr kumimoji="1" lang="ja-JP" altLang="en-US" sz="1100" b="1">
              <a:solidFill>
                <a:srgbClr val="FF0000"/>
              </a:solidFill>
            </a:rPr>
            <a:t>注意！　即応病床の延べ数は上欄の内数で記載してください！</a:t>
          </a:r>
          <a:endParaRPr kumimoji="1" lang="en-US" altLang="ja-JP" sz="1100" b="1">
            <a:solidFill>
              <a:srgbClr val="FF0000"/>
            </a:solidFill>
          </a:endParaRPr>
        </a:p>
        <a:p>
          <a:pPr algn="l"/>
          <a:endParaRPr kumimoji="1" lang="en-US" altLang="ja-JP" sz="1100" b="1">
            <a:solidFill>
              <a:srgbClr val="FF0000"/>
            </a:solidFill>
          </a:endParaRPr>
        </a:p>
        <a:p>
          <a:pPr algn="l"/>
          <a:r>
            <a:rPr kumimoji="1" lang="ja-JP" altLang="en-US" sz="1100" b="1">
              <a:solidFill>
                <a:sysClr val="windowText" lastClr="000000"/>
              </a:solidFill>
            </a:rPr>
            <a:t>　なお、段階により即応病床となっていない病床については、下欄には含　　</a:t>
          </a:r>
          <a:endParaRPr kumimoji="1" lang="en-US" altLang="ja-JP" sz="1100" b="1">
            <a:solidFill>
              <a:sysClr val="windowText" lastClr="000000"/>
            </a:solidFill>
          </a:endParaRPr>
        </a:p>
        <a:p>
          <a:pPr algn="l"/>
          <a:r>
            <a:rPr kumimoji="1" lang="ja-JP" altLang="en-US" sz="1100" b="1">
              <a:solidFill>
                <a:sysClr val="windowText" lastClr="000000"/>
              </a:solidFill>
            </a:rPr>
            <a:t>めないでください。</a:t>
          </a:r>
          <a:endParaRPr kumimoji="1" lang="en-US" altLang="ja-JP" sz="1100" b="1">
            <a:solidFill>
              <a:sysClr val="windowText" lastClr="000000"/>
            </a:solidFill>
          </a:endParaRPr>
        </a:p>
        <a:p>
          <a:pPr algn="l"/>
          <a:endParaRPr kumimoji="1" lang="en-US" altLang="ja-JP" sz="1100" baseline="0">
            <a:solidFill>
              <a:sysClr val="windowText" lastClr="000000"/>
            </a:solidFill>
          </a:endParaRPr>
        </a:p>
        <a:p>
          <a:pPr algn="l"/>
          <a:r>
            <a:rPr kumimoji="1" lang="ja-JP" altLang="en-US" sz="1200" baseline="0">
              <a:solidFill>
                <a:sysClr val="windowText" lastClr="000000"/>
              </a:solidFill>
            </a:rPr>
            <a:t>　</a:t>
          </a:r>
          <a:endParaRPr kumimoji="1" lang="en-US" altLang="ja-JP" sz="1200" baseline="0">
            <a:solidFill>
              <a:sysClr val="windowText" lastClr="000000"/>
            </a:solidFill>
          </a:endParaRPr>
        </a:p>
      </xdr:txBody>
    </xdr:sp>
    <xdr:clientData/>
  </xdr:twoCellAnchor>
  <xdr:twoCellAnchor>
    <xdr:from>
      <xdr:col>11</xdr:col>
      <xdr:colOff>373673</xdr:colOff>
      <xdr:row>50</xdr:row>
      <xdr:rowOff>87922</xdr:rowOff>
    </xdr:from>
    <xdr:to>
      <xdr:col>18</xdr:col>
      <xdr:colOff>549519</xdr:colOff>
      <xdr:row>54</xdr:row>
      <xdr:rowOff>14653</xdr:rowOff>
    </xdr:to>
    <xdr:sp macro="" textlink="">
      <xdr:nvSpPr>
        <xdr:cNvPr id="6" name="四角形吹き出し 5"/>
        <xdr:cNvSpPr/>
      </xdr:nvSpPr>
      <xdr:spPr>
        <a:xfrm>
          <a:off x="8147538" y="8513884"/>
          <a:ext cx="4996962" cy="600807"/>
        </a:xfrm>
        <a:prstGeom prst="wedgeRectCallout">
          <a:avLst>
            <a:gd name="adj1" fmla="val -56185"/>
            <a:gd name="adj2" fmla="val -2707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baseline="0">
              <a:solidFill>
                <a:sysClr val="windowText" lastClr="000000"/>
              </a:solidFill>
            </a:rPr>
            <a:t>項目４について　</a:t>
          </a:r>
          <a:endParaRPr kumimoji="1" lang="en-US" altLang="ja-JP" sz="1100" b="1" baseline="0">
            <a:solidFill>
              <a:sysClr val="windowText" lastClr="000000"/>
            </a:solidFill>
          </a:endParaRPr>
        </a:p>
        <a:p>
          <a:pPr algn="l"/>
          <a:r>
            <a:rPr kumimoji="1" lang="ja-JP" altLang="en-US" sz="1100" b="1" baseline="0">
              <a:solidFill>
                <a:sysClr val="windowText" lastClr="000000"/>
              </a:solidFill>
            </a:rPr>
            <a:t>　報告書の提出にあたり、県への連絡事項等あれば記載してください。</a:t>
          </a:r>
          <a:endParaRPr kumimoji="1" lang="en-US" altLang="ja-JP" sz="1100" b="1" baseline="0">
            <a:solidFill>
              <a:sysClr val="windowText" lastClr="000000"/>
            </a:solidFill>
          </a:endParaRPr>
        </a:p>
        <a:p>
          <a:pPr algn="l"/>
          <a:r>
            <a:rPr kumimoji="1" lang="ja-JP" altLang="en-US" sz="1200" baseline="0">
              <a:solidFill>
                <a:sysClr val="windowText" lastClr="000000"/>
              </a:solidFill>
            </a:rPr>
            <a:t>　</a:t>
          </a:r>
          <a:endParaRPr kumimoji="1" lang="en-US" altLang="ja-JP" sz="1200" baseline="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394137</xdr:colOff>
      <xdr:row>20</xdr:row>
      <xdr:rowOff>45983</xdr:rowOff>
    </xdr:from>
    <xdr:to>
      <xdr:col>22</xdr:col>
      <xdr:colOff>352450</xdr:colOff>
      <xdr:row>23</xdr:row>
      <xdr:rowOff>117100</xdr:rowOff>
    </xdr:to>
    <xdr:sp macro="" textlink="">
      <xdr:nvSpPr>
        <xdr:cNvPr id="2" name="四角形吹き出し 1"/>
        <xdr:cNvSpPr/>
      </xdr:nvSpPr>
      <xdr:spPr>
        <a:xfrm>
          <a:off x="10641723" y="3855983"/>
          <a:ext cx="4740520" cy="819979"/>
        </a:xfrm>
        <a:prstGeom prst="wedgeRectCallout">
          <a:avLst>
            <a:gd name="adj1" fmla="val -56649"/>
            <a:gd name="adj2" fmla="val -1240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最初の院内感染者について</a:t>
          </a:r>
          <a:endParaRPr kumimoji="1" lang="en-US" altLang="ja-JP" sz="1100" b="1">
            <a:solidFill>
              <a:sysClr val="windowText" lastClr="000000"/>
            </a:solidFill>
          </a:endParaRPr>
        </a:p>
        <a:p>
          <a:pPr algn="l"/>
          <a:r>
            <a:rPr kumimoji="1" lang="ja-JP" altLang="en-US" sz="1100" b="1">
              <a:solidFill>
                <a:sysClr val="windowText" lastClr="000000"/>
              </a:solidFill>
            </a:rPr>
            <a:t>　最初の院内感染者を「新型コロナウイルス感染症の院内感染者」と判断・診断した経緯について、簡潔に記載してください。</a:t>
          </a:r>
          <a:endParaRPr kumimoji="1" lang="en-US" altLang="ja-JP" sz="1100" b="1">
            <a:solidFill>
              <a:sysClr val="windowText" lastClr="000000"/>
            </a:solidFill>
          </a:endParaRPr>
        </a:p>
        <a:p>
          <a:pPr algn="l"/>
          <a:endParaRPr kumimoji="1" lang="en-US" altLang="ja-JP" sz="1100" baseline="0">
            <a:solidFill>
              <a:sysClr val="windowText" lastClr="000000"/>
            </a:solidFill>
          </a:endParaRPr>
        </a:p>
        <a:p>
          <a:pPr algn="l"/>
          <a:r>
            <a:rPr kumimoji="1" lang="ja-JP" altLang="en-US" sz="1200" baseline="0">
              <a:solidFill>
                <a:sysClr val="windowText" lastClr="000000"/>
              </a:solidFill>
            </a:rPr>
            <a:t>　</a:t>
          </a:r>
          <a:endParaRPr kumimoji="1" lang="en-US" altLang="ja-JP" sz="1200" baseline="0">
            <a:solidFill>
              <a:sysClr val="windowText" lastClr="000000"/>
            </a:solidFill>
          </a:endParaRPr>
        </a:p>
      </xdr:txBody>
    </xdr:sp>
    <xdr:clientData/>
  </xdr:twoCellAnchor>
  <xdr:twoCellAnchor>
    <xdr:from>
      <xdr:col>10</xdr:col>
      <xdr:colOff>433552</xdr:colOff>
      <xdr:row>0</xdr:row>
      <xdr:rowOff>137948</xdr:rowOff>
    </xdr:from>
    <xdr:to>
      <xdr:col>12</xdr:col>
      <xdr:colOff>503284</xdr:colOff>
      <xdr:row>2</xdr:row>
      <xdr:rowOff>133400</xdr:rowOff>
    </xdr:to>
    <xdr:sp macro="" textlink="">
      <xdr:nvSpPr>
        <xdr:cNvPr id="3" name="四角形吹き出し 8"/>
        <xdr:cNvSpPr/>
      </xdr:nvSpPr>
      <xdr:spPr>
        <a:xfrm>
          <a:off x="7265276" y="137948"/>
          <a:ext cx="1436077" cy="337038"/>
        </a:xfrm>
        <a:custGeom>
          <a:avLst/>
          <a:gdLst>
            <a:gd name="connsiteX0" fmla="*/ 0 w 4740520"/>
            <a:gd name="connsiteY0" fmla="*/ 0 h 783981"/>
            <a:gd name="connsiteX1" fmla="*/ 790087 w 4740520"/>
            <a:gd name="connsiteY1" fmla="*/ 0 h 783981"/>
            <a:gd name="connsiteX2" fmla="*/ 790087 w 4740520"/>
            <a:gd name="connsiteY2" fmla="*/ 0 h 783981"/>
            <a:gd name="connsiteX3" fmla="*/ 1975217 w 4740520"/>
            <a:gd name="connsiteY3" fmla="*/ 0 h 783981"/>
            <a:gd name="connsiteX4" fmla="*/ 4740520 w 4740520"/>
            <a:gd name="connsiteY4" fmla="*/ 0 h 783981"/>
            <a:gd name="connsiteX5" fmla="*/ 4740520 w 4740520"/>
            <a:gd name="connsiteY5" fmla="*/ 130664 h 783981"/>
            <a:gd name="connsiteX6" fmla="*/ 4740520 w 4740520"/>
            <a:gd name="connsiteY6" fmla="*/ 130664 h 783981"/>
            <a:gd name="connsiteX7" fmla="*/ 4740520 w 4740520"/>
            <a:gd name="connsiteY7" fmla="*/ 326659 h 783981"/>
            <a:gd name="connsiteX8" fmla="*/ 4740520 w 4740520"/>
            <a:gd name="connsiteY8" fmla="*/ 783981 h 783981"/>
            <a:gd name="connsiteX9" fmla="*/ 1975217 w 4740520"/>
            <a:gd name="connsiteY9" fmla="*/ 783981 h 783981"/>
            <a:gd name="connsiteX10" fmla="*/ 790087 w 4740520"/>
            <a:gd name="connsiteY10" fmla="*/ 783981 h 783981"/>
            <a:gd name="connsiteX11" fmla="*/ 790087 w 4740520"/>
            <a:gd name="connsiteY11" fmla="*/ 783981 h 783981"/>
            <a:gd name="connsiteX12" fmla="*/ 0 w 4740520"/>
            <a:gd name="connsiteY12" fmla="*/ 783981 h 783981"/>
            <a:gd name="connsiteX13" fmla="*/ 0 w 4740520"/>
            <a:gd name="connsiteY13" fmla="*/ 326659 h 783981"/>
            <a:gd name="connsiteX14" fmla="*/ -293201 w 4740520"/>
            <a:gd name="connsiteY14" fmla="*/ 179728 h 783981"/>
            <a:gd name="connsiteX15" fmla="*/ 0 w 4740520"/>
            <a:gd name="connsiteY15" fmla="*/ 130664 h 783981"/>
            <a:gd name="connsiteX16" fmla="*/ 0 w 4740520"/>
            <a:gd name="connsiteY16" fmla="*/ 0 h 783981"/>
            <a:gd name="connsiteX0" fmla="*/ 0 w 4740520"/>
            <a:gd name="connsiteY0" fmla="*/ 0 h 783981"/>
            <a:gd name="connsiteX1" fmla="*/ 790087 w 4740520"/>
            <a:gd name="connsiteY1" fmla="*/ 0 h 783981"/>
            <a:gd name="connsiteX2" fmla="*/ 790087 w 4740520"/>
            <a:gd name="connsiteY2" fmla="*/ 0 h 783981"/>
            <a:gd name="connsiteX3" fmla="*/ 1975217 w 4740520"/>
            <a:gd name="connsiteY3" fmla="*/ 0 h 783981"/>
            <a:gd name="connsiteX4" fmla="*/ 4740520 w 4740520"/>
            <a:gd name="connsiteY4" fmla="*/ 0 h 783981"/>
            <a:gd name="connsiteX5" fmla="*/ 4740520 w 4740520"/>
            <a:gd name="connsiteY5" fmla="*/ 130664 h 783981"/>
            <a:gd name="connsiteX6" fmla="*/ 4740520 w 4740520"/>
            <a:gd name="connsiteY6" fmla="*/ 130664 h 783981"/>
            <a:gd name="connsiteX7" fmla="*/ 4740520 w 4740520"/>
            <a:gd name="connsiteY7" fmla="*/ 326659 h 783981"/>
            <a:gd name="connsiteX8" fmla="*/ 4740520 w 4740520"/>
            <a:gd name="connsiteY8" fmla="*/ 783981 h 783981"/>
            <a:gd name="connsiteX9" fmla="*/ 1975217 w 4740520"/>
            <a:gd name="connsiteY9" fmla="*/ 783981 h 783981"/>
            <a:gd name="connsiteX10" fmla="*/ 790087 w 4740520"/>
            <a:gd name="connsiteY10" fmla="*/ 783981 h 783981"/>
            <a:gd name="connsiteX11" fmla="*/ 790087 w 4740520"/>
            <a:gd name="connsiteY11" fmla="*/ 783981 h 783981"/>
            <a:gd name="connsiteX12" fmla="*/ 0 w 4740520"/>
            <a:gd name="connsiteY12" fmla="*/ 783981 h 783981"/>
            <a:gd name="connsiteX13" fmla="*/ 0 w 4740520"/>
            <a:gd name="connsiteY13" fmla="*/ 326659 h 783981"/>
            <a:gd name="connsiteX14" fmla="*/ 14530 w 4740520"/>
            <a:gd name="connsiteY14" fmla="*/ 216363 h 783981"/>
            <a:gd name="connsiteX15" fmla="*/ 0 w 4740520"/>
            <a:gd name="connsiteY15" fmla="*/ 130664 h 783981"/>
            <a:gd name="connsiteX16" fmla="*/ 0 w 4740520"/>
            <a:gd name="connsiteY16" fmla="*/ 0 h 783981"/>
            <a:gd name="connsiteX0" fmla="*/ 0 w 4740520"/>
            <a:gd name="connsiteY0" fmla="*/ 0 h 783981"/>
            <a:gd name="connsiteX1" fmla="*/ 790087 w 4740520"/>
            <a:gd name="connsiteY1" fmla="*/ 0 h 783981"/>
            <a:gd name="connsiteX2" fmla="*/ 790087 w 4740520"/>
            <a:gd name="connsiteY2" fmla="*/ 0 h 783981"/>
            <a:gd name="connsiteX3" fmla="*/ 1975217 w 4740520"/>
            <a:gd name="connsiteY3" fmla="*/ 0 h 783981"/>
            <a:gd name="connsiteX4" fmla="*/ 4740520 w 4740520"/>
            <a:gd name="connsiteY4" fmla="*/ 0 h 783981"/>
            <a:gd name="connsiteX5" fmla="*/ 4740520 w 4740520"/>
            <a:gd name="connsiteY5" fmla="*/ 130664 h 783981"/>
            <a:gd name="connsiteX6" fmla="*/ 4740520 w 4740520"/>
            <a:gd name="connsiteY6" fmla="*/ 130664 h 783981"/>
            <a:gd name="connsiteX7" fmla="*/ 4740520 w 4740520"/>
            <a:gd name="connsiteY7" fmla="*/ 326659 h 783981"/>
            <a:gd name="connsiteX8" fmla="*/ 4740520 w 4740520"/>
            <a:gd name="connsiteY8" fmla="*/ 783981 h 783981"/>
            <a:gd name="connsiteX9" fmla="*/ 1975217 w 4740520"/>
            <a:gd name="connsiteY9" fmla="*/ 783981 h 783981"/>
            <a:gd name="connsiteX10" fmla="*/ 790087 w 4740520"/>
            <a:gd name="connsiteY10" fmla="*/ 783981 h 783981"/>
            <a:gd name="connsiteX11" fmla="*/ 790087 w 4740520"/>
            <a:gd name="connsiteY11" fmla="*/ 783981 h 783981"/>
            <a:gd name="connsiteX12" fmla="*/ 0 w 4740520"/>
            <a:gd name="connsiteY12" fmla="*/ 783981 h 783981"/>
            <a:gd name="connsiteX13" fmla="*/ 0 w 4740520"/>
            <a:gd name="connsiteY13" fmla="*/ 326659 h 783981"/>
            <a:gd name="connsiteX14" fmla="*/ 0 w 4740520"/>
            <a:gd name="connsiteY14" fmla="*/ 130664 h 783981"/>
            <a:gd name="connsiteX15" fmla="*/ 0 w 4740520"/>
            <a:gd name="connsiteY15" fmla="*/ 0 h 7839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4740520" h="783981">
              <a:moveTo>
                <a:pt x="0" y="0"/>
              </a:moveTo>
              <a:lnTo>
                <a:pt x="790087" y="0"/>
              </a:lnTo>
              <a:lnTo>
                <a:pt x="790087" y="0"/>
              </a:lnTo>
              <a:lnTo>
                <a:pt x="1975217" y="0"/>
              </a:lnTo>
              <a:lnTo>
                <a:pt x="4740520" y="0"/>
              </a:lnTo>
              <a:lnTo>
                <a:pt x="4740520" y="130664"/>
              </a:lnTo>
              <a:lnTo>
                <a:pt x="4740520" y="130664"/>
              </a:lnTo>
              <a:lnTo>
                <a:pt x="4740520" y="326659"/>
              </a:lnTo>
              <a:lnTo>
                <a:pt x="4740520" y="783981"/>
              </a:lnTo>
              <a:lnTo>
                <a:pt x="1975217" y="783981"/>
              </a:lnTo>
              <a:lnTo>
                <a:pt x="790087" y="783981"/>
              </a:lnTo>
              <a:lnTo>
                <a:pt x="790087" y="783981"/>
              </a:lnTo>
              <a:lnTo>
                <a:pt x="0" y="783981"/>
              </a:lnTo>
              <a:lnTo>
                <a:pt x="0" y="326659"/>
              </a:lnTo>
              <a:lnTo>
                <a:pt x="0" y="130664"/>
              </a:lnTo>
              <a:lnTo>
                <a:pt x="0" y="0"/>
              </a:lnTo>
              <a:close/>
            </a:path>
          </a:pathLst>
        </a:cu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rPr>
            <a:t>記載例</a:t>
          </a:r>
          <a:endParaRPr kumimoji="1" lang="en-US" altLang="ja-JP" sz="1800" b="1">
            <a:solidFill>
              <a:srgbClr val="FF0000"/>
            </a:solidFill>
          </a:endParaRPr>
        </a:p>
      </xdr:txBody>
    </xdr:sp>
    <xdr:clientData/>
  </xdr:twoCellAnchor>
  <xdr:twoCellAnchor>
    <xdr:from>
      <xdr:col>2</xdr:col>
      <xdr:colOff>144517</xdr:colOff>
      <xdr:row>20</xdr:row>
      <xdr:rowOff>0</xdr:rowOff>
    </xdr:from>
    <xdr:to>
      <xdr:col>9</xdr:col>
      <xdr:colOff>102830</xdr:colOff>
      <xdr:row>25</xdr:row>
      <xdr:rowOff>176505</xdr:rowOff>
    </xdr:to>
    <xdr:sp macro="" textlink="">
      <xdr:nvSpPr>
        <xdr:cNvPr id="4" name="四角形吹き出し 3"/>
        <xdr:cNvSpPr/>
      </xdr:nvSpPr>
      <xdr:spPr>
        <a:xfrm>
          <a:off x="1510862" y="3810000"/>
          <a:ext cx="4740520" cy="1424608"/>
        </a:xfrm>
        <a:prstGeom prst="wedgeRectCallout">
          <a:avLst>
            <a:gd name="adj1" fmla="val -69926"/>
            <a:gd name="adj2" fmla="val -7135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院内感染</a:t>
          </a:r>
          <a:r>
            <a:rPr kumimoji="1" lang="en-US" altLang="ja-JP" sz="1100" b="1">
              <a:solidFill>
                <a:sysClr val="windowText" lastClr="000000"/>
              </a:solidFill>
            </a:rPr>
            <a:t>No.</a:t>
          </a:r>
          <a:r>
            <a:rPr kumimoji="1" lang="ja-JP" altLang="en-US" sz="1100" b="1">
              <a:solidFill>
                <a:sysClr val="windowText" lastClr="000000"/>
              </a:solidFill>
            </a:rPr>
            <a:t>について</a:t>
          </a:r>
          <a:endParaRPr kumimoji="1" lang="en-US" altLang="ja-JP" sz="1100" b="1">
            <a:solidFill>
              <a:sysClr val="windowText" lastClr="000000"/>
            </a:solidFill>
          </a:endParaRPr>
        </a:p>
        <a:p>
          <a:pPr algn="l"/>
          <a:r>
            <a:rPr kumimoji="1" lang="ja-JP" altLang="en-US" sz="1100" b="1">
              <a:solidFill>
                <a:sysClr val="windowText" lastClr="000000"/>
              </a:solidFill>
            </a:rPr>
            <a:t>　報告書にてそれぞれの院内感染について振っている番号を記載してください。</a:t>
          </a:r>
          <a:endParaRPr kumimoji="1" lang="en-US" altLang="ja-JP" sz="1100" b="1">
            <a:solidFill>
              <a:sysClr val="windowText" lastClr="000000"/>
            </a:solidFill>
          </a:endParaRPr>
        </a:p>
        <a:p>
          <a:pPr algn="l"/>
          <a:r>
            <a:rPr kumimoji="1" lang="ja-JP" altLang="en-US" sz="1100" b="1">
              <a:solidFill>
                <a:sysClr val="windowText" lastClr="000000"/>
              </a:solidFill>
            </a:rPr>
            <a:t>　記載例では、報告書内でそれぞれ①、②と番号を振っているため、別紙内の番号も①、②としています。</a:t>
          </a:r>
          <a:endParaRPr kumimoji="1" lang="en-US" altLang="ja-JP" sz="1100" b="1">
            <a:solidFill>
              <a:sysClr val="windowText" lastClr="000000"/>
            </a:solidFill>
          </a:endParaRPr>
        </a:p>
        <a:p>
          <a:pPr algn="l"/>
          <a:endParaRPr kumimoji="1" lang="en-US" altLang="ja-JP" sz="1100" baseline="0">
            <a:solidFill>
              <a:sysClr val="windowText" lastClr="000000"/>
            </a:solidFill>
          </a:endParaRPr>
        </a:p>
        <a:p>
          <a:pPr algn="l"/>
          <a:r>
            <a:rPr kumimoji="1" lang="ja-JP" altLang="en-US" sz="1200" baseline="0">
              <a:solidFill>
                <a:sysClr val="windowText" lastClr="000000"/>
              </a:solidFill>
            </a:rPr>
            <a:t>　</a:t>
          </a:r>
          <a:endParaRPr kumimoji="1" lang="en-US" altLang="ja-JP" sz="1200" baseline="0">
            <a:solidFill>
              <a:sysClr val="windowText" lastClr="000000"/>
            </a:solidFill>
          </a:endParaRPr>
        </a:p>
      </xdr:txBody>
    </xdr:sp>
    <xdr:clientData/>
  </xdr:twoCellAnchor>
  <xdr:twoCellAnchor>
    <xdr:from>
      <xdr:col>15</xdr:col>
      <xdr:colOff>84826</xdr:colOff>
      <xdr:row>0</xdr:row>
      <xdr:rowOff>88537</xdr:rowOff>
    </xdr:from>
    <xdr:to>
      <xdr:col>22</xdr:col>
      <xdr:colOff>43139</xdr:colOff>
      <xdr:row>18</xdr:row>
      <xdr:rowOff>97391</xdr:rowOff>
    </xdr:to>
    <xdr:sp macro="" textlink="">
      <xdr:nvSpPr>
        <xdr:cNvPr id="5" name="四角形吹き出し 4"/>
        <xdr:cNvSpPr/>
      </xdr:nvSpPr>
      <xdr:spPr>
        <a:xfrm>
          <a:off x="10396674" y="88537"/>
          <a:ext cx="4770508" cy="3363311"/>
        </a:xfrm>
        <a:custGeom>
          <a:avLst/>
          <a:gdLst>
            <a:gd name="connsiteX0" fmla="*/ 0 w 4770508"/>
            <a:gd name="connsiteY0" fmla="*/ 0 h 3363311"/>
            <a:gd name="connsiteX1" fmla="*/ 795085 w 4770508"/>
            <a:gd name="connsiteY1" fmla="*/ 0 h 3363311"/>
            <a:gd name="connsiteX2" fmla="*/ 795085 w 4770508"/>
            <a:gd name="connsiteY2" fmla="*/ 0 h 3363311"/>
            <a:gd name="connsiteX3" fmla="*/ 1987712 w 4770508"/>
            <a:gd name="connsiteY3" fmla="*/ 0 h 3363311"/>
            <a:gd name="connsiteX4" fmla="*/ 4770508 w 4770508"/>
            <a:gd name="connsiteY4" fmla="*/ 0 h 3363311"/>
            <a:gd name="connsiteX5" fmla="*/ 4770508 w 4770508"/>
            <a:gd name="connsiteY5" fmla="*/ 560552 h 3363311"/>
            <a:gd name="connsiteX6" fmla="*/ 4770508 w 4770508"/>
            <a:gd name="connsiteY6" fmla="*/ 560552 h 3363311"/>
            <a:gd name="connsiteX7" fmla="*/ 4770508 w 4770508"/>
            <a:gd name="connsiteY7" fmla="*/ 1401380 h 3363311"/>
            <a:gd name="connsiteX8" fmla="*/ 4770508 w 4770508"/>
            <a:gd name="connsiteY8" fmla="*/ 3363311 h 3363311"/>
            <a:gd name="connsiteX9" fmla="*/ 1987712 w 4770508"/>
            <a:gd name="connsiteY9" fmla="*/ 3363311 h 3363311"/>
            <a:gd name="connsiteX10" fmla="*/ 795085 w 4770508"/>
            <a:gd name="connsiteY10" fmla="*/ 3363311 h 3363311"/>
            <a:gd name="connsiteX11" fmla="*/ 795085 w 4770508"/>
            <a:gd name="connsiteY11" fmla="*/ 3363311 h 3363311"/>
            <a:gd name="connsiteX12" fmla="*/ 0 w 4770508"/>
            <a:gd name="connsiteY12" fmla="*/ 3363311 h 3363311"/>
            <a:gd name="connsiteX13" fmla="*/ 0 w 4770508"/>
            <a:gd name="connsiteY13" fmla="*/ 1401380 h 3363311"/>
            <a:gd name="connsiteX14" fmla="*/ -317191 w 4770508"/>
            <a:gd name="connsiteY14" fmla="*/ 1264336 h 3363311"/>
            <a:gd name="connsiteX15" fmla="*/ 0 w 4770508"/>
            <a:gd name="connsiteY15" fmla="*/ 560552 h 3363311"/>
            <a:gd name="connsiteX16" fmla="*/ 0 w 4770508"/>
            <a:gd name="connsiteY16" fmla="*/ 0 h 3363311"/>
            <a:gd name="connsiteX0" fmla="*/ 0 w 4770508"/>
            <a:gd name="connsiteY0" fmla="*/ 0 h 3363311"/>
            <a:gd name="connsiteX1" fmla="*/ 795085 w 4770508"/>
            <a:gd name="connsiteY1" fmla="*/ 0 h 3363311"/>
            <a:gd name="connsiteX2" fmla="*/ 795085 w 4770508"/>
            <a:gd name="connsiteY2" fmla="*/ 0 h 3363311"/>
            <a:gd name="connsiteX3" fmla="*/ 1987712 w 4770508"/>
            <a:gd name="connsiteY3" fmla="*/ 0 h 3363311"/>
            <a:gd name="connsiteX4" fmla="*/ 4770508 w 4770508"/>
            <a:gd name="connsiteY4" fmla="*/ 0 h 3363311"/>
            <a:gd name="connsiteX5" fmla="*/ 4770508 w 4770508"/>
            <a:gd name="connsiteY5" fmla="*/ 560552 h 3363311"/>
            <a:gd name="connsiteX6" fmla="*/ 4770508 w 4770508"/>
            <a:gd name="connsiteY6" fmla="*/ 560552 h 3363311"/>
            <a:gd name="connsiteX7" fmla="*/ 4770508 w 4770508"/>
            <a:gd name="connsiteY7" fmla="*/ 1401380 h 3363311"/>
            <a:gd name="connsiteX8" fmla="*/ 4770508 w 4770508"/>
            <a:gd name="connsiteY8" fmla="*/ 3363311 h 3363311"/>
            <a:gd name="connsiteX9" fmla="*/ 1987712 w 4770508"/>
            <a:gd name="connsiteY9" fmla="*/ 3363311 h 3363311"/>
            <a:gd name="connsiteX10" fmla="*/ 795085 w 4770508"/>
            <a:gd name="connsiteY10" fmla="*/ 3363311 h 3363311"/>
            <a:gd name="connsiteX11" fmla="*/ 795085 w 4770508"/>
            <a:gd name="connsiteY11" fmla="*/ 3363311 h 3363311"/>
            <a:gd name="connsiteX12" fmla="*/ 0 w 4770508"/>
            <a:gd name="connsiteY12" fmla="*/ 3363311 h 3363311"/>
            <a:gd name="connsiteX13" fmla="*/ 0 w 4770508"/>
            <a:gd name="connsiteY13" fmla="*/ 1401380 h 3363311"/>
            <a:gd name="connsiteX14" fmla="*/ 0 w 4770508"/>
            <a:gd name="connsiteY14" fmla="*/ 560552 h 3363311"/>
            <a:gd name="connsiteX15" fmla="*/ 0 w 4770508"/>
            <a:gd name="connsiteY15" fmla="*/ 0 h 336331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4770508" h="3363311">
              <a:moveTo>
                <a:pt x="0" y="0"/>
              </a:moveTo>
              <a:lnTo>
                <a:pt x="795085" y="0"/>
              </a:lnTo>
              <a:lnTo>
                <a:pt x="795085" y="0"/>
              </a:lnTo>
              <a:lnTo>
                <a:pt x="1987712" y="0"/>
              </a:lnTo>
              <a:lnTo>
                <a:pt x="4770508" y="0"/>
              </a:lnTo>
              <a:lnTo>
                <a:pt x="4770508" y="560552"/>
              </a:lnTo>
              <a:lnTo>
                <a:pt x="4770508" y="560552"/>
              </a:lnTo>
              <a:lnTo>
                <a:pt x="4770508" y="1401380"/>
              </a:lnTo>
              <a:lnTo>
                <a:pt x="4770508" y="3363311"/>
              </a:lnTo>
              <a:lnTo>
                <a:pt x="1987712" y="3363311"/>
              </a:lnTo>
              <a:lnTo>
                <a:pt x="795085" y="3363311"/>
              </a:lnTo>
              <a:lnTo>
                <a:pt x="795085" y="3363311"/>
              </a:lnTo>
              <a:lnTo>
                <a:pt x="0" y="3363311"/>
              </a:lnTo>
              <a:lnTo>
                <a:pt x="0" y="1401380"/>
              </a:lnTo>
              <a:lnTo>
                <a:pt x="0" y="560552"/>
              </a:lnTo>
              <a:lnTo>
                <a:pt x="0" y="0"/>
              </a:lnTo>
              <a:close/>
            </a:path>
          </a:pathLst>
        </a:cu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「最初の患者」、「最後の患者」について</a:t>
          </a:r>
          <a:endParaRPr kumimoji="1" lang="en-US" altLang="ja-JP" sz="1100" b="1">
            <a:solidFill>
              <a:sysClr val="windowText" lastClr="000000"/>
            </a:solidFill>
          </a:endParaRPr>
        </a:p>
        <a:p>
          <a:pPr algn="l"/>
          <a:r>
            <a:rPr kumimoji="1" lang="ja-JP" altLang="en-US" sz="1100" b="1" baseline="0">
              <a:solidFill>
                <a:sysClr val="windowText" lastClr="000000"/>
              </a:solidFill>
            </a:rPr>
            <a:t>例えば、下記のとおり院内感染が発生したとします。</a:t>
          </a:r>
          <a:endParaRPr kumimoji="1" lang="en-US" altLang="ja-JP" sz="1100" b="1" baseline="0">
            <a:solidFill>
              <a:sysClr val="windowText" lastClr="000000"/>
            </a:solidFill>
          </a:endParaRPr>
        </a:p>
        <a:p>
          <a:pPr algn="l"/>
          <a:endParaRPr kumimoji="1" lang="en-US" altLang="ja-JP" sz="1100" b="1" baseline="0">
            <a:solidFill>
              <a:sysClr val="windowText" lastClr="000000"/>
            </a:solidFill>
          </a:endParaRPr>
        </a:p>
        <a:p>
          <a:pPr algn="l"/>
          <a:r>
            <a:rPr lang="ja-JP" altLang="en-US" sz="1100" b="1" i="0" u="none" strike="noStrike">
              <a:solidFill>
                <a:schemeClr val="lt1"/>
              </a:solidFill>
              <a:effectLst/>
              <a:latin typeface="+mn-lt"/>
              <a:ea typeface="+mn-ea"/>
              <a:cs typeface="+mn-cs"/>
            </a:rPr>
            <a:t>院内感染者</a:t>
          </a:r>
          <a:r>
            <a:rPr lang="ja-JP" altLang="en-US" sz="1200" b="1"/>
            <a:t> </a:t>
          </a:r>
          <a:r>
            <a:rPr lang="ja-JP" altLang="en-US" sz="1100" b="1" i="0" u="none" strike="noStrike">
              <a:solidFill>
                <a:schemeClr val="lt1"/>
              </a:solidFill>
              <a:effectLst/>
              <a:latin typeface="+mn-lt"/>
              <a:ea typeface="+mn-ea"/>
              <a:cs typeface="+mn-cs"/>
            </a:rPr>
            <a:t>入院日</a:t>
          </a:r>
          <a:r>
            <a:rPr lang="ja-JP" altLang="en-US" sz="1200" b="1"/>
            <a:t> </a:t>
          </a:r>
          <a:r>
            <a:rPr lang="ja-JP" altLang="en-US" sz="1100" b="1" i="0" u="none" strike="noStrike">
              <a:solidFill>
                <a:schemeClr val="lt1"/>
              </a:solidFill>
              <a:effectLst/>
              <a:latin typeface="+mn-lt"/>
              <a:ea typeface="+mn-ea"/>
              <a:cs typeface="+mn-cs"/>
            </a:rPr>
            <a:t>発症日</a:t>
          </a:r>
          <a:r>
            <a:rPr lang="ja-JP" altLang="en-US" sz="1200" b="1"/>
            <a:t> </a:t>
          </a:r>
          <a:r>
            <a:rPr lang="ja-JP" altLang="en-US" sz="1100" b="1" i="0" u="none" strike="noStrike">
              <a:solidFill>
                <a:schemeClr val="lt1"/>
              </a:solidFill>
              <a:effectLst/>
              <a:latin typeface="+mn-lt"/>
              <a:ea typeface="+mn-ea"/>
              <a:cs typeface="+mn-cs"/>
            </a:rPr>
            <a:t>診断日</a:t>
          </a:r>
          <a:r>
            <a:rPr lang="ja-JP" altLang="en-US" sz="1200" b="1"/>
            <a:t> </a:t>
          </a:r>
          <a:r>
            <a:rPr lang="ja-JP" altLang="en-US" sz="1100" b="1" i="0" u="none" strike="noStrike">
              <a:solidFill>
                <a:schemeClr val="lt1"/>
              </a:solidFill>
              <a:effectLst/>
              <a:latin typeface="+mn-lt"/>
              <a:ea typeface="+mn-ea"/>
              <a:cs typeface="+mn-cs"/>
            </a:rPr>
            <a:t>解除日</a:t>
          </a:r>
          <a:r>
            <a:rPr lang="ja-JP" altLang="en-US" sz="1200" b="1"/>
            <a:t> </a:t>
          </a:r>
          <a:r>
            <a:rPr lang="ja-JP" altLang="en-US" sz="1100" b="1" i="0" u="none" strike="noStrike">
              <a:solidFill>
                <a:schemeClr val="lt1"/>
              </a:solidFill>
              <a:effectLst/>
              <a:latin typeface="+mn-lt"/>
              <a:ea typeface="+mn-ea"/>
              <a:cs typeface="+mn-cs"/>
            </a:rPr>
            <a:t>Ａ</a:t>
          </a:r>
          <a:r>
            <a:rPr lang="en-US" altLang="ja-JP" sz="1200" b="1"/>
            <a:t> </a:t>
          </a:r>
          <a:r>
            <a:rPr lang="en-US" altLang="ja-JP" sz="1100" b="1" i="0" u="none" strike="noStrike">
              <a:solidFill>
                <a:schemeClr val="lt1"/>
              </a:solidFill>
              <a:effectLst/>
              <a:latin typeface="+mn-lt"/>
              <a:ea typeface="+mn-ea"/>
              <a:cs typeface="+mn-cs"/>
            </a:rPr>
            <a:t>10/10</a:t>
          </a:r>
          <a:r>
            <a:rPr lang="en-US" altLang="ja-JP" sz="1200" b="1"/>
            <a:t> </a:t>
          </a:r>
          <a:r>
            <a:rPr lang="en-US" altLang="ja-JP" sz="1100" b="1" i="0" u="none" strike="noStrike">
              <a:solidFill>
                <a:schemeClr val="lt1"/>
              </a:solidFill>
              <a:effectLst/>
              <a:latin typeface="+mn-lt"/>
              <a:ea typeface="+mn-ea"/>
              <a:cs typeface="+mn-cs"/>
            </a:rPr>
            <a:t>10/19</a:t>
          </a:r>
          <a:r>
            <a:rPr lang="en-US" altLang="ja-JP" sz="1200" b="1"/>
            <a:t> </a:t>
          </a:r>
          <a:r>
            <a:rPr lang="en-US" altLang="ja-JP" sz="1100" b="1" i="0" u="none" strike="noStrike">
              <a:solidFill>
                <a:schemeClr val="lt1"/>
              </a:solidFill>
              <a:effectLst/>
              <a:latin typeface="+mn-lt"/>
              <a:ea typeface="+mn-ea"/>
              <a:cs typeface="+mn-cs"/>
            </a:rPr>
            <a:t>10/20</a:t>
          </a:r>
          <a:r>
            <a:rPr lang="en-US" altLang="ja-JP" sz="1200" b="1"/>
            <a:t> </a:t>
          </a:r>
          <a:r>
            <a:rPr lang="en-US" altLang="ja-JP" sz="1100" b="1" i="0" u="none" strike="noStrike">
              <a:solidFill>
                <a:schemeClr val="lt1"/>
              </a:solidFill>
              <a:effectLst/>
              <a:latin typeface="+mn-lt"/>
              <a:ea typeface="+mn-ea"/>
              <a:cs typeface="+mn-cs"/>
            </a:rPr>
            <a:t>10/25</a:t>
          </a:r>
          <a:r>
            <a:rPr lang="en-US" altLang="ja-JP" sz="1200" b="1"/>
            <a:t> </a:t>
          </a:r>
          <a:r>
            <a:rPr lang="ja-JP" altLang="en-US" sz="1100" b="1" i="0" u="none" strike="noStrike">
              <a:solidFill>
                <a:schemeClr val="lt1"/>
              </a:solidFill>
              <a:effectLst/>
              <a:latin typeface="+mn-lt"/>
              <a:ea typeface="+mn-ea"/>
              <a:cs typeface="+mn-cs"/>
            </a:rPr>
            <a:t>Ｂ</a:t>
          </a:r>
          <a:r>
            <a:rPr lang="en-US" altLang="ja-JP" sz="1200" b="1"/>
            <a:t> </a:t>
          </a:r>
          <a:r>
            <a:rPr lang="en-US" altLang="ja-JP" sz="1100" b="1" i="0" u="none" strike="noStrike">
              <a:solidFill>
                <a:schemeClr val="lt1"/>
              </a:solidFill>
              <a:effectLst/>
              <a:latin typeface="+mn-lt"/>
              <a:ea typeface="+mn-ea"/>
              <a:cs typeface="+mn-cs"/>
            </a:rPr>
            <a:t>10/10</a:t>
          </a:r>
          <a:r>
            <a:rPr lang="en-US" altLang="ja-JP" sz="1200" b="1"/>
            <a:t> </a:t>
          </a:r>
          <a:r>
            <a:rPr lang="en-US" altLang="ja-JP" sz="1100" b="1" i="0" u="none" strike="noStrike">
              <a:solidFill>
                <a:schemeClr val="lt1"/>
              </a:solidFill>
              <a:effectLst/>
              <a:latin typeface="+mn-lt"/>
              <a:ea typeface="+mn-ea"/>
              <a:cs typeface="+mn-cs"/>
            </a:rPr>
            <a:t>10/20</a:t>
          </a:r>
          <a:r>
            <a:rPr lang="en-US" altLang="ja-JP" sz="1200" b="1"/>
            <a:t> </a:t>
          </a:r>
          <a:r>
            <a:rPr lang="en-US" altLang="ja-JP" sz="1100" b="1" i="0" u="none" strike="noStrike">
              <a:solidFill>
                <a:schemeClr val="lt1"/>
              </a:solidFill>
              <a:effectLst/>
              <a:latin typeface="+mn-lt"/>
              <a:ea typeface="+mn-ea"/>
              <a:cs typeface="+mn-cs"/>
            </a:rPr>
            <a:t>10/20</a:t>
          </a:r>
          <a:r>
            <a:rPr lang="en-US" altLang="ja-JP" sz="1200" b="1"/>
            <a:t> </a:t>
          </a:r>
          <a:r>
            <a:rPr lang="en-US" altLang="ja-JP" sz="1100" b="1" i="0" u="none" strike="noStrike">
              <a:solidFill>
                <a:schemeClr val="lt1"/>
              </a:solidFill>
              <a:effectLst/>
              <a:latin typeface="+mn-lt"/>
              <a:ea typeface="+mn-ea"/>
              <a:cs typeface="+mn-cs"/>
            </a:rPr>
            <a:t>10/26</a:t>
          </a:r>
          <a:r>
            <a:rPr lang="en-US" altLang="ja-JP" sz="1200" b="1"/>
            <a:t> </a:t>
          </a:r>
          <a:r>
            <a:rPr lang="ja-JP" altLang="en-US" sz="1100" b="1" i="0" u="none" strike="noStrike">
              <a:solidFill>
                <a:schemeClr val="lt1"/>
              </a:solidFill>
              <a:effectLst/>
              <a:latin typeface="+mn-lt"/>
              <a:ea typeface="+mn-ea"/>
              <a:cs typeface="+mn-cs"/>
            </a:rPr>
            <a:t>Ｃ</a:t>
          </a:r>
          <a:r>
            <a:rPr lang="en-US" altLang="ja-JP" sz="1200" b="1"/>
            <a:t> </a:t>
          </a:r>
          <a:r>
            <a:rPr lang="en-US" altLang="ja-JP" sz="1100" b="1" i="0" u="none" strike="noStrike">
              <a:solidFill>
                <a:schemeClr val="lt1"/>
              </a:solidFill>
              <a:effectLst/>
              <a:latin typeface="+mn-lt"/>
              <a:ea typeface="+mn-ea"/>
              <a:cs typeface="+mn-cs"/>
            </a:rPr>
            <a:t>10/10</a:t>
          </a:r>
          <a:r>
            <a:rPr lang="en-US" altLang="ja-JP" sz="1200" b="1"/>
            <a:t> </a:t>
          </a:r>
          <a:r>
            <a:rPr lang="en-US" altLang="ja-JP" sz="1100" b="1" i="0" u="none" strike="noStrike">
              <a:solidFill>
                <a:schemeClr val="lt1"/>
              </a:solidFill>
              <a:effectLst/>
              <a:latin typeface="+mn-lt"/>
              <a:ea typeface="+mn-ea"/>
              <a:cs typeface="+mn-cs"/>
            </a:rPr>
            <a:t>10/21</a:t>
          </a:r>
          <a:r>
            <a:rPr lang="en-US" altLang="ja-JP" sz="1200" b="1"/>
            <a:t> </a:t>
          </a:r>
          <a:r>
            <a:rPr lang="en-US" altLang="ja-JP" sz="1100" b="1" i="0" u="none" strike="noStrike">
              <a:solidFill>
                <a:schemeClr val="lt1"/>
              </a:solidFill>
              <a:effectLst/>
              <a:latin typeface="+mn-lt"/>
              <a:ea typeface="+mn-ea"/>
              <a:cs typeface="+mn-cs"/>
            </a:rPr>
            <a:t>10/22</a:t>
          </a:r>
          <a:r>
            <a:rPr lang="en-US" altLang="ja-JP" sz="1200" b="1"/>
            <a:t> </a:t>
          </a:r>
          <a:r>
            <a:rPr lang="en-US" altLang="ja-JP" sz="1100" b="1" i="0" u="none" strike="noStrike">
              <a:solidFill>
                <a:schemeClr val="lt1"/>
              </a:solidFill>
              <a:effectLst/>
              <a:latin typeface="+mn-lt"/>
              <a:ea typeface="+mn-ea"/>
              <a:cs typeface="+mn-cs"/>
            </a:rPr>
            <a:t>10/27</a:t>
          </a:r>
          <a:r>
            <a:rPr lang="en-US" altLang="ja-JP" sz="1200" b="1"/>
            <a:t> </a:t>
          </a:r>
          <a:r>
            <a:rPr lang="ja-JP" altLang="en-US" sz="1100" b="1" i="0" u="none" strike="noStrike">
              <a:solidFill>
                <a:schemeClr val="lt1"/>
              </a:solidFill>
              <a:effectLst/>
              <a:latin typeface="+mn-lt"/>
              <a:ea typeface="+mn-ea"/>
              <a:cs typeface="+mn-cs"/>
            </a:rPr>
            <a:t>Ｄ</a:t>
          </a:r>
          <a:r>
            <a:rPr lang="en-US" altLang="ja-JP" sz="1200" b="1"/>
            <a:t> </a:t>
          </a:r>
          <a:r>
            <a:rPr lang="en-US" altLang="ja-JP" sz="1100" b="1" i="0" u="none" strike="noStrike">
              <a:solidFill>
                <a:schemeClr val="lt1"/>
              </a:solidFill>
              <a:effectLst/>
              <a:latin typeface="+mn-lt"/>
              <a:ea typeface="+mn-ea"/>
              <a:cs typeface="+mn-cs"/>
            </a:rPr>
            <a:t>10/19</a:t>
          </a:r>
          <a:r>
            <a:rPr lang="en-US" altLang="ja-JP" sz="1200" b="1"/>
            <a:t> </a:t>
          </a:r>
          <a:r>
            <a:rPr lang="en-US" altLang="ja-JP" sz="1100" b="1" i="0" u="none" strike="noStrike">
              <a:solidFill>
                <a:schemeClr val="lt1"/>
              </a:solidFill>
              <a:effectLst/>
              <a:latin typeface="+mn-lt"/>
              <a:ea typeface="+mn-ea"/>
              <a:cs typeface="+mn-cs"/>
            </a:rPr>
            <a:t>10/23</a:t>
          </a:r>
          <a:r>
            <a:rPr lang="en-US" altLang="ja-JP" sz="1200" b="1"/>
            <a:t> </a:t>
          </a:r>
          <a:r>
            <a:rPr lang="en-US" altLang="ja-JP" sz="1100" b="1" i="0" u="none" strike="noStrike">
              <a:solidFill>
                <a:schemeClr val="lt1"/>
              </a:solidFill>
              <a:effectLst/>
              <a:latin typeface="+mn-lt"/>
              <a:ea typeface="+mn-ea"/>
              <a:cs typeface="+mn-cs"/>
            </a:rPr>
            <a:t>10/24</a:t>
          </a:r>
          <a:r>
            <a:rPr lang="en-US" altLang="ja-JP" sz="1200" b="1"/>
            <a:t> </a:t>
          </a:r>
          <a:r>
            <a:rPr lang="en-US" altLang="ja-JP" sz="1100" b="1" i="0" u="none" strike="noStrike">
              <a:solidFill>
                <a:schemeClr val="lt1"/>
              </a:solidFill>
              <a:effectLst/>
              <a:latin typeface="+mn-lt"/>
              <a:ea typeface="+mn-ea"/>
              <a:cs typeface="+mn-cs"/>
            </a:rPr>
            <a:t>10/30</a:t>
          </a:r>
          <a:r>
            <a:rPr lang="en-US" altLang="ja-JP" sz="1200" b="1"/>
            <a:t> </a:t>
          </a:r>
          <a:r>
            <a:rPr lang="ja-JP" altLang="en-US" sz="1100" b="1" i="0" u="none" strike="noStrike">
              <a:solidFill>
                <a:schemeClr val="lt1"/>
              </a:solidFill>
              <a:effectLst/>
              <a:latin typeface="+mn-lt"/>
              <a:ea typeface="+mn-ea"/>
              <a:cs typeface="+mn-cs"/>
            </a:rPr>
            <a:t>Ｅ</a:t>
          </a:r>
          <a:r>
            <a:rPr lang="en-US" altLang="ja-JP" sz="1200" b="1"/>
            <a:t> </a:t>
          </a:r>
          <a:r>
            <a:rPr lang="en-US" altLang="ja-JP" sz="1100" b="1" i="0" u="none" strike="noStrike">
              <a:solidFill>
                <a:schemeClr val="lt1"/>
              </a:solidFill>
              <a:effectLst/>
              <a:latin typeface="+mn-lt"/>
              <a:ea typeface="+mn-ea"/>
              <a:cs typeface="+mn-cs"/>
            </a:rPr>
            <a:t>10/19</a:t>
          </a:r>
          <a:r>
            <a:rPr lang="en-US" altLang="ja-JP" sz="1200" b="1"/>
            <a:t> </a:t>
          </a:r>
          <a:r>
            <a:rPr lang="en-US" altLang="ja-JP" sz="1100" b="1" i="0" u="none" strike="noStrike">
              <a:solidFill>
                <a:schemeClr val="lt1"/>
              </a:solidFill>
              <a:effectLst/>
              <a:latin typeface="+mn-lt"/>
              <a:ea typeface="+mn-ea"/>
              <a:cs typeface="+mn-cs"/>
            </a:rPr>
            <a:t>10/24</a:t>
          </a:r>
          <a:r>
            <a:rPr lang="en-US" altLang="ja-JP" sz="1200" b="1"/>
            <a:t> </a:t>
          </a:r>
          <a:r>
            <a:rPr lang="en-US" altLang="ja-JP" sz="1100" b="1" i="0" u="none" strike="noStrike">
              <a:solidFill>
                <a:schemeClr val="lt1"/>
              </a:solidFill>
              <a:effectLst/>
              <a:latin typeface="+mn-lt"/>
              <a:ea typeface="+mn-ea"/>
              <a:cs typeface="+mn-cs"/>
            </a:rPr>
            <a:t>10/25</a:t>
          </a:r>
          <a:r>
            <a:rPr lang="en-US" altLang="ja-JP" sz="1200" b="1"/>
            <a:t> </a:t>
          </a:r>
          <a:r>
            <a:rPr lang="en-US" altLang="ja-JP" sz="1100" b="1" i="0" u="none" strike="noStrike">
              <a:solidFill>
                <a:schemeClr val="lt1"/>
              </a:solidFill>
              <a:effectLst/>
              <a:latin typeface="+mn-lt"/>
              <a:ea typeface="+mn-ea"/>
              <a:cs typeface="+mn-cs"/>
            </a:rPr>
            <a:t>10/30</a:t>
          </a:r>
          <a:r>
            <a:rPr lang="en-US" altLang="ja-JP" sz="1200" b="1"/>
            <a:t> </a:t>
          </a:r>
        </a:p>
        <a:p>
          <a:pPr algn="l"/>
          <a:endParaRPr kumimoji="1" lang="en-US" altLang="ja-JP" sz="1200" b="1" baseline="0">
            <a:solidFill>
              <a:sysClr val="windowText" lastClr="000000"/>
            </a:solidFill>
          </a:endParaRPr>
        </a:p>
        <a:p>
          <a:pPr algn="l"/>
          <a:endParaRPr kumimoji="1" lang="en-US" altLang="ja-JP" sz="1200" b="1" baseline="0">
            <a:solidFill>
              <a:sysClr val="windowText" lastClr="000000"/>
            </a:solidFill>
          </a:endParaRPr>
        </a:p>
        <a:p>
          <a:pPr algn="l"/>
          <a:endParaRPr kumimoji="1" lang="en-US" altLang="ja-JP" sz="1200" b="1" baseline="0">
            <a:solidFill>
              <a:sysClr val="windowText" lastClr="000000"/>
            </a:solidFill>
          </a:endParaRPr>
        </a:p>
        <a:p>
          <a:pPr algn="l"/>
          <a:endParaRPr kumimoji="1" lang="en-US" altLang="ja-JP" sz="1200" b="1" baseline="0">
            <a:solidFill>
              <a:sysClr val="windowText" lastClr="000000"/>
            </a:solidFill>
          </a:endParaRPr>
        </a:p>
        <a:p>
          <a:pPr algn="l"/>
          <a:r>
            <a:rPr kumimoji="1" lang="ja-JP" altLang="en-US" sz="1200" b="1" baseline="0">
              <a:solidFill>
                <a:sysClr val="windowText" lastClr="000000"/>
              </a:solidFill>
            </a:rPr>
            <a:t>この場合、</a:t>
          </a:r>
          <a:endParaRPr kumimoji="1" lang="en-US" altLang="ja-JP" sz="1200" b="1" baseline="0">
            <a:solidFill>
              <a:sysClr val="windowText" lastClr="000000"/>
            </a:solidFill>
          </a:endParaRPr>
        </a:p>
        <a:p>
          <a:pPr algn="l"/>
          <a:r>
            <a:rPr kumimoji="1" lang="ja-JP" altLang="en-US" sz="1200" b="1" baseline="0">
              <a:solidFill>
                <a:sysClr val="windowText" lastClr="000000"/>
              </a:solidFill>
            </a:rPr>
            <a:t>「</a:t>
          </a:r>
          <a:r>
            <a:rPr kumimoji="1" lang="ja-JP" altLang="en-US" sz="1200" b="1" u="sng" baseline="0">
              <a:solidFill>
                <a:srgbClr val="FF0000"/>
              </a:solidFill>
            </a:rPr>
            <a:t>最初</a:t>
          </a:r>
          <a:r>
            <a:rPr kumimoji="1" lang="ja-JP" altLang="en-US" sz="1200" b="1" baseline="0">
              <a:solidFill>
                <a:sysClr val="windowText" lastClr="000000"/>
              </a:solidFill>
            </a:rPr>
            <a:t>の患者」はＡ</a:t>
          </a:r>
          <a:endParaRPr kumimoji="1" lang="en-US" altLang="ja-JP" sz="1200" b="1" baseline="0">
            <a:solidFill>
              <a:sysClr val="windowText" lastClr="000000"/>
            </a:solidFill>
          </a:endParaRPr>
        </a:p>
        <a:p>
          <a:pPr algn="l"/>
          <a:r>
            <a:rPr kumimoji="1" lang="ja-JP" altLang="en-US" sz="1200" b="1" baseline="0">
              <a:solidFill>
                <a:sysClr val="windowText" lastClr="000000"/>
              </a:solidFill>
            </a:rPr>
            <a:t>「</a:t>
          </a:r>
          <a:r>
            <a:rPr kumimoji="1" lang="ja-JP" altLang="en-US" sz="1200" b="1" u="sng" baseline="0">
              <a:solidFill>
                <a:srgbClr val="FF0000"/>
              </a:solidFill>
            </a:rPr>
            <a:t>最後</a:t>
          </a:r>
          <a:r>
            <a:rPr kumimoji="1" lang="ja-JP" altLang="en-US" sz="1200" b="1" baseline="0">
              <a:solidFill>
                <a:sysClr val="windowText" lastClr="000000"/>
              </a:solidFill>
            </a:rPr>
            <a:t>の患者」はＥ　となります。</a:t>
          </a:r>
          <a:endParaRPr kumimoji="1" lang="en-US" altLang="ja-JP" sz="1200" b="1" baseline="0">
            <a:solidFill>
              <a:sysClr val="windowText" lastClr="000000"/>
            </a:solidFill>
          </a:endParaRPr>
        </a:p>
        <a:p>
          <a:pPr algn="l"/>
          <a:r>
            <a:rPr kumimoji="1" lang="ja-JP" altLang="en-US" sz="1200" b="1" baseline="0">
              <a:solidFill>
                <a:sysClr val="windowText" lastClr="000000"/>
              </a:solidFill>
            </a:rPr>
            <a:t>これを様式上で表すと、記載例の「院内感染</a:t>
          </a:r>
          <a:r>
            <a:rPr kumimoji="1" lang="en-US" altLang="ja-JP" sz="1200" b="1" baseline="0">
              <a:solidFill>
                <a:sysClr val="windowText" lastClr="000000"/>
              </a:solidFill>
            </a:rPr>
            <a:t>No.</a:t>
          </a:r>
          <a:r>
            <a:rPr kumimoji="1" lang="ja-JP" altLang="en-US" sz="1200" b="1" baseline="0">
              <a:solidFill>
                <a:sysClr val="windowText" lastClr="000000"/>
              </a:solidFill>
            </a:rPr>
            <a:t>②」となります。</a:t>
          </a:r>
          <a:endParaRPr kumimoji="1" lang="en-US" altLang="ja-JP" sz="1200" b="1" baseline="0">
            <a:solidFill>
              <a:sysClr val="windowText" lastClr="000000"/>
            </a:solidFill>
          </a:endParaRPr>
        </a:p>
        <a:p>
          <a:pPr algn="l"/>
          <a:endParaRPr kumimoji="1" lang="en-US" altLang="ja-JP" sz="1200" baseline="0">
            <a:solidFill>
              <a:sysClr val="windowText" lastClr="000000"/>
            </a:solidFill>
          </a:endParaRPr>
        </a:p>
      </xdr:txBody>
    </xdr:sp>
    <xdr:clientData/>
  </xdr:twoCellAnchor>
  <xdr:twoCellAnchor editAs="oneCell">
    <xdr:from>
      <xdr:col>15</xdr:col>
      <xdr:colOff>215347</xdr:colOff>
      <xdr:row>4</xdr:row>
      <xdr:rowOff>16565</xdr:rowOff>
    </xdr:from>
    <xdr:to>
      <xdr:col>20</xdr:col>
      <xdr:colOff>415372</xdr:colOff>
      <xdr:row>12</xdr:row>
      <xdr:rowOff>67504</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27195" y="712304"/>
          <a:ext cx="3637307" cy="14424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57150</xdr:colOff>
      <xdr:row>18</xdr:row>
      <xdr:rowOff>9524</xdr:rowOff>
    </xdr:from>
    <xdr:to>
      <xdr:col>0</xdr:col>
      <xdr:colOff>350227</xdr:colOff>
      <xdr:row>19</xdr:row>
      <xdr:rowOff>9524</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4181474"/>
          <a:ext cx="293077"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47625</xdr:colOff>
      <xdr:row>18</xdr:row>
      <xdr:rowOff>9525</xdr:rowOff>
    </xdr:from>
    <xdr:to>
      <xdr:col>3</xdr:col>
      <xdr:colOff>340702</xdr:colOff>
      <xdr:row>19</xdr:row>
      <xdr:rowOff>9525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76600" y="4181475"/>
          <a:ext cx="293077"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14</xdr:row>
          <xdr:rowOff>171450</xdr:rowOff>
        </xdr:from>
        <xdr:to>
          <xdr:col>26</xdr:col>
          <xdr:colOff>95250</xdr:colOff>
          <xdr:row>14</xdr:row>
          <xdr:rowOff>504825</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15</xdr:row>
          <xdr:rowOff>247650</xdr:rowOff>
        </xdr:from>
        <xdr:to>
          <xdr:col>26</xdr:col>
          <xdr:colOff>95250</xdr:colOff>
          <xdr:row>15</xdr:row>
          <xdr:rowOff>581025</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16</xdr:row>
          <xdr:rowOff>171450</xdr:rowOff>
        </xdr:from>
        <xdr:to>
          <xdr:col>26</xdr:col>
          <xdr:colOff>95250</xdr:colOff>
          <xdr:row>16</xdr:row>
          <xdr:rowOff>504825</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xdr:row>
          <xdr:rowOff>123825</xdr:rowOff>
        </xdr:from>
        <xdr:to>
          <xdr:col>26</xdr:col>
          <xdr:colOff>95250</xdr:colOff>
          <xdr:row>17</xdr:row>
          <xdr:rowOff>457200</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20</xdr:row>
          <xdr:rowOff>123825</xdr:rowOff>
        </xdr:from>
        <xdr:to>
          <xdr:col>26</xdr:col>
          <xdr:colOff>95250</xdr:colOff>
          <xdr:row>20</xdr:row>
          <xdr:rowOff>457200</xdr:rowOff>
        </xdr:to>
        <xdr:sp macro="" textlink="">
          <xdr:nvSpPr>
            <xdr:cNvPr id="16389" name="Check Box 5" hidden="1">
              <a:extLst>
                <a:ext uri="{63B3BB69-23CF-44E3-9099-C40C66FF867C}">
                  <a14:compatExt spid="_x0000_s16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24</xdr:row>
          <xdr:rowOff>123825</xdr:rowOff>
        </xdr:from>
        <xdr:to>
          <xdr:col>26</xdr:col>
          <xdr:colOff>95250</xdr:colOff>
          <xdr:row>24</xdr:row>
          <xdr:rowOff>457200</xdr:rowOff>
        </xdr:to>
        <xdr:sp macro="" textlink="">
          <xdr:nvSpPr>
            <xdr:cNvPr id="16390" name="Check Box 6" hidden="1">
              <a:extLst>
                <a:ext uri="{63B3BB69-23CF-44E3-9099-C40C66FF867C}">
                  <a14:compatExt spid="_x0000_s16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18</xdr:row>
          <xdr:rowOff>123825</xdr:rowOff>
        </xdr:from>
        <xdr:to>
          <xdr:col>26</xdr:col>
          <xdr:colOff>95250</xdr:colOff>
          <xdr:row>18</xdr:row>
          <xdr:rowOff>457200</xdr:rowOff>
        </xdr:to>
        <xdr:sp macro="" textlink="">
          <xdr:nvSpPr>
            <xdr:cNvPr id="16391" name="Check Box 7" hidden="1">
              <a:extLst>
                <a:ext uri="{63B3BB69-23CF-44E3-9099-C40C66FF867C}">
                  <a14:compatExt spid="_x0000_s16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23</xdr:row>
          <xdr:rowOff>123825</xdr:rowOff>
        </xdr:from>
        <xdr:to>
          <xdr:col>26</xdr:col>
          <xdr:colOff>95250</xdr:colOff>
          <xdr:row>23</xdr:row>
          <xdr:rowOff>457200</xdr:rowOff>
        </xdr:to>
        <xdr:sp macro="" textlink="">
          <xdr:nvSpPr>
            <xdr:cNvPr id="16392" name="Check Box 8" hidden="1">
              <a:extLst>
                <a:ext uri="{63B3BB69-23CF-44E3-9099-C40C66FF867C}">
                  <a14:compatExt spid="_x0000_s16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21</xdr:row>
          <xdr:rowOff>123825</xdr:rowOff>
        </xdr:from>
        <xdr:to>
          <xdr:col>26</xdr:col>
          <xdr:colOff>95250</xdr:colOff>
          <xdr:row>21</xdr:row>
          <xdr:rowOff>457200</xdr:rowOff>
        </xdr:to>
        <xdr:sp macro="" textlink="">
          <xdr:nvSpPr>
            <xdr:cNvPr id="16393" name="Check Box 9" hidden="1">
              <a:extLst>
                <a:ext uri="{63B3BB69-23CF-44E3-9099-C40C66FF867C}">
                  <a14:compatExt spid="_x0000_s16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22</xdr:row>
          <xdr:rowOff>123825</xdr:rowOff>
        </xdr:from>
        <xdr:to>
          <xdr:col>26</xdr:col>
          <xdr:colOff>95250</xdr:colOff>
          <xdr:row>22</xdr:row>
          <xdr:rowOff>457200</xdr:rowOff>
        </xdr:to>
        <xdr:sp macro="" textlink="">
          <xdr:nvSpPr>
            <xdr:cNvPr id="16394" name="Check Box 10" hidden="1">
              <a:extLst>
                <a:ext uri="{63B3BB69-23CF-44E3-9099-C40C66FF867C}">
                  <a14:compatExt spid="_x0000_s16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19</xdr:row>
          <xdr:rowOff>123825</xdr:rowOff>
        </xdr:from>
        <xdr:to>
          <xdr:col>26</xdr:col>
          <xdr:colOff>95250</xdr:colOff>
          <xdr:row>19</xdr:row>
          <xdr:rowOff>457200</xdr:rowOff>
        </xdr:to>
        <xdr:sp macro="" textlink="">
          <xdr:nvSpPr>
            <xdr:cNvPr id="16395" name="Check Box 11" hidden="1">
              <a:extLst>
                <a:ext uri="{63B3BB69-23CF-44E3-9099-C40C66FF867C}">
                  <a14:compatExt spid="_x0000_s16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14</xdr:row>
          <xdr:rowOff>171450</xdr:rowOff>
        </xdr:from>
        <xdr:to>
          <xdr:col>26</xdr:col>
          <xdr:colOff>95250</xdr:colOff>
          <xdr:row>14</xdr:row>
          <xdr:rowOff>504825</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15</xdr:row>
          <xdr:rowOff>247650</xdr:rowOff>
        </xdr:from>
        <xdr:to>
          <xdr:col>26</xdr:col>
          <xdr:colOff>95250</xdr:colOff>
          <xdr:row>15</xdr:row>
          <xdr:rowOff>581025</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16</xdr:row>
          <xdr:rowOff>171450</xdr:rowOff>
        </xdr:from>
        <xdr:to>
          <xdr:col>26</xdr:col>
          <xdr:colOff>95250</xdr:colOff>
          <xdr:row>16</xdr:row>
          <xdr:rowOff>504825</xdr:rowOff>
        </xdr:to>
        <xdr:sp macro="" textlink="">
          <xdr:nvSpPr>
            <xdr:cNvPr id="17411" name="Check Box 3" hidden="1">
              <a:extLst>
                <a:ext uri="{63B3BB69-23CF-44E3-9099-C40C66FF867C}">
                  <a14:compatExt spid="_x0000_s1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xdr:row>
          <xdr:rowOff>123825</xdr:rowOff>
        </xdr:from>
        <xdr:to>
          <xdr:col>26</xdr:col>
          <xdr:colOff>95250</xdr:colOff>
          <xdr:row>17</xdr:row>
          <xdr:rowOff>457200</xdr:rowOff>
        </xdr:to>
        <xdr:sp macro="" textlink="">
          <xdr:nvSpPr>
            <xdr:cNvPr id="17412" name="Check Box 4" hidden="1">
              <a:extLst>
                <a:ext uri="{63B3BB69-23CF-44E3-9099-C40C66FF867C}">
                  <a14:compatExt spid="_x0000_s17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20</xdr:row>
          <xdr:rowOff>123825</xdr:rowOff>
        </xdr:from>
        <xdr:to>
          <xdr:col>26</xdr:col>
          <xdr:colOff>95250</xdr:colOff>
          <xdr:row>20</xdr:row>
          <xdr:rowOff>457200</xdr:rowOff>
        </xdr:to>
        <xdr:sp macro="" textlink="">
          <xdr:nvSpPr>
            <xdr:cNvPr id="17413" name="Check Box 5" hidden="1">
              <a:extLst>
                <a:ext uri="{63B3BB69-23CF-44E3-9099-C40C66FF867C}">
                  <a14:compatExt spid="_x0000_s17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24</xdr:row>
          <xdr:rowOff>123825</xdr:rowOff>
        </xdr:from>
        <xdr:to>
          <xdr:col>26</xdr:col>
          <xdr:colOff>95250</xdr:colOff>
          <xdr:row>24</xdr:row>
          <xdr:rowOff>457200</xdr:rowOff>
        </xdr:to>
        <xdr:sp macro="" textlink="">
          <xdr:nvSpPr>
            <xdr:cNvPr id="17414" name="Check Box 6" hidden="1">
              <a:extLst>
                <a:ext uri="{63B3BB69-23CF-44E3-9099-C40C66FF867C}">
                  <a14:compatExt spid="_x0000_s17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19</xdr:row>
          <xdr:rowOff>123825</xdr:rowOff>
        </xdr:from>
        <xdr:to>
          <xdr:col>26</xdr:col>
          <xdr:colOff>95250</xdr:colOff>
          <xdr:row>19</xdr:row>
          <xdr:rowOff>457200</xdr:rowOff>
        </xdr:to>
        <xdr:sp macro="" textlink="">
          <xdr:nvSpPr>
            <xdr:cNvPr id="17415" name="Check Box 7" hidden="1">
              <a:extLst>
                <a:ext uri="{63B3BB69-23CF-44E3-9099-C40C66FF867C}">
                  <a14:compatExt spid="_x0000_s17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23</xdr:row>
          <xdr:rowOff>123825</xdr:rowOff>
        </xdr:from>
        <xdr:to>
          <xdr:col>26</xdr:col>
          <xdr:colOff>95250</xdr:colOff>
          <xdr:row>23</xdr:row>
          <xdr:rowOff>457200</xdr:rowOff>
        </xdr:to>
        <xdr:sp macro="" textlink="">
          <xdr:nvSpPr>
            <xdr:cNvPr id="17416" name="Check Box 8" hidden="1">
              <a:extLst>
                <a:ext uri="{63B3BB69-23CF-44E3-9099-C40C66FF867C}">
                  <a14:compatExt spid="_x0000_s17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21</xdr:row>
          <xdr:rowOff>123825</xdr:rowOff>
        </xdr:from>
        <xdr:to>
          <xdr:col>26</xdr:col>
          <xdr:colOff>95250</xdr:colOff>
          <xdr:row>21</xdr:row>
          <xdr:rowOff>457200</xdr:rowOff>
        </xdr:to>
        <xdr:sp macro="" textlink="">
          <xdr:nvSpPr>
            <xdr:cNvPr id="17417" name="Check Box 9" hidden="1">
              <a:extLst>
                <a:ext uri="{63B3BB69-23CF-44E3-9099-C40C66FF867C}">
                  <a14:compatExt spid="_x0000_s17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22</xdr:row>
          <xdr:rowOff>123825</xdr:rowOff>
        </xdr:from>
        <xdr:to>
          <xdr:col>26</xdr:col>
          <xdr:colOff>95250</xdr:colOff>
          <xdr:row>22</xdr:row>
          <xdr:rowOff>457200</xdr:rowOff>
        </xdr:to>
        <xdr:sp macro="" textlink="">
          <xdr:nvSpPr>
            <xdr:cNvPr id="17418" name="Check Box 10" hidden="1">
              <a:extLst>
                <a:ext uri="{63B3BB69-23CF-44E3-9099-C40C66FF867C}">
                  <a14:compatExt spid="_x0000_s17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18</xdr:row>
          <xdr:rowOff>123825</xdr:rowOff>
        </xdr:from>
        <xdr:to>
          <xdr:col>26</xdr:col>
          <xdr:colOff>95250</xdr:colOff>
          <xdr:row>18</xdr:row>
          <xdr:rowOff>457200</xdr:rowOff>
        </xdr:to>
        <xdr:sp macro="" textlink="">
          <xdr:nvSpPr>
            <xdr:cNvPr id="17419" name="Check Box 11" hidden="1">
              <a:extLst>
                <a:ext uri="{63B3BB69-23CF-44E3-9099-C40C66FF867C}">
                  <a14:compatExt spid="_x0000_s17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8.xml"/><Relationship Id="rId1" Type="http://schemas.openxmlformats.org/officeDocument/2006/relationships/printerSettings" Target="../printerSettings/printerSettings1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9.xml"/><Relationship Id="rId1" Type="http://schemas.openxmlformats.org/officeDocument/2006/relationships/printerSettings" Target="../printerSettings/printerSettings17.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tabSelected="1" view="pageBreakPreview" zoomScale="130" zoomScaleNormal="100" zoomScaleSheetLayoutView="130" workbookViewId="0">
      <selection activeCell="F5" sqref="F5"/>
    </sheetView>
  </sheetViews>
  <sheetFormatPr defaultRowHeight="19.5" x14ac:dyDescent="0.4"/>
  <cols>
    <col min="1" max="16384" width="9" style="197"/>
  </cols>
  <sheetData>
    <row r="1" spans="1:1" ht="25.5" x14ac:dyDescent="0.4">
      <c r="A1" s="199" t="s">
        <v>254</v>
      </c>
    </row>
    <row r="3" spans="1:1" x14ac:dyDescent="0.4">
      <c r="A3" s="197" t="s">
        <v>257</v>
      </c>
    </row>
    <row r="4" spans="1:1" x14ac:dyDescent="0.4">
      <c r="A4" s="197" t="s">
        <v>262</v>
      </c>
    </row>
    <row r="6" spans="1:1" x14ac:dyDescent="0.4">
      <c r="A6" s="197" t="s">
        <v>258</v>
      </c>
    </row>
    <row r="7" spans="1:1" x14ac:dyDescent="0.4">
      <c r="A7" s="197" t="s">
        <v>260</v>
      </c>
    </row>
    <row r="8" spans="1:1" x14ac:dyDescent="0.4">
      <c r="A8" s="197" t="s">
        <v>261</v>
      </c>
    </row>
    <row r="9" spans="1:1" s="198" customFormat="1" x14ac:dyDescent="0.4">
      <c r="A9" s="198" t="s">
        <v>263</v>
      </c>
    </row>
    <row r="11" spans="1:1" x14ac:dyDescent="0.4">
      <c r="A11" s="197" t="s">
        <v>255</v>
      </c>
    </row>
    <row r="12" spans="1:1" x14ac:dyDescent="0.4">
      <c r="A12" s="197" t="s">
        <v>264</v>
      </c>
    </row>
    <row r="13" spans="1:1" x14ac:dyDescent="0.4">
      <c r="A13" s="197" t="s">
        <v>265</v>
      </c>
    </row>
    <row r="14" spans="1:1" x14ac:dyDescent="0.4">
      <c r="A14" s="197" t="s">
        <v>270</v>
      </c>
    </row>
    <row r="16" spans="1:1" x14ac:dyDescent="0.4">
      <c r="A16" s="197" t="s">
        <v>267</v>
      </c>
    </row>
    <row r="17" spans="1:1" x14ac:dyDescent="0.4">
      <c r="A17" s="197" t="s">
        <v>259</v>
      </c>
    </row>
    <row r="18" spans="1:1" x14ac:dyDescent="0.4">
      <c r="A18" s="197" t="s">
        <v>266</v>
      </c>
    </row>
  </sheetData>
  <sheetProtection algorithmName="SHA-512" hashValue="K44/shk2Nu73McA703RykCswurQz8td9qasPIXhGIrMYy40igHLlgGMLbw+YhvpOSRDfFyxjQJ44D3jwXPRfzA==" saltValue="qFO1J/zT6LERSA7AWgZGdw==" spinCount="100000" sheet="1" objects="1" scenarios="1"/>
  <phoneticPr fontId="21"/>
  <pageMargins left="0.7" right="0.7" top="0.75" bottom="0.75" header="0.3" footer="0.3"/>
  <pageSetup paperSize="9" scale="8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Q39"/>
  <sheetViews>
    <sheetView view="pageBreakPreview" zoomScale="85" zoomScaleNormal="100" zoomScaleSheetLayoutView="85" workbookViewId="0">
      <selection activeCell="N3" sqref="N3"/>
    </sheetView>
  </sheetViews>
  <sheetFormatPr defaultRowHeight="18.75" x14ac:dyDescent="0.4"/>
  <cols>
    <col min="1" max="1" width="9" style="101"/>
    <col min="2" max="12" width="11.125" style="101" customWidth="1"/>
    <col min="13" max="13" width="9.375" style="101" bestFit="1" customWidth="1"/>
    <col min="14" max="14" width="9.625" style="101" customWidth="1"/>
    <col min="15" max="16384" width="9" style="101"/>
  </cols>
  <sheetData>
    <row r="1" spans="1:69" x14ac:dyDescent="0.4">
      <c r="A1" s="248"/>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row>
    <row r="2" spans="1:69" ht="24.75" customHeight="1" thickBot="1" x14ac:dyDescent="0.45">
      <c r="A2" s="298" t="s">
        <v>155</v>
      </c>
      <c r="B2" s="298"/>
      <c r="C2" s="298"/>
      <c r="D2" s="298"/>
      <c r="E2" s="298"/>
      <c r="F2" s="298"/>
      <c r="G2" s="298"/>
      <c r="H2" s="298"/>
      <c r="I2" s="298"/>
      <c r="J2" s="298"/>
      <c r="K2" s="298"/>
      <c r="L2" s="298"/>
      <c r="M2" s="298"/>
      <c r="N2" s="298"/>
      <c r="O2" s="298"/>
      <c r="P2" s="298"/>
      <c r="Q2" s="298"/>
      <c r="R2" s="298"/>
      <c r="S2" s="298"/>
      <c r="T2" s="298"/>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row>
    <row r="3" spans="1:69" ht="23.25" customHeight="1" thickBot="1" x14ac:dyDescent="0.45">
      <c r="B3" s="106" t="str">
        <f>IF(COUNTIF(A:A,"ERROR"),"ERROR","OK")</f>
        <v>OK</v>
      </c>
      <c r="C3" s="299" t="str">
        <f>IF(B3="ERROR","←エラーがありますので数値を確認してください。","")</f>
        <v/>
      </c>
      <c r="D3" s="300"/>
      <c r="E3" s="300"/>
      <c r="F3" s="300"/>
      <c r="G3" s="107"/>
      <c r="H3" s="107"/>
      <c r="I3" s="107"/>
      <c r="J3" s="107"/>
      <c r="K3" s="107"/>
      <c r="L3" s="107"/>
      <c r="M3" s="107"/>
      <c r="N3" s="107"/>
      <c r="P3" s="282">
        <f>③院内感染発生医療機関支援事業費内訳書!G4</f>
        <v>0</v>
      </c>
      <c r="Q3" s="282"/>
      <c r="R3" s="282"/>
      <c r="S3" s="282"/>
      <c r="T3" s="282"/>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row>
    <row r="4" spans="1:69" x14ac:dyDescent="0.4">
      <c r="B4" s="108" t="s">
        <v>156</v>
      </c>
      <c r="C4" s="108"/>
      <c r="D4" s="108"/>
      <c r="E4" s="108"/>
      <c r="F4" s="108"/>
      <c r="G4" s="109"/>
      <c r="H4" s="109"/>
      <c r="I4" s="109"/>
      <c r="J4" s="109"/>
      <c r="K4" s="109"/>
      <c r="L4" s="110"/>
      <c r="M4" s="109"/>
      <c r="N4" s="109"/>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row>
    <row r="5" spans="1:69" ht="19.5" thickBot="1" x14ac:dyDescent="0.45">
      <c r="A5" s="101" t="s">
        <v>110</v>
      </c>
    </row>
    <row r="6" spans="1:69" ht="20.25" thickBot="1" x14ac:dyDescent="0.45">
      <c r="B6" s="292" t="s">
        <v>157</v>
      </c>
      <c r="C6" s="293"/>
      <c r="D6" s="293"/>
      <c r="E6" s="293"/>
      <c r="F6" s="294"/>
      <c r="G6" s="292" t="s">
        <v>158</v>
      </c>
      <c r="H6" s="293"/>
      <c r="I6" s="293"/>
      <c r="J6" s="293"/>
      <c r="K6" s="294"/>
      <c r="L6" s="111" t="s">
        <v>276</v>
      </c>
      <c r="M6" s="295" t="s">
        <v>159</v>
      </c>
      <c r="N6" s="296"/>
      <c r="O6" s="296"/>
      <c r="P6" s="296"/>
      <c r="Q6" s="296"/>
      <c r="R6" s="296"/>
      <c r="S6" s="296"/>
      <c r="T6" s="296"/>
      <c r="U6" s="296"/>
      <c r="V6" s="296"/>
      <c r="W6" s="296"/>
      <c r="X6" s="296"/>
      <c r="Y6" s="296"/>
      <c r="Z6" s="296"/>
      <c r="AA6" s="296"/>
      <c r="AB6" s="296"/>
      <c r="AC6" s="296"/>
      <c r="AD6" s="296"/>
      <c r="AE6" s="296"/>
      <c r="AF6" s="296"/>
      <c r="AG6" s="296"/>
      <c r="AH6" s="296"/>
      <c r="AI6" s="296"/>
      <c r="AJ6" s="296"/>
      <c r="AK6" s="296"/>
      <c r="AL6" s="296"/>
      <c r="AM6" s="296"/>
      <c r="AN6" s="296"/>
      <c r="AO6" s="296"/>
      <c r="AP6" s="296"/>
      <c r="AQ6" s="296"/>
      <c r="AR6" s="296"/>
      <c r="AS6" s="296"/>
      <c r="AT6" s="296"/>
      <c r="AU6" s="296"/>
      <c r="AV6" s="296"/>
      <c r="AW6" s="296"/>
      <c r="AX6" s="296"/>
      <c r="AY6" s="296"/>
      <c r="AZ6" s="296"/>
      <c r="BA6" s="296"/>
      <c r="BB6" s="296"/>
      <c r="BC6" s="296"/>
      <c r="BD6" s="296"/>
      <c r="BE6" s="296"/>
      <c r="BF6" s="296"/>
      <c r="BG6" s="296"/>
      <c r="BH6" s="296"/>
      <c r="BI6" s="296"/>
      <c r="BJ6" s="296"/>
      <c r="BK6" s="296"/>
      <c r="BL6" s="296"/>
      <c r="BM6" s="296"/>
      <c r="BN6" s="297"/>
    </row>
    <row r="7" spans="1:69" ht="19.5" thickBot="1" x14ac:dyDescent="0.45">
      <c r="A7" s="112" t="s">
        <v>160</v>
      </c>
      <c r="B7" s="113" t="s">
        <v>161</v>
      </c>
      <c r="C7" s="114" t="s">
        <v>106</v>
      </c>
      <c r="D7" s="114" t="s">
        <v>107</v>
      </c>
      <c r="E7" s="115" t="s">
        <v>162</v>
      </c>
      <c r="F7" s="116" t="s">
        <v>104</v>
      </c>
      <c r="G7" s="150" t="s">
        <v>161</v>
      </c>
      <c r="H7" s="118" t="s">
        <v>106</v>
      </c>
      <c r="I7" s="118" t="s">
        <v>107</v>
      </c>
      <c r="J7" s="119" t="s">
        <v>162</v>
      </c>
      <c r="K7" s="120" t="s">
        <v>104</v>
      </c>
      <c r="L7" s="121" t="s">
        <v>141</v>
      </c>
      <c r="M7" s="122" t="s">
        <v>120</v>
      </c>
      <c r="N7" s="122" t="s">
        <v>164</v>
      </c>
      <c r="O7" s="122" t="s">
        <v>165</v>
      </c>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22"/>
      <c r="BF7" s="122"/>
      <c r="BG7" s="122"/>
      <c r="BH7" s="122"/>
      <c r="BI7" s="122"/>
      <c r="BJ7" s="122"/>
      <c r="BK7" s="122"/>
      <c r="BL7" s="122"/>
      <c r="BM7" s="122"/>
      <c r="BN7" s="122"/>
    </row>
    <row r="8" spans="1:69" x14ac:dyDescent="0.4">
      <c r="A8" s="101" t="str">
        <f>IF(AND($B8=$G8,$C8=$H8,$D8=$I8,$E8=$J8,$F8=$K8),"OK","ERROR")</f>
        <v>OK</v>
      </c>
      <c r="B8" s="123">
        <v>3</v>
      </c>
      <c r="C8" s="124">
        <v>1</v>
      </c>
      <c r="D8" s="124">
        <v>1</v>
      </c>
      <c r="E8" s="124">
        <v>1</v>
      </c>
      <c r="F8" s="125">
        <f>VLOOKUP('休床内訳確認表（記載例）'!$L8,'2月'!$A:$N,13,FALSE)</f>
        <v>0</v>
      </c>
      <c r="G8" s="123">
        <f>SUM(H8:K8)</f>
        <v>3</v>
      </c>
      <c r="H8" s="124">
        <f>COUNTIFS($M$7:$BN$7,H7,$M8:$BN8,"&lt;&gt;")</f>
        <v>1</v>
      </c>
      <c r="I8" s="124">
        <f t="shared" ref="I8:K23" si="0">COUNTIFS($M$7:$BN$7,I7,$M8:$BN8,"&lt;&gt;")</f>
        <v>1</v>
      </c>
      <c r="J8" s="124">
        <f t="shared" si="0"/>
        <v>1</v>
      </c>
      <c r="K8" s="125">
        <f t="shared" si="0"/>
        <v>0</v>
      </c>
      <c r="L8" s="126">
        <v>1</v>
      </c>
      <c r="M8" s="127" t="s">
        <v>166</v>
      </c>
      <c r="N8" s="128" t="s">
        <v>167</v>
      </c>
      <c r="O8" s="128">
        <v>302</v>
      </c>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28"/>
      <c r="AR8" s="128"/>
      <c r="AS8" s="128"/>
      <c r="AT8" s="128"/>
      <c r="AU8" s="128"/>
      <c r="AV8" s="128"/>
      <c r="AW8" s="128"/>
      <c r="AX8" s="128"/>
      <c r="AY8" s="128"/>
      <c r="AZ8" s="128"/>
      <c r="BA8" s="128"/>
      <c r="BB8" s="128"/>
      <c r="BC8" s="128"/>
      <c r="BD8" s="128"/>
      <c r="BE8" s="128"/>
      <c r="BF8" s="128"/>
      <c r="BG8" s="128"/>
      <c r="BH8" s="128"/>
      <c r="BI8" s="128"/>
      <c r="BJ8" s="128"/>
      <c r="BK8" s="128"/>
      <c r="BL8" s="128"/>
      <c r="BM8" s="128"/>
      <c r="BN8" s="128"/>
    </row>
    <row r="9" spans="1:69" x14ac:dyDescent="0.4">
      <c r="A9" s="101" t="str">
        <f t="shared" ref="A9:A38" si="1">IF(AND($B9=$G9,$C9=$H9,$D9=$I9,$E9=$J9,$F9=$K9),"OK","ERROR")</f>
        <v>OK</v>
      </c>
      <c r="B9" s="123">
        <f>VLOOKUP('休床内訳確認表（記載例）'!L9,'2月'!A:N,14,FALSE)</f>
        <v>0</v>
      </c>
      <c r="C9" s="124">
        <f>VLOOKUP('休床内訳確認表（記載例）'!$L9,'2月'!$A:$N,10,FALSE)</f>
        <v>0</v>
      </c>
      <c r="D9" s="124">
        <f>VLOOKUP('休床内訳確認表（記載例）'!$L9,'2月'!$A:$N,11,FALSE)</f>
        <v>0</v>
      </c>
      <c r="E9" s="124">
        <f>VLOOKUP('休床内訳確認表（記載例）'!$L9,'2月'!$A:$N,12,FALSE)</f>
        <v>0</v>
      </c>
      <c r="F9" s="125">
        <f>VLOOKUP('休床内訳確認表（記載例）'!$L9,'2月'!$A:$N,13,FALSE)</f>
        <v>0</v>
      </c>
      <c r="G9" s="123">
        <f t="shared" ref="G9:G38" si="2">SUM(H9:K9)</f>
        <v>0</v>
      </c>
      <c r="H9" s="124">
        <f t="shared" ref="H9:K24" si="3">COUNTIFS($M$7:$BN$7,H8,$M9:$BN9,"&lt;&gt;")</f>
        <v>0</v>
      </c>
      <c r="I9" s="124">
        <f t="shared" si="0"/>
        <v>0</v>
      </c>
      <c r="J9" s="124">
        <f t="shared" si="0"/>
        <v>0</v>
      </c>
      <c r="K9" s="125">
        <f t="shared" si="0"/>
        <v>0</v>
      </c>
      <c r="L9" s="129">
        <v>2</v>
      </c>
      <c r="M9" s="130"/>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1"/>
      <c r="AU9" s="131"/>
      <c r="AV9" s="131"/>
      <c r="AW9" s="131"/>
      <c r="AX9" s="131"/>
      <c r="AY9" s="131"/>
      <c r="AZ9" s="131"/>
      <c r="BA9" s="131"/>
      <c r="BB9" s="131"/>
      <c r="BC9" s="131"/>
      <c r="BD9" s="131"/>
      <c r="BE9" s="131"/>
      <c r="BF9" s="131"/>
      <c r="BG9" s="131"/>
      <c r="BH9" s="131"/>
      <c r="BI9" s="131"/>
      <c r="BJ9" s="131"/>
      <c r="BK9" s="131"/>
      <c r="BL9" s="131"/>
      <c r="BM9" s="131"/>
      <c r="BN9" s="131"/>
    </row>
    <row r="10" spans="1:69" x14ac:dyDescent="0.4">
      <c r="A10" s="101" t="str">
        <f t="shared" si="1"/>
        <v>OK</v>
      </c>
      <c r="B10" s="123">
        <f>VLOOKUP('休床内訳確認表（記載例）'!L10,'2月'!A:N,14,FALSE)</f>
        <v>0</v>
      </c>
      <c r="C10" s="124">
        <f>VLOOKUP('休床内訳確認表（記載例）'!$L10,'2月'!$A:$N,10,FALSE)</f>
        <v>0</v>
      </c>
      <c r="D10" s="124">
        <f>VLOOKUP('休床内訳確認表（記載例）'!$L10,'2月'!$A:$N,11,FALSE)</f>
        <v>0</v>
      </c>
      <c r="E10" s="124">
        <f>VLOOKUP('休床内訳確認表（記載例）'!$L10,'2月'!$A:$N,12,FALSE)</f>
        <v>0</v>
      </c>
      <c r="F10" s="125">
        <f>VLOOKUP('休床内訳確認表（記載例）'!$L10,'2月'!$A:$N,13,FALSE)</f>
        <v>0</v>
      </c>
      <c r="G10" s="123">
        <f t="shared" si="2"/>
        <v>0</v>
      </c>
      <c r="H10" s="124">
        <f t="shared" si="3"/>
        <v>0</v>
      </c>
      <c r="I10" s="124">
        <f t="shared" si="0"/>
        <v>0</v>
      </c>
      <c r="J10" s="124">
        <f t="shared" si="0"/>
        <v>0</v>
      </c>
      <c r="K10" s="125">
        <f t="shared" si="0"/>
        <v>0</v>
      </c>
      <c r="L10" s="129">
        <v>3</v>
      </c>
      <c r="M10" s="130"/>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1"/>
      <c r="AU10" s="131"/>
      <c r="AV10" s="131"/>
      <c r="AW10" s="131"/>
      <c r="AX10" s="131"/>
      <c r="AY10" s="131"/>
      <c r="AZ10" s="131"/>
      <c r="BA10" s="131"/>
      <c r="BB10" s="131"/>
      <c r="BC10" s="131"/>
      <c r="BD10" s="131"/>
      <c r="BE10" s="131"/>
      <c r="BF10" s="131"/>
      <c r="BG10" s="131"/>
      <c r="BH10" s="131"/>
      <c r="BI10" s="131"/>
      <c r="BJ10" s="131"/>
      <c r="BK10" s="131"/>
      <c r="BL10" s="131"/>
      <c r="BM10" s="131"/>
      <c r="BN10" s="131"/>
    </row>
    <row r="11" spans="1:69" x14ac:dyDescent="0.4">
      <c r="A11" s="101" t="str">
        <f t="shared" si="1"/>
        <v>OK</v>
      </c>
      <c r="B11" s="123">
        <f>VLOOKUP('休床内訳確認表（記載例）'!L11,'2月'!A:N,14,FALSE)</f>
        <v>0</v>
      </c>
      <c r="C11" s="124">
        <f>VLOOKUP('休床内訳確認表（記載例）'!$L11,'2月'!$A:$N,10,FALSE)</f>
        <v>0</v>
      </c>
      <c r="D11" s="124">
        <f>VLOOKUP('休床内訳確認表（記載例）'!$L11,'2月'!$A:$N,11,FALSE)</f>
        <v>0</v>
      </c>
      <c r="E11" s="124">
        <f>VLOOKUP('休床内訳確認表（記載例）'!$L11,'2月'!$A:$N,12,FALSE)</f>
        <v>0</v>
      </c>
      <c r="F11" s="125">
        <f>VLOOKUP('休床内訳確認表（記載例）'!$L11,'2月'!$A:$N,13,FALSE)</f>
        <v>0</v>
      </c>
      <c r="G11" s="123">
        <f t="shared" si="2"/>
        <v>0</v>
      </c>
      <c r="H11" s="124">
        <f t="shared" si="3"/>
        <v>0</v>
      </c>
      <c r="I11" s="124">
        <f t="shared" si="0"/>
        <v>0</v>
      </c>
      <c r="J11" s="124">
        <f t="shared" si="0"/>
        <v>0</v>
      </c>
      <c r="K11" s="125">
        <f t="shared" si="0"/>
        <v>0</v>
      </c>
      <c r="L11" s="129">
        <v>4</v>
      </c>
      <c r="M11" s="130"/>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row>
    <row r="12" spans="1:69" x14ac:dyDescent="0.4">
      <c r="A12" s="101" t="str">
        <f t="shared" si="1"/>
        <v>OK</v>
      </c>
      <c r="B12" s="123">
        <f>VLOOKUP('休床内訳確認表（記載例）'!L12,'2月'!A:N,14,FALSE)</f>
        <v>0</v>
      </c>
      <c r="C12" s="124">
        <f>VLOOKUP('休床内訳確認表（記載例）'!$L12,'2月'!$A:$N,10,FALSE)</f>
        <v>0</v>
      </c>
      <c r="D12" s="124">
        <f>VLOOKUP('休床内訳確認表（記載例）'!$L12,'2月'!$A:$N,11,FALSE)</f>
        <v>0</v>
      </c>
      <c r="E12" s="124">
        <f>VLOOKUP('休床内訳確認表（記載例）'!$L12,'2月'!$A:$N,12,FALSE)</f>
        <v>0</v>
      </c>
      <c r="F12" s="125">
        <f>VLOOKUP('休床内訳確認表（記載例）'!$L12,'2月'!$A:$N,13,FALSE)</f>
        <v>0</v>
      </c>
      <c r="G12" s="123">
        <f t="shared" si="2"/>
        <v>0</v>
      </c>
      <c r="H12" s="124">
        <f t="shared" si="3"/>
        <v>0</v>
      </c>
      <c r="I12" s="124">
        <f t="shared" si="0"/>
        <v>0</v>
      </c>
      <c r="J12" s="124">
        <f t="shared" si="0"/>
        <v>0</v>
      </c>
      <c r="K12" s="125">
        <f t="shared" si="0"/>
        <v>0</v>
      </c>
      <c r="L12" s="129">
        <v>5</v>
      </c>
      <c r="M12" s="130"/>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AV12" s="131"/>
      <c r="AW12" s="131"/>
      <c r="AX12" s="131"/>
      <c r="AY12" s="131"/>
      <c r="AZ12" s="131"/>
      <c r="BA12" s="131"/>
      <c r="BB12" s="131"/>
      <c r="BC12" s="131"/>
      <c r="BD12" s="131"/>
      <c r="BE12" s="131"/>
      <c r="BF12" s="131"/>
      <c r="BG12" s="131"/>
      <c r="BH12" s="131"/>
      <c r="BI12" s="131"/>
      <c r="BJ12" s="131"/>
      <c r="BK12" s="131"/>
      <c r="BL12" s="131"/>
      <c r="BM12" s="131"/>
      <c r="BN12" s="131"/>
    </row>
    <row r="13" spans="1:69" x14ac:dyDescent="0.4">
      <c r="A13" s="101" t="str">
        <f t="shared" si="1"/>
        <v>OK</v>
      </c>
      <c r="B13" s="123">
        <f>VLOOKUP('休床内訳確認表（記載例）'!L13,'2月'!A:N,14,FALSE)</f>
        <v>0</v>
      </c>
      <c r="C13" s="124">
        <f>VLOOKUP('休床内訳確認表（記載例）'!$L13,'2月'!$A:$N,10,FALSE)</f>
        <v>0</v>
      </c>
      <c r="D13" s="124">
        <f>VLOOKUP('休床内訳確認表（記載例）'!$L13,'2月'!$A:$N,11,FALSE)</f>
        <v>0</v>
      </c>
      <c r="E13" s="124">
        <f>VLOOKUP('休床内訳確認表（記載例）'!$L13,'2月'!$A:$N,12,FALSE)</f>
        <v>0</v>
      </c>
      <c r="F13" s="125">
        <f>VLOOKUP('休床内訳確認表（記載例）'!$L13,'2月'!$A:$N,13,FALSE)</f>
        <v>0</v>
      </c>
      <c r="G13" s="123">
        <f t="shared" si="2"/>
        <v>0</v>
      </c>
      <c r="H13" s="124">
        <f t="shared" si="3"/>
        <v>0</v>
      </c>
      <c r="I13" s="124">
        <f t="shared" si="0"/>
        <v>0</v>
      </c>
      <c r="J13" s="124">
        <f t="shared" si="0"/>
        <v>0</v>
      </c>
      <c r="K13" s="125">
        <f t="shared" si="0"/>
        <v>0</v>
      </c>
      <c r="L13" s="129">
        <v>6</v>
      </c>
      <c r="M13" s="130"/>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row>
    <row r="14" spans="1:69" x14ac:dyDescent="0.4">
      <c r="A14" s="101" t="str">
        <f t="shared" si="1"/>
        <v>OK</v>
      </c>
      <c r="B14" s="123">
        <f>VLOOKUP('休床内訳確認表（記載例）'!L14,'2月'!A:N,14,FALSE)</f>
        <v>0</v>
      </c>
      <c r="C14" s="124">
        <f>VLOOKUP('休床内訳確認表（記載例）'!$L14,'2月'!$A:$N,10,FALSE)</f>
        <v>0</v>
      </c>
      <c r="D14" s="124">
        <f>VLOOKUP('休床内訳確認表（記載例）'!$L14,'2月'!$A:$N,11,FALSE)</f>
        <v>0</v>
      </c>
      <c r="E14" s="124">
        <f>VLOOKUP('休床内訳確認表（記載例）'!$L14,'2月'!$A:$N,12,FALSE)</f>
        <v>0</v>
      </c>
      <c r="F14" s="125">
        <f>VLOOKUP('休床内訳確認表（記載例）'!$L14,'2月'!$A:$N,13,FALSE)</f>
        <v>0</v>
      </c>
      <c r="G14" s="123">
        <f t="shared" si="2"/>
        <v>0</v>
      </c>
      <c r="H14" s="124">
        <f t="shared" si="3"/>
        <v>0</v>
      </c>
      <c r="I14" s="124">
        <f t="shared" si="0"/>
        <v>0</v>
      </c>
      <c r="J14" s="124">
        <f t="shared" si="0"/>
        <v>0</v>
      </c>
      <c r="K14" s="125">
        <f t="shared" si="0"/>
        <v>0</v>
      </c>
      <c r="L14" s="129">
        <v>7</v>
      </c>
      <c r="M14" s="130"/>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row>
    <row r="15" spans="1:69" x14ac:dyDescent="0.4">
      <c r="A15" s="101" t="str">
        <f t="shared" si="1"/>
        <v>OK</v>
      </c>
      <c r="B15" s="123">
        <f>VLOOKUP('休床内訳確認表（記載例）'!L15,'2月'!A:N,14,FALSE)</f>
        <v>0</v>
      </c>
      <c r="C15" s="124">
        <f>VLOOKUP('休床内訳確認表（記載例）'!$L15,'2月'!$A:$N,10,FALSE)</f>
        <v>0</v>
      </c>
      <c r="D15" s="124">
        <f>VLOOKUP('休床内訳確認表（記載例）'!$L15,'2月'!$A:$N,11,FALSE)</f>
        <v>0</v>
      </c>
      <c r="E15" s="124">
        <f>VLOOKUP('休床内訳確認表（記載例）'!$L15,'2月'!$A:$N,12,FALSE)</f>
        <v>0</v>
      </c>
      <c r="F15" s="125">
        <f>VLOOKUP('休床内訳確認表（記載例）'!$L15,'2月'!$A:$N,13,FALSE)</f>
        <v>0</v>
      </c>
      <c r="G15" s="123">
        <f t="shared" si="2"/>
        <v>0</v>
      </c>
      <c r="H15" s="124">
        <f t="shared" si="3"/>
        <v>0</v>
      </c>
      <c r="I15" s="124">
        <f t="shared" si="0"/>
        <v>0</v>
      </c>
      <c r="J15" s="124">
        <f t="shared" si="0"/>
        <v>0</v>
      </c>
      <c r="K15" s="125">
        <f t="shared" si="0"/>
        <v>0</v>
      </c>
      <c r="L15" s="129">
        <v>8</v>
      </c>
      <c r="M15" s="130"/>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row>
    <row r="16" spans="1:69" x14ac:dyDescent="0.4">
      <c r="A16" s="101" t="str">
        <f t="shared" si="1"/>
        <v>OK</v>
      </c>
      <c r="B16" s="123">
        <f>VLOOKUP('休床内訳確認表（記載例）'!L16,'2月'!A:N,14,FALSE)</f>
        <v>0</v>
      </c>
      <c r="C16" s="124">
        <f>VLOOKUP('休床内訳確認表（記載例）'!$L16,'2月'!$A:$N,10,FALSE)</f>
        <v>0</v>
      </c>
      <c r="D16" s="124">
        <f>VLOOKUP('休床内訳確認表（記載例）'!$L16,'2月'!$A:$N,11,FALSE)</f>
        <v>0</v>
      </c>
      <c r="E16" s="124">
        <f>VLOOKUP('休床内訳確認表（記載例）'!$L16,'2月'!$A:$N,12,FALSE)</f>
        <v>0</v>
      </c>
      <c r="F16" s="125">
        <f>VLOOKUP('休床内訳確認表（記載例）'!$L16,'2月'!$A:$N,13,FALSE)</f>
        <v>0</v>
      </c>
      <c r="G16" s="123">
        <f t="shared" si="2"/>
        <v>0</v>
      </c>
      <c r="H16" s="124">
        <f t="shared" si="3"/>
        <v>0</v>
      </c>
      <c r="I16" s="124">
        <f t="shared" si="0"/>
        <v>0</v>
      </c>
      <c r="J16" s="124">
        <f t="shared" si="0"/>
        <v>0</v>
      </c>
      <c r="K16" s="125">
        <f t="shared" si="0"/>
        <v>0</v>
      </c>
      <c r="L16" s="129">
        <v>9</v>
      </c>
      <c r="M16" s="130"/>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1"/>
      <c r="BG16" s="131"/>
      <c r="BH16" s="131"/>
      <c r="BI16" s="131"/>
      <c r="BJ16" s="131"/>
      <c r="BK16" s="131"/>
      <c r="BL16" s="131"/>
      <c r="BM16" s="131"/>
      <c r="BN16" s="131"/>
    </row>
    <row r="17" spans="1:66" x14ac:dyDescent="0.4">
      <c r="A17" s="101" t="str">
        <f t="shared" si="1"/>
        <v>OK</v>
      </c>
      <c r="B17" s="123">
        <f>VLOOKUP('休床内訳確認表（記載例）'!L17,'2月'!A:N,14,FALSE)</f>
        <v>0</v>
      </c>
      <c r="C17" s="124">
        <f>VLOOKUP('休床内訳確認表（記載例）'!$L17,'2月'!$A:$N,10,FALSE)</f>
        <v>0</v>
      </c>
      <c r="D17" s="124">
        <f>VLOOKUP('休床内訳確認表（記載例）'!$L17,'2月'!$A:$N,11,FALSE)</f>
        <v>0</v>
      </c>
      <c r="E17" s="124">
        <f>VLOOKUP('休床内訳確認表（記載例）'!$L17,'2月'!$A:$N,12,FALSE)</f>
        <v>0</v>
      </c>
      <c r="F17" s="125">
        <f>VLOOKUP('休床内訳確認表（記載例）'!$L17,'2月'!$A:$N,13,FALSE)</f>
        <v>0</v>
      </c>
      <c r="G17" s="123">
        <f t="shared" si="2"/>
        <v>0</v>
      </c>
      <c r="H17" s="124">
        <f t="shared" si="3"/>
        <v>0</v>
      </c>
      <c r="I17" s="124">
        <f t="shared" si="0"/>
        <v>0</v>
      </c>
      <c r="J17" s="124">
        <f t="shared" si="0"/>
        <v>0</v>
      </c>
      <c r="K17" s="125">
        <f t="shared" si="0"/>
        <v>0</v>
      </c>
      <c r="L17" s="129">
        <v>10</v>
      </c>
      <c r="M17" s="130"/>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131"/>
      <c r="BG17" s="131"/>
      <c r="BH17" s="131"/>
      <c r="BI17" s="131"/>
      <c r="BJ17" s="131"/>
      <c r="BK17" s="131"/>
      <c r="BL17" s="131"/>
      <c r="BM17" s="131"/>
      <c r="BN17" s="131"/>
    </row>
    <row r="18" spans="1:66" x14ac:dyDescent="0.4">
      <c r="A18" s="101" t="str">
        <f t="shared" si="1"/>
        <v>OK</v>
      </c>
      <c r="B18" s="123">
        <f>VLOOKUP('休床内訳確認表（記載例）'!L18,'2月'!A:N,14,FALSE)</f>
        <v>0</v>
      </c>
      <c r="C18" s="124">
        <f>VLOOKUP('休床内訳確認表（記載例）'!$L18,'2月'!$A:$N,10,FALSE)</f>
        <v>0</v>
      </c>
      <c r="D18" s="124">
        <f>VLOOKUP('休床内訳確認表（記載例）'!$L18,'2月'!$A:$N,11,FALSE)</f>
        <v>0</v>
      </c>
      <c r="E18" s="124">
        <f>VLOOKUP('休床内訳確認表（記載例）'!$L18,'2月'!$A:$N,12,FALSE)</f>
        <v>0</v>
      </c>
      <c r="F18" s="125">
        <f>VLOOKUP('休床内訳確認表（記載例）'!$L18,'2月'!$A:$N,13,FALSE)</f>
        <v>0</v>
      </c>
      <c r="G18" s="123">
        <f t="shared" si="2"/>
        <v>0</v>
      </c>
      <c r="H18" s="124">
        <f t="shared" si="3"/>
        <v>0</v>
      </c>
      <c r="I18" s="124">
        <f t="shared" si="0"/>
        <v>0</v>
      </c>
      <c r="J18" s="124">
        <f t="shared" si="0"/>
        <v>0</v>
      </c>
      <c r="K18" s="125">
        <f t="shared" si="0"/>
        <v>0</v>
      </c>
      <c r="L18" s="129">
        <v>11</v>
      </c>
      <c r="M18" s="130"/>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1"/>
      <c r="BA18" s="131"/>
      <c r="BB18" s="131"/>
      <c r="BC18" s="131"/>
      <c r="BD18" s="131"/>
      <c r="BE18" s="131"/>
      <c r="BF18" s="131"/>
      <c r="BG18" s="131"/>
      <c r="BH18" s="131"/>
      <c r="BI18" s="131"/>
      <c r="BJ18" s="131"/>
      <c r="BK18" s="131"/>
      <c r="BL18" s="131"/>
      <c r="BM18" s="131"/>
      <c r="BN18" s="131"/>
    </row>
    <row r="19" spans="1:66" x14ac:dyDescent="0.4">
      <c r="A19" s="101" t="str">
        <f t="shared" si="1"/>
        <v>OK</v>
      </c>
      <c r="B19" s="123">
        <f>VLOOKUP('休床内訳確認表（記載例）'!L19,'2月'!A:N,14,FALSE)</f>
        <v>0</v>
      </c>
      <c r="C19" s="124">
        <f>VLOOKUP('休床内訳確認表（記載例）'!$L19,'2月'!$A:$N,10,FALSE)</f>
        <v>0</v>
      </c>
      <c r="D19" s="124">
        <f>VLOOKUP('休床内訳確認表（記載例）'!$L19,'2月'!$A:$N,11,FALSE)</f>
        <v>0</v>
      </c>
      <c r="E19" s="124">
        <f>VLOOKUP('休床内訳確認表（記載例）'!$L19,'2月'!$A:$N,12,FALSE)</f>
        <v>0</v>
      </c>
      <c r="F19" s="125">
        <f>VLOOKUP('休床内訳確認表（記載例）'!$L19,'2月'!$A:$N,13,FALSE)</f>
        <v>0</v>
      </c>
      <c r="G19" s="123">
        <f t="shared" si="2"/>
        <v>0</v>
      </c>
      <c r="H19" s="124">
        <f t="shared" si="3"/>
        <v>0</v>
      </c>
      <c r="I19" s="124">
        <f t="shared" si="0"/>
        <v>0</v>
      </c>
      <c r="J19" s="124">
        <f t="shared" si="0"/>
        <v>0</v>
      </c>
      <c r="K19" s="125">
        <f t="shared" si="0"/>
        <v>0</v>
      </c>
      <c r="L19" s="129">
        <v>12</v>
      </c>
      <c r="M19" s="130"/>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1"/>
      <c r="BA19" s="131"/>
      <c r="BB19" s="131"/>
      <c r="BC19" s="131"/>
      <c r="BD19" s="131"/>
      <c r="BE19" s="131"/>
      <c r="BF19" s="131"/>
      <c r="BG19" s="131"/>
      <c r="BH19" s="131"/>
      <c r="BI19" s="131"/>
      <c r="BJ19" s="131"/>
      <c r="BK19" s="131"/>
      <c r="BL19" s="131"/>
      <c r="BM19" s="131"/>
      <c r="BN19" s="131"/>
    </row>
    <row r="20" spans="1:66" x14ac:dyDescent="0.4">
      <c r="A20" s="101" t="str">
        <f t="shared" si="1"/>
        <v>OK</v>
      </c>
      <c r="B20" s="123">
        <f>VLOOKUP('休床内訳確認表（記載例）'!L20,'2月'!A:N,14,FALSE)</f>
        <v>0</v>
      </c>
      <c r="C20" s="124">
        <f>VLOOKUP('休床内訳確認表（記載例）'!$L20,'2月'!$A:$N,10,FALSE)</f>
        <v>0</v>
      </c>
      <c r="D20" s="124">
        <f>VLOOKUP('休床内訳確認表（記載例）'!$L20,'2月'!$A:$N,11,FALSE)</f>
        <v>0</v>
      </c>
      <c r="E20" s="124">
        <f>VLOOKUP('休床内訳確認表（記載例）'!$L20,'2月'!$A:$N,12,FALSE)</f>
        <v>0</v>
      </c>
      <c r="F20" s="125">
        <f>VLOOKUP('休床内訳確認表（記載例）'!$L20,'2月'!$A:$N,13,FALSE)</f>
        <v>0</v>
      </c>
      <c r="G20" s="123">
        <f t="shared" si="2"/>
        <v>0</v>
      </c>
      <c r="H20" s="124">
        <f t="shared" si="3"/>
        <v>0</v>
      </c>
      <c r="I20" s="124">
        <f t="shared" si="0"/>
        <v>0</v>
      </c>
      <c r="J20" s="124">
        <f t="shared" si="0"/>
        <v>0</v>
      </c>
      <c r="K20" s="125">
        <f t="shared" si="0"/>
        <v>0</v>
      </c>
      <c r="L20" s="129">
        <v>13</v>
      </c>
      <c r="M20" s="130"/>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1"/>
      <c r="BA20" s="131"/>
      <c r="BB20" s="131"/>
      <c r="BC20" s="131"/>
      <c r="BD20" s="131"/>
      <c r="BE20" s="131"/>
      <c r="BF20" s="131"/>
      <c r="BG20" s="131"/>
      <c r="BH20" s="131"/>
      <c r="BI20" s="131"/>
      <c r="BJ20" s="131"/>
      <c r="BK20" s="131"/>
      <c r="BL20" s="131"/>
      <c r="BM20" s="131"/>
      <c r="BN20" s="131"/>
    </row>
    <row r="21" spans="1:66" x14ac:dyDescent="0.4">
      <c r="A21" s="101" t="str">
        <f t="shared" si="1"/>
        <v>OK</v>
      </c>
      <c r="B21" s="123">
        <f>VLOOKUP('休床内訳確認表（記載例）'!L21,'2月'!A:N,14,FALSE)</f>
        <v>0</v>
      </c>
      <c r="C21" s="124">
        <f>VLOOKUP('休床内訳確認表（記載例）'!$L21,'2月'!$A:$N,10,FALSE)</f>
        <v>0</v>
      </c>
      <c r="D21" s="124">
        <f>VLOOKUP('休床内訳確認表（記載例）'!$L21,'2月'!$A:$N,11,FALSE)</f>
        <v>0</v>
      </c>
      <c r="E21" s="124">
        <f>VLOOKUP('休床内訳確認表（記載例）'!$L21,'2月'!$A:$N,12,FALSE)</f>
        <v>0</v>
      </c>
      <c r="F21" s="125">
        <f>VLOOKUP('休床内訳確認表（記載例）'!$L21,'2月'!$A:$N,13,FALSE)</f>
        <v>0</v>
      </c>
      <c r="G21" s="123">
        <f t="shared" si="2"/>
        <v>0</v>
      </c>
      <c r="H21" s="124">
        <f t="shared" si="3"/>
        <v>0</v>
      </c>
      <c r="I21" s="124">
        <f t="shared" si="0"/>
        <v>0</v>
      </c>
      <c r="J21" s="124">
        <f t="shared" si="0"/>
        <v>0</v>
      </c>
      <c r="K21" s="125">
        <f t="shared" si="0"/>
        <v>0</v>
      </c>
      <c r="L21" s="129">
        <v>14</v>
      </c>
      <c r="M21" s="130"/>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1"/>
      <c r="BA21" s="131"/>
      <c r="BB21" s="131"/>
      <c r="BC21" s="131"/>
      <c r="BD21" s="131"/>
      <c r="BE21" s="131"/>
      <c r="BF21" s="131"/>
      <c r="BG21" s="131"/>
      <c r="BH21" s="131"/>
      <c r="BI21" s="131"/>
      <c r="BJ21" s="131"/>
      <c r="BK21" s="131"/>
      <c r="BL21" s="131"/>
      <c r="BM21" s="131"/>
      <c r="BN21" s="131"/>
    </row>
    <row r="22" spans="1:66" x14ac:dyDescent="0.4">
      <c r="A22" s="101" t="str">
        <f t="shared" si="1"/>
        <v>OK</v>
      </c>
      <c r="B22" s="123">
        <f>VLOOKUP('休床内訳確認表（記載例）'!L22,'2月'!A:N,14,FALSE)</f>
        <v>0</v>
      </c>
      <c r="C22" s="124">
        <f>VLOOKUP('休床内訳確認表（記載例）'!$L22,'2月'!$A:$N,10,FALSE)</f>
        <v>0</v>
      </c>
      <c r="D22" s="124">
        <f>VLOOKUP('休床内訳確認表（記載例）'!$L22,'2月'!$A:$N,11,FALSE)</f>
        <v>0</v>
      </c>
      <c r="E22" s="124">
        <f>VLOOKUP('休床内訳確認表（記載例）'!$L22,'2月'!$A:$N,12,FALSE)</f>
        <v>0</v>
      </c>
      <c r="F22" s="125">
        <f>VLOOKUP('休床内訳確認表（記載例）'!$L22,'2月'!$A:$N,13,FALSE)</f>
        <v>0</v>
      </c>
      <c r="G22" s="123">
        <f t="shared" si="2"/>
        <v>0</v>
      </c>
      <c r="H22" s="124">
        <f t="shared" si="3"/>
        <v>0</v>
      </c>
      <c r="I22" s="124">
        <f t="shared" si="0"/>
        <v>0</v>
      </c>
      <c r="J22" s="124">
        <f t="shared" si="0"/>
        <v>0</v>
      </c>
      <c r="K22" s="125">
        <f t="shared" si="0"/>
        <v>0</v>
      </c>
      <c r="L22" s="129">
        <v>15</v>
      </c>
      <c r="M22" s="130"/>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1"/>
      <c r="BA22" s="131"/>
      <c r="BB22" s="131"/>
      <c r="BC22" s="131"/>
      <c r="BD22" s="131"/>
      <c r="BE22" s="131"/>
      <c r="BF22" s="131"/>
      <c r="BG22" s="131"/>
      <c r="BH22" s="131"/>
      <c r="BI22" s="131"/>
      <c r="BJ22" s="131"/>
      <c r="BK22" s="131"/>
      <c r="BL22" s="131"/>
      <c r="BM22" s="131"/>
      <c r="BN22" s="131"/>
    </row>
    <row r="23" spans="1:66" x14ac:dyDescent="0.4">
      <c r="A23" s="101" t="str">
        <f t="shared" si="1"/>
        <v>OK</v>
      </c>
      <c r="B23" s="123">
        <f>VLOOKUP('休床内訳確認表（記載例）'!L23,'2月'!A:N,14,FALSE)</f>
        <v>0</v>
      </c>
      <c r="C23" s="124">
        <f>VLOOKUP('休床内訳確認表（記載例）'!$L23,'2月'!$A:$N,10,FALSE)</f>
        <v>0</v>
      </c>
      <c r="D23" s="124">
        <f>VLOOKUP('休床内訳確認表（記載例）'!$L23,'2月'!$A:$N,11,FALSE)</f>
        <v>0</v>
      </c>
      <c r="E23" s="124">
        <f>VLOOKUP('休床内訳確認表（記載例）'!$L23,'2月'!$A:$N,12,FALSE)</f>
        <v>0</v>
      </c>
      <c r="F23" s="125">
        <f>VLOOKUP('休床内訳確認表（記載例）'!$L23,'2月'!$A:$N,13,FALSE)</f>
        <v>0</v>
      </c>
      <c r="G23" s="123">
        <f t="shared" si="2"/>
        <v>0</v>
      </c>
      <c r="H23" s="124">
        <f t="shared" si="3"/>
        <v>0</v>
      </c>
      <c r="I23" s="124">
        <f t="shared" si="0"/>
        <v>0</v>
      </c>
      <c r="J23" s="124">
        <f t="shared" si="0"/>
        <v>0</v>
      </c>
      <c r="K23" s="125">
        <f t="shared" si="0"/>
        <v>0</v>
      </c>
      <c r="L23" s="129">
        <v>16</v>
      </c>
      <c r="M23" s="130"/>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131"/>
      <c r="AM23" s="131"/>
      <c r="AN23" s="131"/>
      <c r="AO23" s="131"/>
      <c r="AP23" s="131"/>
      <c r="AQ23" s="131"/>
      <c r="AR23" s="131"/>
      <c r="AS23" s="131"/>
      <c r="AT23" s="131"/>
      <c r="AU23" s="131"/>
      <c r="AV23" s="131"/>
      <c r="AW23" s="131"/>
      <c r="AX23" s="131"/>
      <c r="AY23" s="131"/>
      <c r="AZ23" s="131"/>
      <c r="BA23" s="131"/>
      <c r="BB23" s="131"/>
      <c r="BC23" s="131"/>
      <c r="BD23" s="131"/>
      <c r="BE23" s="131"/>
      <c r="BF23" s="131"/>
      <c r="BG23" s="131"/>
      <c r="BH23" s="131"/>
      <c r="BI23" s="131"/>
      <c r="BJ23" s="131"/>
      <c r="BK23" s="131"/>
      <c r="BL23" s="131"/>
      <c r="BM23" s="131"/>
      <c r="BN23" s="131"/>
    </row>
    <row r="24" spans="1:66" x14ac:dyDescent="0.4">
      <c r="A24" s="101" t="str">
        <f t="shared" si="1"/>
        <v>OK</v>
      </c>
      <c r="B24" s="123">
        <f>VLOOKUP('休床内訳確認表（記載例）'!L24,'2月'!A:N,14,FALSE)</f>
        <v>0</v>
      </c>
      <c r="C24" s="124">
        <f>VLOOKUP('休床内訳確認表（記載例）'!$L24,'2月'!$A:$N,10,FALSE)</f>
        <v>0</v>
      </c>
      <c r="D24" s="124">
        <f>VLOOKUP('休床内訳確認表（記載例）'!$L24,'2月'!$A:$N,11,FALSE)</f>
        <v>0</v>
      </c>
      <c r="E24" s="124">
        <f>VLOOKUP('休床内訳確認表（記載例）'!$L24,'2月'!$A:$N,12,FALSE)</f>
        <v>0</v>
      </c>
      <c r="F24" s="125">
        <f>VLOOKUP('休床内訳確認表（記載例）'!$L24,'2月'!$A:$N,13,FALSE)</f>
        <v>0</v>
      </c>
      <c r="G24" s="123">
        <f t="shared" si="2"/>
        <v>0</v>
      </c>
      <c r="H24" s="124">
        <f t="shared" si="3"/>
        <v>0</v>
      </c>
      <c r="I24" s="124">
        <f t="shared" si="3"/>
        <v>0</v>
      </c>
      <c r="J24" s="124">
        <f t="shared" si="3"/>
        <v>0</v>
      </c>
      <c r="K24" s="125">
        <f t="shared" si="3"/>
        <v>0</v>
      </c>
      <c r="L24" s="129">
        <v>17</v>
      </c>
      <c r="M24" s="130"/>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1"/>
      <c r="AL24" s="131"/>
      <c r="AM24" s="131"/>
      <c r="AN24" s="131"/>
      <c r="AO24" s="131"/>
      <c r="AP24" s="131"/>
      <c r="AQ24" s="131"/>
      <c r="AR24" s="131"/>
      <c r="AS24" s="131"/>
      <c r="AT24" s="131"/>
      <c r="AU24" s="131"/>
      <c r="AV24" s="131"/>
      <c r="AW24" s="131"/>
      <c r="AX24" s="131"/>
      <c r="AY24" s="131"/>
      <c r="AZ24" s="131"/>
      <c r="BA24" s="131"/>
      <c r="BB24" s="131"/>
      <c r="BC24" s="131"/>
      <c r="BD24" s="131"/>
      <c r="BE24" s="131"/>
      <c r="BF24" s="131"/>
      <c r="BG24" s="131"/>
      <c r="BH24" s="131"/>
      <c r="BI24" s="131"/>
      <c r="BJ24" s="131"/>
      <c r="BK24" s="131"/>
      <c r="BL24" s="131"/>
      <c r="BM24" s="131"/>
      <c r="BN24" s="131"/>
    </row>
    <row r="25" spans="1:66" x14ac:dyDescent="0.4">
      <c r="A25" s="101" t="str">
        <f t="shared" si="1"/>
        <v>OK</v>
      </c>
      <c r="B25" s="123">
        <f>VLOOKUP('休床内訳確認表（記載例）'!L25,'2月'!A:N,14,FALSE)</f>
        <v>0</v>
      </c>
      <c r="C25" s="124">
        <f>VLOOKUP('休床内訳確認表（記載例）'!$L25,'2月'!$A:$N,10,FALSE)</f>
        <v>0</v>
      </c>
      <c r="D25" s="124">
        <f>VLOOKUP('休床内訳確認表（記載例）'!$L25,'2月'!$A:$N,11,FALSE)</f>
        <v>0</v>
      </c>
      <c r="E25" s="124">
        <f>VLOOKUP('休床内訳確認表（記載例）'!$L25,'2月'!$A:$N,12,FALSE)</f>
        <v>0</v>
      </c>
      <c r="F25" s="125">
        <f>VLOOKUP('休床内訳確認表（記載例）'!$L25,'2月'!$A:$N,13,FALSE)</f>
        <v>0</v>
      </c>
      <c r="G25" s="123">
        <f t="shared" si="2"/>
        <v>0</v>
      </c>
      <c r="H25" s="124">
        <f t="shared" ref="H25:K38" si="4">COUNTIFS($M$7:$BN$7,H24,$M25:$BN25,"&lt;&gt;")</f>
        <v>0</v>
      </c>
      <c r="I25" s="124">
        <f t="shared" si="4"/>
        <v>0</v>
      </c>
      <c r="J25" s="124">
        <f t="shared" si="4"/>
        <v>0</v>
      </c>
      <c r="K25" s="125">
        <f t="shared" si="4"/>
        <v>0</v>
      </c>
      <c r="L25" s="129">
        <v>18</v>
      </c>
      <c r="M25" s="130"/>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c r="AK25" s="131"/>
      <c r="AL25" s="131"/>
      <c r="AM25" s="131"/>
      <c r="AN25" s="131"/>
      <c r="AO25" s="131"/>
      <c r="AP25" s="131"/>
      <c r="AQ25" s="131"/>
      <c r="AR25" s="131"/>
      <c r="AS25" s="131"/>
      <c r="AT25" s="131"/>
      <c r="AU25" s="131"/>
      <c r="AV25" s="131"/>
      <c r="AW25" s="131"/>
      <c r="AX25" s="131"/>
      <c r="AY25" s="131"/>
      <c r="AZ25" s="131"/>
      <c r="BA25" s="131"/>
      <c r="BB25" s="131"/>
      <c r="BC25" s="131"/>
      <c r="BD25" s="131"/>
      <c r="BE25" s="131"/>
      <c r="BF25" s="131"/>
      <c r="BG25" s="131"/>
      <c r="BH25" s="131"/>
      <c r="BI25" s="131"/>
      <c r="BJ25" s="131"/>
      <c r="BK25" s="131"/>
      <c r="BL25" s="131"/>
      <c r="BM25" s="131"/>
      <c r="BN25" s="131"/>
    </row>
    <row r="26" spans="1:66" x14ac:dyDescent="0.4">
      <c r="A26" s="101" t="str">
        <f t="shared" si="1"/>
        <v>OK</v>
      </c>
      <c r="B26" s="123">
        <f>VLOOKUP('休床内訳確認表（記載例）'!L26,'2月'!A:N,14,FALSE)</f>
        <v>0</v>
      </c>
      <c r="C26" s="124">
        <f>VLOOKUP('休床内訳確認表（記載例）'!$L26,'2月'!$A:$N,10,FALSE)</f>
        <v>0</v>
      </c>
      <c r="D26" s="124">
        <f>VLOOKUP('休床内訳確認表（記載例）'!$L26,'2月'!$A:$N,11,FALSE)</f>
        <v>0</v>
      </c>
      <c r="E26" s="124">
        <f>VLOOKUP('休床内訳確認表（記載例）'!$L26,'2月'!$A:$N,12,FALSE)</f>
        <v>0</v>
      </c>
      <c r="F26" s="125">
        <f>VLOOKUP('休床内訳確認表（記載例）'!$L26,'2月'!$A:$N,13,FALSE)</f>
        <v>0</v>
      </c>
      <c r="G26" s="123">
        <f t="shared" si="2"/>
        <v>0</v>
      </c>
      <c r="H26" s="124">
        <f t="shared" si="4"/>
        <v>0</v>
      </c>
      <c r="I26" s="124">
        <f t="shared" si="4"/>
        <v>0</v>
      </c>
      <c r="J26" s="124">
        <f t="shared" si="4"/>
        <v>0</v>
      </c>
      <c r="K26" s="125">
        <f t="shared" si="4"/>
        <v>0</v>
      </c>
      <c r="L26" s="129">
        <v>19</v>
      </c>
      <c r="M26" s="130"/>
      <c r="N26" s="131"/>
      <c r="O26" s="131"/>
      <c r="P26" s="131"/>
      <c r="Q26" s="131"/>
      <c r="R26" s="131"/>
      <c r="S26" s="131"/>
      <c r="T26" s="131"/>
      <c r="U26" s="131"/>
      <c r="V26" s="131"/>
      <c r="W26" s="131"/>
      <c r="X26" s="131"/>
      <c r="Y26" s="131"/>
      <c r="Z26" s="131"/>
      <c r="AA26" s="131"/>
      <c r="AB26" s="131"/>
      <c r="AC26" s="131"/>
      <c r="AD26" s="131"/>
      <c r="AE26" s="131"/>
      <c r="AF26" s="131"/>
      <c r="AG26" s="131"/>
      <c r="AH26" s="131"/>
      <c r="AI26" s="131"/>
      <c r="AJ26" s="131"/>
      <c r="AK26" s="131"/>
      <c r="AL26" s="131"/>
      <c r="AM26" s="131"/>
      <c r="AN26" s="131"/>
      <c r="AO26" s="131"/>
      <c r="AP26" s="131"/>
      <c r="AQ26" s="131"/>
      <c r="AR26" s="131"/>
      <c r="AS26" s="131"/>
      <c r="AT26" s="131"/>
      <c r="AU26" s="131"/>
      <c r="AV26" s="131"/>
      <c r="AW26" s="131"/>
      <c r="AX26" s="131"/>
      <c r="AY26" s="131"/>
      <c r="AZ26" s="131"/>
      <c r="BA26" s="131"/>
      <c r="BB26" s="131"/>
      <c r="BC26" s="131"/>
      <c r="BD26" s="131"/>
      <c r="BE26" s="131"/>
      <c r="BF26" s="131"/>
      <c r="BG26" s="131"/>
      <c r="BH26" s="131"/>
      <c r="BI26" s="131"/>
      <c r="BJ26" s="131"/>
      <c r="BK26" s="131"/>
      <c r="BL26" s="131"/>
      <c r="BM26" s="131"/>
      <c r="BN26" s="131"/>
    </row>
    <row r="27" spans="1:66" x14ac:dyDescent="0.4">
      <c r="A27" s="101" t="str">
        <f t="shared" si="1"/>
        <v>OK</v>
      </c>
      <c r="B27" s="123">
        <f>VLOOKUP('休床内訳確認表（記載例）'!L27,'2月'!A:N,14,FALSE)</f>
        <v>0</v>
      </c>
      <c r="C27" s="124">
        <f>VLOOKUP('休床内訳確認表（記載例）'!$L27,'2月'!$A:$N,10,FALSE)</f>
        <v>0</v>
      </c>
      <c r="D27" s="124">
        <f>VLOOKUP('休床内訳確認表（記載例）'!$L27,'2月'!$A:$N,11,FALSE)</f>
        <v>0</v>
      </c>
      <c r="E27" s="124">
        <f>VLOOKUP('休床内訳確認表（記載例）'!$L27,'2月'!$A:$N,12,FALSE)</f>
        <v>0</v>
      </c>
      <c r="F27" s="125">
        <f>VLOOKUP('休床内訳確認表（記載例）'!$L27,'2月'!$A:$N,13,FALSE)</f>
        <v>0</v>
      </c>
      <c r="G27" s="123">
        <f t="shared" si="2"/>
        <v>0</v>
      </c>
      <c r="H27" s="124">
        <f t="shared" si="4"/>
        <v>0</v>
      </c>
      <c r="I27" s="124">
        <f t="shared" si="4"/>
        <v>0</v>
      </c>
      <c r="J27" s="124">
        <f t="shared" si="4"/>
        <v>0</v>
      </c>
      <c r="K27" s="125">
        <f t="shared" si="4"/>
        <v>0</v>
      </c>
      <c r="L27" s="129">
        <v>20</v>
      </c>
      <c r="M27" s="130"/>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1"/>
      <c r="AL27" s="131"/>
      <c r="AM27" s="131"/>
      <c r="AN27" s="131"/>
      <c r="AO27" s="131"/>
      <c r="AP27" s="131"/>
      <c r="AQ27" s="131"/>
      <c r="AR27" s="131"/>
      <c r="AS27" s="131"/>
      <c r="AT27" s="131"/>
      <c r="AU27" s="131"/>
      <c r="AV27" s="131"/>
      <c r="AW27" s="131"/>
      <c r="AX27" s="131"/>
      <c r="AY27" s="131"/>
      <c r="AZ27" s="131"/>
      <c r="BA27" s="131"/>
      <c r="BB27" s="131"/>
      <c r="BC27" s="131"/>
      <c r="BD27" s="131"/>
      <c r="BE27" s="131"/>
      <c r="BF27" s="131"/>
      <c r="BG27" s="131"/>
      <c r="BH27" s="131"/>
      <c r="BI27" s="131"/>
      <c r="BJ27" s="131"/>
      <c r="BK27" s="131"/>
      <c r="BL27" s="131"/>
      <c r="BM27" s="131"/>
      <c r="BN27" s="131"/>
    </row>
    <row r="28" spans="1:66" x14ac:dyDescent="0.4">
      <c r="A28" s="101" t="str">
        <f t="shared" si="1"/>
        <v>OK</v>
      </c>
      <c r="B28" s="123">
        <f>VLOOKUP('休床内訳確認表（記載例）'!L28,'2月'!A:N,14,FALSE)</f>
        <v>0</v>
      </c>
      <c r="C28" s="124">
        <f>VLOOKUP('休床内訳確認表（記載例）'!$L28,'2月'!$A:$N,10,FALSE)</f>
        <v>0</v>
      </c>
      <c r="D28" s="124">
        <f>VLOOKUP('休床内訳確認表（記載例）'!$L28,'2月'!$A:$N,11,FALSE)</f>
        <v>0</v>
      </c>
      <c r="E28" s="124">
        <f>VLOOKUP('休床内訳確認表（記載例）'!$L28,'2月'!$A:$N,12,FALSE)</f>
        <v>0</v>
      </c>
      <c r="F28" s="125">
        <f>VLOOKUP('休床内訳確認表（記載例）'!$L28,'2月'!$A:$N,13,FALSE)</f>
        <v>0</v>
      </c>
      <c r="G28" s="123">
        <f t="shared" si="2"/>
        <v>0</v>
      </c>
      <c r="H28" s="124">
        <f t="shared" si="4"/>
        <v>0</v>
      </c>
      <c r="I28" s="124">
        <f t="shared" si="4"/>
        <v>0</v>
      </c>
      <c r="J28" s="124">
        <f t="shared" si="4"/>
        <v>0</v>
      </c>
      <c r="K28" s="125">
        <f t="shared" si="4"/>
        <v>0</v>
      </c>
      <c r="L28" s="129">
        <v>21</v>
      </c>
      <c r="M28" s="130"/>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c r="AU28" s="131"/>
      <c r="AV28" s="131"/>
      <c r="AW28" s="131"/>
      <c r="AX28" s="131"/>
      <c r="AY28" s="131"/>
      <c r="AZ28" s="131"/>
      <c r="BA28" s="131"/>
      <c r="BB28" s="131"/>
      <c r="BC28" s="131"/>
      <c r="BD28" s="131"/>
      <c r="BE28" s="131"/>
      <c r="BF28" s="131"/>
      <c r="BG28" s="131"/>
      <c r="BH28" s="131"/>
      <c r="BI28" s="131"/>
      <c r="BJ28" s="131"/>
      <c r="BK28" s="131"/>
      <c r="BL28" s="131"/>
      <c r="BM28" s="131"/>
      <c r="BN28" s="131"/>
    </row>
    <row r="29" spans="1:66" x14ac:dyDescent="0.4">
      <c r="A29" s="101" t="str">
        <f t="shared" si="1"/>
        <v>OK</v>
      </c>
      <c r="B29" s="123">
        <f>VLOOKUP('休床内訳確認表（記載例）'!L29,'2月'!A:N,14,FALSE)</f>
        <v>0</v>
      </c>
      <c r="C29" s="124">
        <f>VLOOKUP('休床内訳確認表（記載例）'!$L29,'2月'!$A:$N,10,FALSE)</f>
        <v>0</v>
      </c>
      <c r="D29" s="124">
        <f>VLOOKUP('休床内訳確認表（記載例）'!$L29,'2月'!$A:$N,11,FALSE)</f>
        <v>0</v>
      </c>
      <c r="E29" s="124">
        <f>VLOOKUP('休床内訳確認表（記載例）'!$L29,'2月'!$A:$N,12,FALSE)</f>
        <v>0</v>
      </c>
      <c r="F29" s="125">
        <f>VLOOKUP('休床内訳確認表（記載例）'!$L29,'2月'!$A:$N,13,FALSE)</f>
        <v>0</v>
      </c>
      <c r="G29" s="123">
        <f t="shared" si="2"/>
        <v>0</v>
      </c>
      <c r="H29" s="124">
        <f t="shared" si="4"/>
        <v>0</v>
      </c>
      <c r="I29" s="124">
        <f t="shared" si="4"/>
        <v>0</v>
      </c>
      <c r="J29" s="124">
        <f t="shared" si="4"/>
        <v>0</v>
      </c>
      <c r="K29" s="125">
        <f t="shared" si="4"/>
        <v>0</v>
      </c>
      <c r="L29" s="129">
        <v>22</v>
      </c>
      <c r="M29" s="130"/>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1"/>
      <c r="AN29" s="131"/>
      <c r="AO29" s="131"/>
      <c r="AP29" s="131"/>
      <c r="AQ29" s="131"/>
      <c r="AR29" s="131"/>
      <c r="AS29" s="131"/>
      <c r="AT29" s="131"/>
      <c r="AU29" s="131"/>
      <c r="AV29" s="131"/>
      <c r="AW29" s="131"/>
      <c r="AX29" s="131"/>
      <c r="AY29" s="131"/>
      <c r="AZ29" s="131"/>
      <c r="BA29" s="131"/>
      <c r="BB29" s="131"/>
      <c r="BC29" s="131"/>
      <c r="BD29" s="131"/>
      <c r="BE29" s="131"/>
      <c r="BF29" s="131"/>
      <c r="BG29" s="131"/>
      <c r="BH29" s="131"/>
      <c r="BI29" s="131"/>
      <c r="BJ29" s="131"/>
      <c r="BK29" s="131"/>
      <c r="BL29" s="131"/>
      <c r="BM29" s="131"/>
      <c r="BN29" s="131"/>
    </row>
    <row r="30" spans="1:66" x14ac:dyDescent="0.4">
      <c r="A30" s="101" t="str">
        <f t="shared" si="1"/>
        <v>OK</v>
      </c>
      <c r="B30" s="123">
        <f>VLOOKUP('休床内訳確認表（記載例）'!L30,'2月'!A:N,14,FALSE)</f>
        <v>0</v>
      </c>
      <c r="C30" s="124">
        <f>VLOOKUP('休床内訳確認表（記載例）'!$L30,'2月'!$A:$N,10,FALSE)</f>
        <v>0</v>
      </c>
      <c r="D30" s="124">
        <f>VLOOKUP('休床内訳確認表（記載例）'!$L30,'2月'!$A:$N,11,FALSE)</f>
        <v>0</v>
      </c>
      <c r="E30" s="124">
        <f>VLOOKUP('休床内訳確認表（記載例）'!$L30,'2月'!$A:$N,12,FALSE)</f>
        <v>0</v>
      </c>
      <c r="F30" s="125">
        <f>VLOOKUP('休床内訳確認表（記載例）'!$L30,'2月'!$A:$N,13,FALSE)</f>
        <v>0</v>
      </c>
      <c r="G30" s="123">
        <f t="shared" si="2"/>
        <v>0</v>
      </c>
      <c r="H30" s="124">
        <f t="shared" si="4"/>
        <v>0</v>
      </c>
      <c r="I30" s="124">
        <f t="shared" si="4"/>
        <v>0</v>
      </c>
      <c r="J30" s="124">
        <f t="shared" si="4"/>
        <v>0</v>
      </c>
      <c r="K30" s="125">
        <f t="shared" si="4"/>
        <v>0</v>
      </c>
      <c r="L30" s="129">
        <v>23</v>
      </c>
      <c r="M30" s="130"/>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1"/>
      <c r="AL30" s="131"/>
      <c r="AM30" s="131"/>
      <c r="AN30" s="131"/>
      <c r="AO30" s="131"/>
      <c r="AP30" s="131"/>
      <c r="AQ30" s="131"/>
      <c r="AR30" s="131"/>
      <c r="AS30" s="131"/>
      <c r="AT30" s="131"/>
      <c r="AU30" s="131"/>
      <c r="AV30" s="131"/>
      <c r="AW30" s="131"/>
      <c r="AX30" s="131"/>
      <c r="AY30" s="131"/>
      <c r="AZ30" s="131"/>
      <c r="BA30" s="131"/>
      <c r="BB30" s="131"/>
      <c r="BC30" s="131"/>
      <c r="BD30" s="131"/>
      <c r="BE30" s="131"/>
      <c r="BF30" s="131"/>
      <c r="BG30" s="131"/>
      <c r="BH30" s="131"/>
      <c r="BI30" s="131"/>
      <c r="BJ30" s="131"/>
      <c r="BK30" s="131"/>
      <c r="BL30" s="131"/>
      <c r="BM30" s="131"/>
      <c r="BN30" s="131"/>
    </row>
    <row r="31" spans="1:66" x14ac:dyDescent="0.4">
      <c r="A31" s="101" t="str">
        <f t="shared" si="1"/>
        <v>OK</v>
      </c>
      <c r="B31" s="123">
        <f>VLOOKUP('休床内訳確認表（記載例）'!L31,'2月'!A:N,14,FALSE)</f>
        <v>0</v>
      </c>
      <c r="C31" s="124">
        <f>VLOOKUP('休床内訳確認表（記載例）'!$L31,'2月'!$A:$N,10,FALSE)</f>
        <v>0</v>
      </c>
      <c r="D31" s="124">
        <f>VLOOKUP('休床内訳確認表（記載例）'!$L31,'2月'!$A:$N,11,FALSE)</f>
        <v>0</v>
      </c>
      <c r="E31" s="124">
        <f>VLOOKUP('休床内訳確認表（記載例）'!$L31,'2月'!$A:$N,12,FALSE)</f>
        <v>0</v>
      </c>
      <c r="F31" s="125">
        <f>VLOOKUP('休床内訳確認表（記載例）'!$L31,'2月'!$A:$N,13,FALSE)</f>
        <v>0</v>
      </c>
      <c r="G31" s="123">
        <f t="shared" si="2"/>
        <v>0</v>
      </c>
      <c r="H31" s="124">
        <f t="shared" si="4"/>
        <v>0</v>
      </c>
      <c r="I31" s="124">
        <f t="shared" si="4"/>
        <v>0</v>
      </c>
      <c r="J31" s="124">
        <f t="shared" si="4"/>
        <v>0</v>
      </c>
      <c r="K31" s="125">
        <f t="shared" si="4"/>
        <v>0</v>
      </c>
      <c r="L31" s="129">
        <v>24</v>
      </c>
      <c r="M31" s="130"/>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row>
    <row r="32" spans="1:66" x14ac:dyDescent="0.4">
      <c r="A32" s="101" t="str">
        <f t="shared" si="1"/>
        <v>OK</v>
      </c>
      <c r="B32" s="123">
        <f>VLOOKUP('休床内訳確認表（記載例）'!L32,'2月'!A:N,14,FALSE)</f>
        <v>0</v>
      </c>
      <c r="C32" s="124">
        <f>VLOOKUP('休床内訳確認表（記載例）'!$L32,'2月'!$A:$N,10,FALSE)</f>
        <v>0</v>
      </c>
      <c r="D32" s="124">
        <f>VLOOKUP('休床内訳確認表（記載例）'!$L32,'2月'!$A:$N,11,FALSE)</f>
        <v>0</v>
      </c>
      <c r="E32" s="124">
        <f>VLOOKUP('休床内訳確認表（記載例）'!$L32,'2月'!$A:$N,12,FALSE)</f>
        <v>0</v>
      </c>
      <c r="F32" s="125">
        <f>VLOOKUP('休床内訳確認表（記載例）'!$L32,'2月'!$A:$N,13,FALSE)</f>
        <v>0</v>
      </c>
      <c r="G32" s="123">
        <f t="shared" si="2"/>
        <v>0</v>
      </c>
      <c r="H32" s="124">
        <f t="shared" si="4"/>
        <v>0</v>
      </c>
      <c r="I32" s="124">
        <f t="shared" si="4"/>
        <v>0</v>
      </c>
      <c r="J32" s="124">
        <f t="shared" si="4"/>
        <v>0</v>
      </c>
      <c r="K32" s="125">
        <f t="shared" si="4"/>
        <v>0</v>
      </c>
      <c r="L32" s="129">
        <v>25</v>
      </c>
      <c r="M32" s="130"/>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31"/>
      <c r="BG32" s="131"/>
      <c r="BH32" s="131"/>
      <c r="BI32" s="131"/>
      <c r="BJ32" s="131"/>
      <c r="BK32" s="131"/>
      <c r="BL32" s="131"/>
      <c r="BM32" s="131"/>
      <c r="BN32" s="131"/>
    </row>
    <row r="33" spans="1:68" x14ac:dyDescent="0.4">
      <c r="A33" s="101" t="str">
        <f t="shared" si="1"/>
        <v>OK</v>
      </c>
      <c r="B33" s="123">
        <f>VLOOKUP('休床内訳確認表（記載例）'!L33,'2月'!A:N,14,FALSE)</f>
        <v>0</v>
      </c>
      <c r="C33" s="124">
        <f>VLOOKUP('休床内訳確認表（記載例）'!$L33,'2月'!$A:$N,10,FALSE)</f>
        <v>0</v>
      </c>
      <c r="D33" s="124">
        <f>VLOOKUP('休床内訳確認表（記載例）'!$L33,'2月'!$A:$N,11,FALSE)</f>
        <v>0</v>
      </c>
      <c r="E33" s="124">
        <f>VLOOKUP('休床内訳確認表（記載例）'!$L33,'2月'!$A:$N,12,FALSE)</f>
        <v>0</v>
      </c>
      <c r="F33" s="125">
        <f>VLOOKUP('休床内訳確認表（記載例）'!$L33,'2月'!$A:$N,13,FALSE)</f>
        <v>0</v>
      </c>
      <c r="G33" s="123">
        <f t="shared" si="2"/>
        <v>0</v>
      </c>
      <c r="H33" s="124">
        <f t="shared" si="4"/>
        <v>0</v>
      </c>
      <c r="I33" s="124">
        <f t="shared" si="4"/>
        <v>0</v>
      </c>
      <c r="J33" s="124">
        <f t="shared" si="4"/>
        <v>0</v>
      </c>
      <c r="K33" s="125">
        <f t="shared" si="4"/>
        <v>0</v>
      </c>
      <c r="L33" s="129">
        <v>26</v>
      </c>
      <c r="M33" s="130"/>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31"/>
      <c r="BG33" s="131"/>
      <c r="BH33" s="131"/>
      <c r="BI33" s="131"/>
      <c r="BJ33" s="131"/>
      <c r="BK33" s="131"/>
      <c r="BL33" s="131"/>
      <c r="BM33" s="131"/>
      <c r="BN33" s="131"/>
    </row>
    <row r="34" spans="1:68" x14ac:dyDescent="0.4">
      <c r="A34" s="101" t="str">
        <f t="shared" si="1"/>
        <v>OK</v>
      </c>
      <c r="B34" s="123">
        <f>VLOOKUP('休床内訳確認表（記載例）'!L34,'2月'!A:N,14,FALSE)</f>
        <v>0</v>
      </c>
      <c r="C34" s="124">
        <f>VLOOKUP('休床内訳確認表（記載例）'!$L34,'2月'!$A:$N,10,FALSE)</f>
        <v>0</v>
      </c>
      <c r="D34" s="124">
        <f>VLOOKUP('休床内訳確認表（記載例）'!$L34,'2月'!$A:$N,11,FALSE)</f>
        <v>0</v>
      </c>
      <c r="E34" s="124">
        <f>VLOOKUP('休床内訳確認表（記載例）'!$L34,'2月'!$A:$N,12,FALSE)</f>
        <v>0</v>
      </c>
      <c r="F34" s="125">
        <f>VLOOKUP('休床内訳確認表（記載例）'!$L34,'2月'!$A:$N,13,FALSE)</f>
        <v>0</v>
      </c>
      <c r="G34" s="123">
        <f t="shared" si="2"/>
        <v>0</v>
      </c>
      <c r="H34" s="124">
        <f t="shared" si="4"/>
        <v>0</v>
      </c>
      <c r="I34" s="124">
        <f t="shared" si="4"/>
        <v>0</v>
      </c>
      <c r="J34" s="124">
        <f t="shared" si="4"/>
        <v>0</v>
      </c>
      <c r="K34" s="125">
        <f t="shared" si="4"/>
        <v>0</v>
      </c>
      <c r="L34" s="129">
        <v>27</v>
      </c>
      <c r="M34" s="130"/>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1"/>
      <c r="BC34" s="131"/>
      <c r="BD34" s="131"/>
      <c r="BE34" s="131"/>
      <c r="BF34" s="131"/>
      <c r="BG34" s="131"/>
      <c r="BH34" s="131"/>
      <c r="BI34" s="131"/>
      <c r="BJ34" s="131"/>
      <c r="BK34" s="131"/>
      <c r="BL34" s="131"/>
      <c r="BM34" s="131"/>
      <c r="BN34" s="131"/>
    </row>
    <row r="35" spans="1:68" x14ac:dyDescent="0.4">
      <c r="A35" s="101" t="str">
        <f t="shared" si="1"/>
        <v>OK</v>
      </c>
      <c r="B35" s="123">
        <f>VLOOKUP('休床内訳確認表（記載例）'!L35,'2月'!A:N,14,FALSE)</f>
        <v>0</v>
      </c>
      <c r="C35" s="124">
        <f>VLOOKUP('休床内訳確認表（記載例）'!$L35,'2月'!$A:$N,10,FALSE)</f>
        <v>0</v>
      </c>
      <c r="D35" s="124">
        <f>VLOOKUP('休床内訳確認表（記載例）'!$L35,'2月'!$A:$N,11,FALSE)</f>
        <v>0</v>
      </c>
      <c r="E35" s="124">
        <f>VLOOKUP('休床内訳確認表（記載例）'!$L35,'2月'!$A:$N,12,FALSE)</f>
        <v>0</v>
      </c>
      <c r="F35" s="125">
        <f>VLOOKUP('休床内訳確認表（記載例）'!$L35,'2月'!$A:$N,13,FALSE)</f>
        <v>0</v>
      </c>
      <c r="G35" s="123">
        <f t="shared" si="2"/>
        <v>0</v>
      </c>
      <c r="H35" s="124">
        <f t="shared" si="4"/>
        <v>0</v>
      </c>
      <c r="I35" s="124">
        <f t="shared" si="4"/>
        <v>0</v>
      </c>
      <c r="J35" s="124">
        <f t="shared" si="4"/>
        <v>0</v>
      </c>
      <c r="K35" s="125">
        <f t="shared" si="4"/>
        <v>0</v>
      </c>
      <c r="L35" s="129">
        <v>28</v>
      </c>
      <c r="M35" s="130"/>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c r="AN35" s="131"/>
      <c r="AO35" s="131"/>
      <c r="AP35" s="131"/>
      <c r="AQ35" s="131"/>
      <c r="AR35" s="131"/>
      <c r="AS35" s="131"/>
      <c r="AT35" s="131"/>
      <c r="AU35" s="131"/>
      <c r="AV35" s="131"/>
      <c r="AW35" s="131"/>
      <c r="AX35" s="131"/>
      <c r="AY35" s="131"/>
      <c r="AZ35" s="131"/>
      <c r="BA35" s="131"/>
      <c r="BB35" s="131"/>
      <c r="BC35" s="131"/>
      <c r="BD35" s="131"/>
      <c r="BE35" s="131"/>
      <c r="BF35" s="131"/>
      <c r="BG35" s="131"/>
      <c r="BH35" s="131"/>
      <c r="BI35" s="131"/>
      <c r="BJ35" s="131"/>
      <c r="BK35" s="131"/>
      <c r="BL35" s="131"/>
      <c r="BM35" s="131"/>
      <c r="BN35" s="131"/>
    </row>
    <row r="36" spans="1:68" x14ac:dyDescent="0.4">
      <c r="A36" s="101" t="str">
        <f t="shared" si="1"/>
        <v>OK</v>
      </c>
      <c r="B36" s="123">
        <f>VLOOKUP('休床内訳確認表（記載例）'!L36,'2月'!A:N,14,FALSE)</f>
        <v>0</v>
      </c>
      <c r="C36" s="124">
        <f>VLOOKUP('休床内訳確認表（記載例）'!$L36,'2月'!$A:$N,10,FALSE)</f>
        <v>0</v>
      </c>
      <c r="D36" s="124">
        <f>VLOOKUP('休床内訳確認表（記載例）'!$L36,'2月'!$A:$N,11,FALSE)</f>
        <v>0</v>
      </c>
      <c r="E36" s="124">
        <f>VLOOKUP('休床内訳確認表（記載例）'!$L36,'2月'!$A:$N,12,FALSE)</f>
        <v>0</v>
      </c>
      <c r="F36" s="125">
        <f>VLOOKUP('休床内訳確認表（記載例）'!$L36,'2月'!$A:$N,13,FALSE)</f>
        <v>0</v>
      </c>
      <c r="G36" s="123">
        <f t="shared" si="2"/>
        <v>0</v>
      </c>
      <c r="H36" s="124">
        <f t="shared" si="4"/>
        <v>0</v>
      </c>
      <c r="I36" s="124">
        <f t="shared" si="4"/>
        <v>0</v>
      </c>
      <c r="J36" s="124">
        <f t="shared" si="4"/>
        <v>0</v>
      </c>
      <c r="K36" s="125">
        <f t="shared" si="4"/>
        <v>0</v>
      </c>
      <c r="L36" s="129">
        <v>29</v>
      </c>
      <c r="M36" s="130"/>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row>
    <row r="37" spans="1:68" x14ac:dyDescent="0.4">
      <c r="A37" s="101" t="str">
        <f t="shared" si="1"/>
        <v>OK</v>
      </c>
      <c r="B37" s="123">
        <f>VLOOKUP('休床内訳確認表（記載例）'!L37,'2月'!A:N,14,FALSE)</f>
        <v>0</v>
      </c>
      <c r="C37" s="124">
        <f>VLOOKUP('休床内訳確認表（記載例）'!$L37,'2月'!$A:$N,10,FALSE)</f>
        <v>0</v>
      </c>
      <c r="D37" s="124">
        <f>VLOOKUP('休床内訳確認表（記載例）'!$L37,'2月'!$A:$N,11,FALSE)</f>
        <v>0</v>
      </c>
      <c r="E37" s="124">
        <f>VLOOKUP('休床内訳確認表（記載例）'!$L37,'2月'!$A:$N,12,FALSE)</f>
        <v>0</v>
      </c>
      <c r="F37" s="125">
        <f>VLOOKUP('休床内訳確認表（記載例）'!$L37,'2月'!$A:$N,13,FALSE)</f>
        <v>0</v>
      </c>
      <c r="G37" s="123">
        <f t="shared" si="2"/>
        <v>0</v>
      </c>
      <c r="H37" s="124">
        <f t="shared" si="4"/>
        <v>0</v>
      </c>
      <c r="I37" s="124">
        <f t="shared" si="4"/>
        <v>0</v>
      </c>
      <c r="J37" s="124">
        <f t="shared" si="4"/>
        <v>0</v>
      </c>
      <c r="K37" s="125">
        <f t="shared" si="4"/>
        <v>0</v>
      </c>
      <c r="L37" s="129">
        <v>30</v>
      </c>
      <c r="M37" s="130"/>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row>
    <row r="38" spans="1:68" ht="19.5" thickBot="1" x14ac:dyDescent="0.45">
      <c r="A38" s="101" t="str">
        <f t="shared" si="1"/>
        <v>OK</v>
      </c>
      <c r="B38" s="132">
        <f>VLOOKUP('休床内訳確認表（記載例）'!L38,'2月'!A:N,14,FALSE)</f>
        <v>0</v>
      </c>
      <c r="C38" s="133">
        <f>VLOOKUP('休床内訳確認表（記載例）'!$L38,'2月'!$A:$N,10,FALSE)</f>
        <v>0</v>
      </c>
      <c r="D38" s="133">
        <f>VLOOKUP('休床内訳確認表（記載例）'!$L38,'2月'!$A:$N,11,FALSE)</f>
        <v>0</v>
      </c>
      <c r="E38" s="133">
        <f>VLOOKUP('休床内訳確認表（記載例）'!$L38,'2月'!$A:$N,12,FALSE)</f>
        <v>0</v>
      </c>
      <c r="F38" s="134">
        <f>VLOOKUP('休床内訳確認表（記載例）'!$L38,'2月'!$A:$N,13,FALSE)</f>
        <v>0</v>
      </c>
      <c r="G38" s="132">
        <f t="shared" si="2"/>
        <v>0</v>
      </c>
      <c r="H38" s="133">
        <f t="shared" si="4"/>
        <v>0</v>
      </c>
      <c r="I38" s="133">
        <f t="shared" si="4"/>
        <v>0</v>
      </c>
      <c r="J38" s="133">
        <f t="shared" si="4"/>
        <v>0</v>
      </c>
      <c r="K38" s="134">
        <f t="shared" si="4"/>
        <v>0</v>
      </c>
      <c r="L38" s="135">
        <v>31</v>
      </c>
      <c r="M38" s="130"/>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c r="BK38" s="131"/>
      <c r="BL38" s="131"/>
      <c r="BM38" s="131"/>
      <c r="BN38" s="131"/>
    </row>
    <row r="39" spans="1:68" x14ac:dyDescent="0.4">
      <c r="A39" s="136"/>
      <c r="B39" s="103"/>
      <c r="C39" s="151"/>
      <c r="D39" s="151"/>
      <c r="E39" s="151"/>
      <c r="F39" s="151"/>
      <c r="G39" s="103"/>
      <c r="H39" s="152"/>
      <c r="I39" s="152"/>
      <c r="J39" s="152"/>
      <c r="K39" s="103"/>
      <c r="L39" s="103"/>
      <c r="M39" s="103"/>
      <c r="N39" s="137"/>
      <c r="O39" s="138" t="s">
        <v>163</v>
      </c>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39"/>
    </row>
  </sheetData>
  <sheetProtection algorithmName="SHA-512" hashValue="3xbkiHknekcB+TWHU4exqBx+yNiy1nkfdzTTkro5hyiD2NDtRzhGYhbeXkm5MtGtCWBKu0buDtbEO49ly05p4g==" saltValue="e+igUmG9VqUUDUngQHp93A==" spinCount="100000" sheet="1" insertColumns="0" insertRows="0" deleteColumns="0" deleteRows="0"/>
  <mergeCells count="7">
    <mergeCell ref="A1:AF1"/>
    <mergeCell ref="A2:T2"/>
    <mergeCell ref="C3:F3"/>
    <mergeCell ref="P3:T3"/>
    <mergeCell ref="B6:F6"/>
    <mergeCell ref="G6:K6"/>
    <mergeCell ref="M6:BN6"/>
  </mergeCells>
  <phoneticPr fontId="21"/>
  <conditionalFormatting sqref="G4:N4 I3:K3 C3">
    <cfRule type="containsText" dxfId="111" priority="116" operator="containsText" text="←エラーがありますので数値を確認してください。">
      <formula>NOT(ISERROR(SEARCH("←エラーがありますので数値を確認してください。",C3)))</formula>
    </cfRule>
  </conditionalFormatting>
  <conditionalFormatting sqref="P39:T39 AF39">
    <cfRule type="containsText" dxfId="110" priority="114" operator="containsText" text="休止">
      <formula>NOT(ISERROR(SEARCH("休止",P39)))</formula>
    </cfRule>
    <cfRule type="containsText" dxfId="109" priority="115" operator="containsText" text="即応">
      <formula>NOT(ISERROR(SEARCH("即応",P39)))</formula>
    </cfRule>
  </conditionalFormatting>
  <conditionalFormatting sqref="A2:A7 A39:A1048576">
    <cfRule type="containsText" dxfId="108" priority="112" operator="containsText" text="OK">
      <formula>NOT(ISERROR(SEARCH("OK",A2)))</formula>
    </cfRule>
    <cfRule type="containsText" dxfId="107" priority="113" operator="containsText" text="ERROR">
      <formula>NOT(ISERROR(SEARCH("ERROR",A2)))</formula>
    </cfRule>
  </conditionalFormatting>
  <conditionalFormatting sqref="U39">
    <cfRule type="containsText" dxfId="106" priority="110" operator="containsText" text="休止">
      <formula>NOT(ISERROR(SEARCH("休止",U39)))</formula>
    </cfRule>
    <cfRule type="containsText" dxfId="105" priority="111" operator="containsText" text="即応">
      <formula>NOT(ISERROR(SEARCH("即応",U39)))</formula>
    </cfRule>
  </conditionalFormatting>
  <conditionalFormatting sqref="V39">
    <cfRule type="containsText" dxfId="104" priority="108" operator="containsText" text="休止">
      <formula>NOT(ISERROR(SEARCH("休止",V39)))</formula>
    </cfRule>
    <cfRule type="containsText" dxfId="103" priority="109" operator="containsText" text="即応">
      <formula>NOT(ISERROR(SEARCH("即応",V39)))</formula>
    </cfRule>
  </conditionalFormatting>
  <conditionalFormatting sqref="AE39">
    <cfRule type="containsText" dxfId="102" priority="106" operator="containsText" text="休止">
      <formula>NOT(ISERROR(SEARCH("休止",AE39)))</formula>
    </cfRule>
    <cfRule type="containsText" dxfId="101" priority="107" operator="containsText" text="即応">
      <formula>NOT(ISERROR(SEARCH("即応",AE39)))</formula>
    </cfRule>
  </conditionalFormatting>
  <conditionalFormatting sqref="AB39">
    <cfRule type="containsText" dxfId="100" priority="104" operator="containsText" text="休止">
      <formula>NOT(ISERROR(SEARCH("休止",AB39)))</formula>
    </cfRule>
    <cfRule type="containsText" dxfId="99" priority="105" operator="containsText" text="即応">
      <formula>NOT(ISERROR(SEARCH("即応",AB39)))</formula>
    </cfRule>
  </conditionalFormatting>
  <conditionalFormatting sqref="AA39">
    <cfRule type="containsText" dxfId="98" priority="102" operator="containsText" text="休止">
      <formula>NOT(ISERROR(SEARCH("休止",AA39)))</formula>
    </cfRule>
    <cfRule type="containsText" dxfId="97" priority="103" operator="containsText" text="即応">
      <formula>NOT(ISERROR(SEARCH("即応",AA39)))</formula>
    </cfRule>
  </conditionalFormatting>
  <conditionalFormatting sqref="Z39">
    <cfRule type="containsText" dxfId="96" priority="100" operator="containsText" text="休止">
      <formula>NOT(ISERROR(SEARCH("休止",Z39)))</formula>
    </cfRule>
    <cfRule type="containsText" dxfId="95" priority="101" operator="containsText" text="即応">
      <formula>NOT(ISERROR(SEARCH("即応",Z39)))</formula>
    </cfRule>
  </conditionalFormatting>
  <conditionalFormatting sqref="Y39">
    <cfRule type="containsText" dxfId="94" priority="98" operator="containsText" text="休止">
      <formula>NOT(ISERROR(SEARCH("休止",Y39)))</formula>
    </cfRule>
    <cfRule type="containsText" dxfId="93" priority="99" operator="containsText" text="即応">
      <formula>NOT(ISERROR(SEARCH("即応",Y39)))</formula>
    </cfRule>
  </conditionalFormatting>
  <conditionalFormatting sqref="X39">
    <cfRule type="containsText" dxfId="92" priority="96" operator="containsText" text="休止">
      <formula>NOT(ISERROR(SEARCH("休止",X39)))</formula>
    </cfRule>
    <cfRule type="containsText" dxfId="91" priority="97" operator="containsText" text="即応">
      <formula>NOT(ISERROR(SEARCH("即応",X39)))</formula>
    </cfRule>
  </conditionalFormatting>
  <conditionalFormatting sqref="W39">
    <cfRule type="containsText" dxfId="90" priority="94" operator="containsText" text="休止">
      <formula>NOT(ISERROR(SEARCH("休止",W39)))</formula>
    </cfRule>
    <cfRule type="containsText" dxfId="89" priority="95" operator="containsText" text="即応">
      <formula>NOT(ISERROR(SEARCH("即応",W39)))</formula>
    </cfRule>
  </conditionalFormatting>
  <conditionalFormatting sqref="AD39">
    <cfRule type="containsText" dxfId="88" priority="92" operator="containsText" text="休止">
      <formula>NOT(ISERROR(SEARCH("休止",AD39)))</formula>
    </cfRule>
    <cfRule type="containsText" dxfId="87" priority="93" operator="containsText" text="即応">
      <formula>NOT(ISERROR(SEARCH("即応",AD39)))</formula>
    </cfRule>
  </conditionalFormatting>
  <conditionalFormatting sqref="AC39">
    <cfRule type="containsText" dxfId="86" priority="90" operator="containsText" text="休止">
      <formula>NOT(ISERROR(SEARCH("休止",AC39)))</formula>
    </cfRule>
    <cfRule type="containsText" dxfId="85" priority="91" operator="containsText" text="即応">
      <formula>NOT(ISERROR(SEARCH("即応",AC39)))</formula>
    </cfRule>
  </conditionalFormatting>
  <conditionalFormatting sqref="AZ39">
    <cfRule type="containsText" dxfId="84" priority="88" operator="containsText" text="休止">
      <formula>NOT(ISERROR(SEARCH("休止",AZ39)))</formula>
    </cfRule>
    <cfRule type="containsText" dxfId="83" priority="89" operator="containsText" text="即応">
      <formula>NOT(ISERROR(SEARCH("即応",AZ39)))</formula>
    </cfRule>
  </conditionalFormatting>
  <conditionalFormatting sqref="AY39">
    <cfRule type="containsText" dxfId="82" priority="86" operator="containsText" text="休止">
      <formula>NOT(ISERROR(SEARCH("休止",AY39)))</formula>
    </cfRule>
    <cfRule type="containsText" dxfId="81" priority="87" operator="containsText" text="即応">
      <formula>NOT(ISERROR(SEARCH("即応",AY39)))</formula>
    </cfRule>
  </conditionalFormatting>
  <conditionalFormatting sqref="AV39">
    <cfRule type="containsText" dxfId="80" priority="84" operator="containsText" text="休止">
      <formula>NOT(ISERROR(SEARCH("休止",AV39)))</formula>
    </cfRule>
    <cfRule type="containsText" dxfId="79" priority="85" operator="containsText" text="即応">
      <formula>NOT(ISERROR(SEARCH("即応",AV39)))</formula>
    </cfRule>
  </conditionalFormatting>
  <conditionalFormatting sqref="AU39">
    <cfRule type="containsText" dxfId="78" priority="82" operator="containsText" text="休止">
      <formula>NOT(ISERROR(SEARCH("休止",AU39)))</formula>
    </cfRule>
    <cfRule type="containsText" dxfId="77" priority="83" operator="containsText" text="即応">
      <formula>NOT(ISERROR(SEARCH("即応",AU39)))</formula>
    </cfRule>
  </conditionalFormatting>
  <conditionalFormatting sqref="AT39">
    <cfRule type="containsText" dxfId="76" priority="80" operator="containsText" text="休止">
      <formula>NOT(ISERROR(SEARCH("休止",AT39)))</formula>
    </cfRule>
    <cfRule type="containsText" dxfId="75" priority="81" operator="containsText" text="即応">
      <formula>NOT(ISERROR(SEARCH("即応",AT39)))</formula>
    </cfRule>
  </conditionalFormatting>
  <conditionalFormatting sqref="AS39">
    <cfRule type="containsText" dxfId="74" priority="78" operator="containsText" text="休止">
      <formula>NOT(ISERROR(SEARCH("休止",AS39)))</formula>
    </cfRule>
    <cfRule type="containsText" dxfId="73" priority="79" operator="containsText" text="即応">
      <formula>NOT(ISERROR(SEARCH("即応",AS39)))</formula>
    </cfRule>
  </conditionalFormatting>
  <conditionalFormatting sqref="AR39">
    <cfRule type="containsText" dxfId="72" priority="76" operator="containsText" text="休止">
      <formula>NOT(ISERROR(SEARCH("休止",AR39)))</formula>
    </cfRule>
    <cfRule type="containsText" dxfId="71" priority="77" operator="containsText" text="即応">
      <formula>NOT(ISERROR(SEARCH("即応",AR39)))</formula>
    </cfRule>
  </conditionalFormatting>
  <conditionalFormatting sqref="AQ39">
    <cfRule type="containsText" dxfId="70" priority="74" operator="containsText" text="休止">
      <formula>NOT(ISERROR(SEARCH("休止",AQ39)))</formula>
    </cfRule>
    <cfRule type="containsText" dxfId="69" priority="75" operator="containsText" text="即応">
      <formula>NOT(ISERROR(SEARCH("即応",AQ39)))</formula>
    </cfRule>
  </conditionalFormatting>
  <conditionalFormatting sqref="AX39">
    <cfRule type="containsText" dxfId="68" priority="72" operator="containsText" text="休止">
      <formula>NOT(ISERROR(SEARCH("休止",AX39)))</formula>
    </cfRule>
    <cfRule type="containsText" dxfId="67" priority="73" operator="containsText" text="即応">
      <formula>NOT(ISERROR(SEARCH("即応",AX39)))</formula>
    </cfRule>
  </conditionalFormatting>
  <conditionalFormatting sqref="AW39">
    <cfRule type="containsText" dxfId="66" priority="70" operator="containsText" text="休止">
      <formula>NOT(ISERROR(SEARCH("休止",AW39)))</formula>
    </cfRule>
    <cfRule type="containsText" dxfId="65" priority="71" operator="containsText" text="即応">
      <formula>NOT(ISERROR(SEARCH("即応",AW39)))</formula>
    </cfRule>
  </conditionalFormatting>
  <conditionalFormatting sqref="AP39">
    <cfRule type="containsText" dxfId="64" priority="68" operator="containsText" text="休止">
      <formula>NOT(ISERROR(SEARCH("休止",AP39)))</formula>
    </cfRule>
    <cfRule type="containsText" dxfId="63" priority="69" operator="containsText" text="即応">
      <formula>NOT(ISERROR(SEARCH("即応",AP39)))</formula>
    </cfRule>
  </conditionalFormatting>
  <conditionalFormatting sqref="AO39">
    <cfRule type="containsText" dxfId="62" priority="66" operator="containsText" text="休止">
      <formula>NOT(ISERROR(SEARCH("休止",AO39)))</formula>
    </cfRule>
    <cfRule type="containsText" dxfId="61" priority="67" operator="containsText" text="即応">
      <formula>NOT(ISERROR(SEARCH("即応",AO39)))</formula>
    </cfRule>
  </conditionalFormatting>
  <conditionalFormatting sqref="AL39">
    <cfRule type="containsText" dxfId="60" priority="64" operator="containsText" text="休止">
      <formula>NOT(ISERROR(SEARCH("休止",AL39)))</formula>
    </cfRule>
    <cfRule type="containsText" dxfId="59" priority="65" operator="containsText" text="即応">
      <formula>NOT(ISERROR(SEARCH("即応",AL39)))</formula>
    </cfRule>
  </conditionalFormatting>
  <conditionalFormatting sqref="AK39">
    <cfRule type="containsText" dxfId="58" priority="62" operator="containsText" text="休止">
      <formula>NOT(ISERROR(SEARCH("休止",AK39)))</formula>
    </cfRule>
    <cfRule type="containsText" dxfId="57" priority="63" operator="containsText" text="即応">
      <formula>NOT(ISERROR(SEARCH("即応",AK39)))</formula>
    </cfRule>
  </conditionalFormatting>
  <conditionalFormatting sqref="AJ39">
    <cfRule type="containsText" dxfId="56" priority="60" operator="containsText" text="休止">
      <formula>NOT(ISERROR(SEARCH("休止",AJ39)))</formula>
    </cfRule>
    <cfRule type="containsText" dxfId="55" priority="61" operator="containsText" text="即応">
      <formula>NOT(ISERROR(SEARCH("即応",AJ39)))</formula>
    </cfRule>
  </conditionalFormatting>
  <conditionalFormatting sqref="AI39">
    <cfRule type="containsText" dxfId="54" priority="58" operator="containsText" text="休止">
      <formula>NOT(ISERROR(SEARCH("休止",AI39)))</formula>
    </cfRule>
    <cfRule type="containsText" dxfId="53" priority="59" operator="containsText" text="即応">
      <formula>NOT(ISERROR(SEARCH("即応",AI39)))</formula>
    </cfRule>
  </conditionalFormatting>
  <conditionalFormatting sqref="AH39">
    <cfRule type="containsText" dxfId="52" priority="56" operator="containsText" text="休止">
      <formula>NOT(ISERROR(SEARCH("休止",AH39)))</formula>
    </cfRule>
    <cfRule type="containsText" dxfId="51" priority="57" operator="containsText" text="即応">
      <formula>NOT(ISERROR(SEARCH("即応",AH39)))</formula>
    </cfRule>
  </conditionalFormatting>
  <conditionalFormatting sqref="AG39">
    <cfRule type="containsText" dxfId="50" priority="54" operator="containsText" text="休止">
      <formula>NOT(ISERROR(SEARCH("休止",AG39)))</formula>
    </cfRule>
    <cfRule type="containsText" dxfId="49" priority="55" operator="containsText" text="即応">
      <formula>NOT(ISERROR(SEARCH("即応",AG39)))</formula>
    </cfRule>
  </conditionalFormatting>
  <conditionalFormatting sqref="AN39">
    <cfRule type="containsText" dxfId="48" priority="52" operator="containsText" text="休止">
      <formula>NOT(ISERROR(SEARCH("休止",AN39)))</formula>
    </cfRule>
    <cfRule type="containsText" dxfId="47" priority="53" operator="containsText" text="即応">
      <formula>NOT(ISERROR(SEARCH("即応",AN39)))</formula>
    </cfRule>
  </conditionalFormatting>
  <conditionalFormatting sqref="AM39">
    <cfRule type="containsText" dxfId="46" priority="50" operator="containsText" text="休止">
      <formula>NOT(ISERROR(SEARCH("休止",AM39)))</formula>
    </cfRule>
    <cfRule type="containsText" dxfId="45" priority="51" operator="containsText" text="即応">
      <formula>NOT(ISERROR(SEARCH("即応",AM39)))</formula>
    </cfRule>
  </conditionalFormatting>
  <conditionalFormatting sqref="BN39">
    <cfRule type="containsText" dxfId="44" priority="48" operator="containsText" text="休止">
      <formula>NOT(ISERROR(SEARCH("休止",BN39)))</formula>
    </cfRule>
    <cfRule type="containsText" dxfId="43" priority="49" operator="containsText" text="即応">
      <formula>NOT(ISERROR(SEARCH("即応",BN39)))</formula>
    </cfRule>
  </conditionalFormatting>
  <conditionalFormatting sqref="BM39">
    <cfRule type="containsText" dxfId="42" priority="46" operator="containsText" text="休止">
      <formula>NOT(ISERROR(SEARCH("休止",BM39)))</formula>
    </cfRule>
    <cfRule type="containsText" dxfId="41" priority="47" operator="containsText" text="即応">
      <formula>NOT(ISERROR(SEARCH("即応",BM39)))</formula>
    </cfRule>
  </conditionalFormatting>
  <conditionalFormatting sqref="BL39">
    <cfRule type="containsText" dxfId="40" priority="44" operator="containsText" text="休止">
      <formula>NOT(ISERROR(SEARCH("休止",BL39)))</formula>
    </cfRule>
    <cfRule type="containsText" dxfId="39" priority="45" operator="containsText" text="即応">
      <formula>NOT(ISERROR(SEARCH("即応",BL39)))</formula>
    </cfRule>
  </conditionalFormatting>
  <conditionalFormatting sqref="BK39">
    <cfRule type="containsText" dxfId="38" priority="42" operator="containsText" text="休止">
      <formula>NOT(ISERROR(SEARCH("休止",BK39)))</formula>
    </cfRule>
    <cfRule type="containsText" dxfId="37" priority="43" operator="containsText" text="即応">
      <formula>NOT(ISERROR(SEARCH("即応",BK39)))</formula>
    </cfRule>
  </conditionalFormatting>
  <conditionalFormatting sqref="BJ39">
    <cfRule type="containsText" dxfId="36" priority="40" operator="containsText" text="休止">
      <formula>NOT(ISERROR(SEARCH("休止",BJ39)))</formula>
    </cfRule>
    <cfRule type="containsText" dxfId="35" priority="41" operator="containsText" text="即応">
      <formula>NOT(ISERROR(SEARCH("即応",BJ39)))</formula>
    </cfRule>
  </conditionalFormatting>
  <conditionalFormatting sqref="BI39">
    <cfRule type="containsText" dxfId="34" priority="38" operator="containsText" text="休止">
      <formula>NOT(ISERROR(SEARCH("休止",BI39)))</formula>
    </cfRule>
    <cfRule type="containsText" dxfId="33" priority="39" operator="containsText" text="即応">
      <formula>NOT(ISERROR(SEARCH("即応",BI39)))</formula>
    </cfRule>
  </conditionalFormatting>
  <conditionalFormatting sqref="BP39">
    <cfRule type="containsText" dxfId="32" priority="36" operator="containsText" text="休止">
      <formula>NOT(ISERROR(SEARCH("休止",BP39)))</formula>
    </cfRule>
    <cfRule type="containsText" dxfId="31" priority="37" operator="containsText" text="即応">
      <formula>NOT(ISERROR(SEARCH("即応",BP39)))</formula>
    </cfRule>
  </conditionalFormatting>
  <conditionalFormatting sqref="BO39">
    <cfRule type="containsText" dxfId="30" priority="34" operator="containsText" text="休止">
      <formula>NOT(ISERROR(SEARCH("休止",BO39)))</formula>
    </cfRule>
    <cfRule type="containsText" dxfId="29" priority="35" operator="containsText" text="即応">
      <formula>NOT(ISERROR(SEARCH("即応",BO39)))</formula>
    </cfRule>
  </conditionalFormatting>
  <conditionalFormatting sqref="BH39">
    <cfRule type="containsText" dxfId="28" priority="32" operator="containsText" text="休止">
      <formula>NOT(ISERROR(SEARCH("休止",BH39)))</formula>
    </cfRule>
    <cfRule type="containsText" dxfId="27" priority="33" operator="containsText" text="即応">
      <formula>NOT(ISERROR(SEARCH("即応",BH39)))</formula>
    </cfRule>
  </conditionalFormatting>
  <conditionalFormatting sqref="BG39">
    <cfRule type="containsText" dxfId="26" priority="30" operator="containsText" text="休止">
      <formula>NOT(ISERROR(SEARCH("休止",BG39)))</formula>
    </cfRule>
    <cfRule type="containsText" dxfId="25" priority="31" operator="containsText" text="即応">
      <formula>NOT(ISERROR(SEARCH("即応",BG39)))</formula>
    </cfRule>
  </conditionalFormatting>
  <conditionalFormatting sqref="BD39">
    <cfRule type="containsText" dxfId="24" priority="28" operator="containsText" text="休止">
      <formula>NOT(ISERROR(SEARCH("休止",BD39)))</formula>
    </cfRule>
    <cfRule type="containsText" dxfId="23" priority="29" operator="containsText" text="即応">
      <formula>NOT(ISERROR(SEARCH("即応",BD39)))</formula>
    </cfRule>
  </conditionalFormatting>
  <conditionalFormatting sqref="BC39">
    <cfRule type="containsText" dxfId="22" priority="26" operator="containsText" text="休止">
      <formula>NOT(ISERROR(SEARCH("休止",BC39)))</formula>
    </cfRule>
    <cfRule type="containsText" dxfId="21" priority="27" operator="containsText" text="即応">
      <formula>NOT(ISERROR(SEARCH("即応",BC39)))</formula>
    </cfRule>
  </conditionalFormatting>
  <conditionalFormatting sqref="BB39">
    <cfRule type="containsText" dxfId="20" priority="24" operator="containsText" text="休止">
      <formula>NOT(ISERROR(SEARCH("休止",BB39)))</formula>
    </cfRule>
    <cfRule type="containsText" dxfId="19" priority="25" operator="containsText" text="即応">
      <formula>NOT(ISERROR(SEARCH("即応",BB39)))</formula>
    </cfRule>
  </conditionalFormatting>
  <conditionalFormatting sqref="BA39">
    <cfRule type="containsText" dxfId="18" priority="22" operator="containsText" text="休止">
      <formula>NOT(ISERROR(SEARCH("休止",BA39)))</formula>
    </cfRule>
    <cfRule type="containsText" dxfId="17" priority="23" operator="containsText" text="即応">
      <formula>NOT(ISERROR(SEARCH("即応",BA39)))</formula>
    </cfRule>
  </conditionalFormatting>
  <conditionalFormatting sqref="BF39">
    <cfRule type="containsText" dxfId="16" priority="20" operator="containsText" text="休止">
      <formula>NOT(ISERROR(SEARCH("休止",BF39)))</formula>
    </cfRule>
    <cfRule type="containsText" dxfId="15" priority="21" operator="containsText" text="即応">
      <formula>NOT(ISERROR(SEARCH("即応",BF39)))</formula>
    </cfRule>
  </conditionalFormatting>
  <conditionalFormatting sqref="BE39">
    <cfRule type="containsText" dxfId="14" priority="18" operator="containsText" text="休止">
      <formula>NOT(ISERROR(SEARCH("休止",BE39)))</formula>
    </cfRule>
    <cfRule type="containsText" dxfId="13" priority="19" operator="containsText" text="即応">
      <formula>NOT(ISERROR(SEARCH("即応",BE39)))</formula>
    </cfRule>
  </conditionalFormatting>
  <conditionalFormatting sqref="B4:F4">
    <cfRule type="containsText" dxfId="12" priority="17" operator="containsText" text="←エラーがありますので数値を確認してください。">
      <formula>NOT(ISERROR(SEARCH("←エラーがありますので数値を確認してください。",B4)))</formula>
    </cfRule>
  </conditionalFormatting>
  <conditionalFormatting sqref="M7:BN7">
    <cfRule type="containsText" dxfId="11" priority="15" operator="containsText" text="休止">
      <formula>NOT(ISERROR(SEARCH("休止",M7)))</formula>
    </cfRule>
    <cfRule type="containsText" dxfId="10" priority="16" operator="containsText" text="空床">
      <formula>NOT(ISERROR(SEARCH("空床",M7)))</formula>
    </cfRule>
  </conditionalFormatting>
  <conditionalFormatting sqref="M7:BN7">
    <cfRule type="cellIs" dxfId="9" priority="11" operator="equal">
      <formula>"その他"</formula>
    </cfRule>
    <cfRule type="cellIs" dxfId="8" priority="12" operator="equal">
      <formula>"重・中等症等"</formula>
    </cfRule>
    <cfRule type="cellIs" dxfId="7" priority="13" operator="equal">
      <formula>"HCU"</formula>
    </cfRule>
    <cfRule type="cellIs" dxfId="6" priority="14" operator="equal">
      <formula>"ICU"</formula>
    </cfRule>
  </conditionalFormatting>
  <conditionalFormatting sqref="A8:A38">
    <cfRule type="containsText" dxfId="5" priority="3" operator="containsText" text="OK">
      <formula>NOT(ISERROR(SEARCH("OK",A8)))</formula>
    </cfRule>
    <cfRule type="containsText" dxfId="4" priority="4" operator="containsText" text="ERROR">
      <formula>NOT(ISERROR(SEARCH("ERROR",A8)))</formula>
    </cfRule>
  </conditionalFormatting>
  <dataValidations count="2">
    <dataValidation type="list" allowBlank="1" showInputMessage="1" showErrorMessage="1" sqref="P39:BP39">
      <formula1>"即応,休止"</formula1>
    </dataValidation>
    <dataValidation type="list" allowBlank="1" showInputMessage="1" showErrorMessage="1" sqref="M7:BN7">
      <formula1>"ICU,HCU,重・中等症等,その他"</formula1>
    </dataValidation>
  </dataValidations>
  <pageMargins left="0.31496062992125984" right="0.31496062992125984" top="0.55118110236220474" bottom="0.55118110236220474" header="0.11811023622047245" footer="0.11811023622047245"/>
  <pageSetup paperSize="8" scale="2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60"/>
  <sheetViews>
    <sheetView showZeros="0" view="pageBreakPreview" zoomScale="130" zoomScaleNormal="100" zoomScaleSheetLayoutView="130" workbookViewId="0">
      <selection activeCell="O2" sqref="O1:O2"/>
    </sheetView>
  </sheetViews>
  <sheetFormatPr defaultRowHeight="13.5" x14ac:dyDescent="0.4"/>
  <cols>
    <col min="1" max="5" width="9" style="154"/>
    <col min="6" max="6" width="9" style="154" customWidth="1"/>
    <col min="7" max="7" width="9" style="154"/>
    <col min="8" max="8" width="11.625" style="154" bestFit="1" customWidth="1"/>
    <col min="9" max="9" width="9" style="154" customWidth="1"/>
    <col min="10" max="12" width="9" style="154"/>
    <col min="13" max="14" width="9" style="154" customWidth="1"/>
    <col min="15" max="16384" width="9" style="154"/>
  </cols>
  <sheetData>
    <row r="1" spans="1:11" x14ac:dyDescent="0.4">
      <c r="A1" s="319" t="s">
        <v>168</v>
      </c>
      <c r="B1" s="319"/>
      <c r="C1" s="319"/>
      <c r="D1" s="319"/>
      <c r="E1" s="319"/>
      <c r="F1" s="319"/>
      <c r="G1" s="319"/>
      <c r="H1" s="319"/>
      <c r="I1" s="319"/>
      <c r="J1" s="319"/>
      <c r="K1" s="319"/>
    </row>
    <row r="3" spans="1:11" x14ac:dyDescent="0.4">
      <c r="G3" s="155"/>
      <c r="H3" s="320" t="s">
        <v>169</v>
      </c>
      <c r="I3" s="321">
        <f>'①様式第１号（交付申請書兼実績報告書）'!F10</f>
        <v>0</v>
      </c>
      <c r="J3" s="321"/>
      <c r="K3" s="321"/>
    </row>
    <row r="4" spans="1:11" x14ac:dyDescent="0.4">
      <c r="G4" s="155"/>
      <c r="H4" s="320"/>
      <c r="I4" s="321"/>
      <c r="J4" s="321"/>
      <c r="K4" s="321"/>
    </row>
    <row r="5" spans="1:11" x14ac:dyDescent="0.4">
      <c r="G5" s="155"/>
      <c r="H5" s="320" t="s">
        <v>170</v>
      </c>
      <c r="I5" s="321">
        <f>'①様式第１号（交付申請書兼実績報告書）'!F9</f>
        <v>0</v>
      </c>
      <c r="J5" s="321"/>
      <c r="K5" s="321"/>
    </row>
    <row r="6" spans="1:11" x14ac:dyDescent="0.4">
      <c r="G6" s="155"/>
      <c r="H6" s="320"/>
      <c r="I6" s="321"/>
      <c r="J6" s="321"/>
      <c r="K6" s="321"/>
    </row>
    <row r="7" spans="1:11" x14ac:dyDescent="0.4">
      <c r="G7" s="155"/>
      <c r="H7" s="320" t="s">
        <v>171</v>
      </c>
      <c r="I7" s="321">
        <f>'①様式第１号（交付申請書兼実績報告書）'!F11</f>
        <v>0</v>
      </c>
      <c r="J7" s="321"/>
      <c r="K7" s="321"/>
    </row>
    <row r="8" spans="1:11" x14ac:dyDescent="0.4">
      <c r="G8" s="155"/>
      <c r="H8" s="322"/>
      <c r="I8" s="321"/>
      <c r="J8" s="321"/>
      <c r="K8" s="321"/>
    </row>
    <row r="9" spans="1:11" x14ac:dyDescent="0.4">
      <c r="G9" s="155"/>
      <c r="H9" s="322" t="s">
        <v>172</v>
      </c>
      <c r="I9" s="324"/>
      <c r="J9" s="325"/>
      <c r="K9" s="325"/>
    </row>
    <row r="10" spans="1:11" x14ac:dyDescent="0.4">
      <c r="G10" s="155"/>
      <c r="H10" s="323"/>
      <c r="I10" s="324"/>
      <c r="J10" s="325"/>
      <c r="K10" s="325"/>
    </row>
    <row r="11" spans="1:11" x14ac:dyDescent="0.4">
      <c r="G11" s="155"/>
      <c r="H11" s="156" t="s">
        <v>173</v>
      </c>
      <c r="I11" s="324"/>
      <c r="J11" s="325"/>
      <c r="K11" s="325"/>
    </row>
    <row r="12" spans="1:11" x14ac:dyDescent="0.4">
      <c r="G12" s="155"/>
      <c r="H12" s="157" t="s">
        <v>174</v>
      </c>
      <c r="I12" s="324"/>
      <c r="J12" s="325"/>
      <c r="K12" s="325"/>
    </row>
    <row r="13" spans="1:11" x14ac:dyDescent="0.4">
      <c r="G13" s="155"/>
      <c r="H13" s="158"/>
      <c r="I13" s="159"/>
      <c r="J13" s="159"/>
      <c r="K13" s="159"/>
    </row>
    <row r="14" spans="1:11" x14ac:dyDescent="0.4">
      <c r="A14" s="160" t="s">
        <v>175</v>
      </c>
      <c r="G14" s="155"/>
      <c r="I14" s="155"/>
    </row>
    <row r="15" spans="1:11" x14ac:dyDescent="0.4">
      <c r="A15" s="216" t="s">
        <v>176</v>
      </c>
      <c r="B15" s="216"/>
      <c r="C15" s="216"/>
      <c r="D15" s="216"/>
      <c r="E15" s="216"/>
      <c r="F15" s="216"/>
      <c r="G15" s="216"/>
      <c r="H15" s="216"/>
      <c r="I15" s="216"/>
      <c r="J15" s="216"/>
      <c r="K15" s="216"/>
    </row>
    <row r="16" spans="1:11" x14ac:dyDescent="0.4">
      <c r="A16" s="216"/>
      <c r="B16" s="216"/>
      <c r="C16" s="216"/>
      <c r="D16" s="216"/>
      <c r="E16" s="216"/>
      <c r="F16" s="216"/>
      <c r="G16" s="216"/>
      <c r="H16" s="216"/>
      <c r="I16" s="216"/>
      <c r="J16" s="216"/>
      <c r="K16" s="216"/>
    </row>
    <row r="17" spans="1:11" x14ac:dyDescent="0.4">
      <c r="A17" s="216" t="s">
        <v>177</v>
      </c>
      <c r="B17" s="216"/>
      <c r="C17" s="216"/>
      <c r="D17" s="216"/>
      <c r="E17" s="216"/>
      <c r="F17" s="216"/>
      <c r="G17" s="216"/>
      <c r="H17" s="216"/>
      <c r="I17" s="216"/>
      <c r="J17" s="216"/>
      <c r="K17" s="216"/>
    </row>
    <row r="18" spans="1:11" x14ac:dyDescent="0.4">
      <c r="A18" s="216"/>
      <c r="B18" s="216"/>
      <c r="C18" s="216"/>
      <c r="D18" s="216"/>
      <c r="E18" s="216"/>
      <c r="F18" s="216"/>
      <c r="G18" s="216"/>
      <c r="H18" s="216"/>
      <c r="I18" s="216"/>
      <c r="J18" s="216"/>
      <c r="K18" s="216"/>
    </row>
    <row r="19" spans="1:11" x14ac:dyDescent="0.4">
      <c r="A19" s="154" t="s">
        <v>178</v>
      </c>
    </row>
    <row r="20" spans="1:11" x14ac:dyDescent="0.4">
      <c r="A20" s="154" t="s">
        <v>179</v>
      </c>
    </row>
    <row r="21" spans="1:11" x14ac:dyDescent="0.4">
      <c r="A21" s="216" t="s">
        <v>180</v>
      </c>
      <c r="B21" s="216"/>
      <c r="C21" s="216"/>
      <c r="D21" s="216"/>
      <c r="E21" s="216"/>
      <c r="F21" s="216"/>
      <c r="G21" s="216"/>
      <c r="H21" s="216"/>
      <c r="I21" s="216"/>
      <c r="J21" s="216"/>
      <c r="K21" s="216"/>
    </row>
    <row r="22" spans="1:11" x14ac:dyDescent="0.4">
      <c r="A22" s="216"/>
      <c r="B22" s="216"/>
      <c r="C22" s="216"/>
      <c r="D22" s="216"/>
      <c r="E22" s="216"/>
      <c r="F22" s="216"/>
      <c r="G22" s="216"/>
      <c r="H22" s="216"/>
      <c r="I22" s="216"/>
      <c r="J22" s="216"/>
      <c r="K22" s="216"/>
    </row>
    <row r="23" spans="1:11" x14ac:dyDescent="0.4">
      <c r="A23" s="216" t="s">
        <v>181</v>
      </c>
      <c r="B23" s="216"/>
      <c r="C23" s="216"/>
      <c r="D23" s="216"/>
      <c r="E23" s="216"/>
      <c r="F23" s="216"/>
      <c r="G23" s="216"/>
      <c r="H23" s="216"/>
      <c r="I23" s="216"/>
      <c r="J23" s="216"/>
      <c r="K23" s="216"/>
    </row>
    <row r="24" spans="1:11" x14ac:dyDescent="0.4">
      <c r="A24" s="216"/>
      <c r="B24" s="216"/>
      <c r="C24" s="216"/>
      <c r="D24" s="216"/>
      <c r="E24" s="216"/>
      <c r="F24" s="216"/>
      <c r="G24" s="216"/>
      <c r="H24" s="216"/>
      <c r="I24" s="216"/>
      <c r="J24" s="216"/>
      <c r="K24" s="216"/>
    </row>
    <row r="25" spans="1:11" x14ac:dyDescent="0.4">
      <c r="A25" s="29"/>
      <c r="B25" s="29"/>
      <c r="C25" s="29"/>
      <c r="D25" s="29"/>
      <c r="E25" s="29"/>
      <c r="F25" s="29"/>
      <c r="G25" s="29"/>
      <c r="H25" s="29"/>
      <c r="I25" s="29"/>
      <c r="J25" s="29"/>
      <c r="K25" s="29"/>
    </row>
    <row r="26" spans="1:11" x14ac:dyDescent="0.4">
      <c r="A26" s="154" t="s">
        <v>182</v>
      </c>
    </row>
    <row r="27" spans="1:11" x14ac:dyDescent="0.4">
      <c r="A27" s="310"/>
      <c r="B27" s="311"/>
      <c r="C27" s="311"/>
      <c r="D27" s="311"/>
      <c r="E27" s="311"/>
      <c r="F27" s="311"/>
      <c r="G27" s="311"/>
      <c r="H27" s="311"/>
      <c r="I27" s="311"/>
      <c r="J27" s="311"/>
      <c r="K27" s="312"/>
    </row>
    <row r="28" spans="1:11" x14ac:dyDescent="0.4">
      <c r="A28" s="313"/>
      <c r="B28" s="314"/>
      <c r="C28" s="314"/>
      <c r="D28" s="314"/>
      <c r="E28" s="314"/>
      <c r="F28" s="314"/>
      <c r="G28" s="314"/>
      <c r="H28" s="314"/>
      <c r="I28" s="314"/>
      <c r="J28" s="314"/>
      <c r="K28" s="315"/>
    </row>
    <row r="29" spans="1:11" x14ac:dyDescent="0.4">
      <c r="A29" s="313"/>
      <c r="B29" s="314"/>
      <c r="C29" s="314"/>
      <c r="D29" s="314"/>
      <c r="E29" s="314"/>
      <c r="F29" s="314"/>
      <c r="G29" s="314"/>
      <c r="H29" s="314"/>
      <c r="I29" s="314"/>
      <c r="J29" s="314"/>
      <c r="K29" s="315"/>
    </row>
    <row r="30" spans="1:11" x14ac:dyDescent="0.4">
      <c r="A30" s="313"/>
      <c r="B30" s="314"/>
      <c r="C30" s="314"/>
      <c r="D30" s="314"/>
      <c r="E30" s="314"/>
      <c r="F30" s="314"/>
      <c r="G30" s="314"/>
      <c r="H30" s="314"/>
      <c r="I30" s="314"/>
      <c r="J30" s="314"/>
      <c r="K30" s="315"/>
    </row>
    <row r="31" spans="1:11" x14ac:dyDescent="0.4">
      <c r="A31" s="316"/>
      <c r="B31" s="317"/>
      <c r="C31" s="317"/>
      <c r="D31" s="317"/>
      <c r="E31" s="317"/>
      <c r="F31" s="317"/>
      <c r="G31" s="317"/>
      <c r="H31" s="317"/>
      <c r="I31" s="317"/>
      <c r="J31" s="317"/>
      <c r="K31" s="318"/>
    </row>
    <row r="33" spans="1:11" x14ac:dyDescent="0.4">
      <c r="A33" s="154" t="s">
        <v>183</v>
      </c>
    </row>
    <row r="34" spans="1:11" x14ac:dyDescent="0.4">
      <c r="A34" s="310"/>
      <c r="B34" s="311"/>
      <c r="C34" s="311"/>
      <c r="D34" s="311"/>
      <c r="E34" s="311"/>
      <c r="F34" s="311"/>
      <c r="G34" s="311"/>
      <c r="H34" s="311"/>
      <c r="I34" s="311"/>
      <c r="J34" s="311"/>
      <c r="K34" s="312"/>
    </row>
    <row r="35" spans="1:11" x14ac:dyDescent="0.4">
      <c r="A35" s="313"/>
      <c r="B35" s="314"/>
      <c r="C35" s="314"/>
      <c r="D35" s="314"/>
      <c r="E35" s="314"/>
      <c r="F35" s="314"/>
      <c r="G35" s="314"/>
      <c r="H35" s="314"/>
      <c r="I35" s="314"/>
      <c r="J35" s="314"/>
      <c r="K35" s="315"/>
    </row>
    <row r="36" spans="1:11" x14ac:dyDescent="0.4">
      <c r="A36" s="313"/>
      <c r="B36" s="314"/>
      <c r="C36" s="314"/>
      <c r="D36" s="314"/>
      <c r="E36" s="314"/>
      <c r="F36" s="314"/>
      <c r="G36" s="314"/>
      <c r="H36" s="314"/>
      <c r="I36" s="314"/>
      <c r="J36" s="314"/>
      <c r="K36" s="315"/>
    </row>
    <row r="37" spans="1:11" x14ac:dyDescent="0.4">
      <c r="A37" s="313"/>
      <c r="B37" s="314"/>
      <c r="C37" s="314"/>
      <c r="D37" s="314"/>
      <c r="E37" s="314"/>
      <c r="F37" s="314"/>
      <c r="G37" s="314"/>
      <c r="H37" s="314"/>
      <c r="I37" s="314"/>
      <c r="J37" s="314"/>
      <c r="K37" s="315"/>
    </row>
    <row r="38" spans="1:11" x14ac:dyDescent="0.4">
      <c r="A38" s="316"/>
      <c r="B38" s="317"/>
      <c r="C38" s="317"/>
      <c r="D38" s="317"/>
      <c r="E38" s="317"/>
      <c r="F38" s="317"/>
      <c r="G38" s="317"/>
      <c r="H38" s="317"/>
      <c r="I38" s="317"/>
      <c r="J38" s="317"/>
      <c r="K38" s="318"/>
    </row>
    <row r="39" spans="1:11" x14ac:dyDescent="0.4">
      <c r="A39" s="161"/>
      <c r="B39" s="161"/>
      <c r="C39" s="161"/>
      <c r="D39" s="161"/>
      <c r="E39" s="161"/>
      <c r="F39" s="161"/>
      <c r="G39" s="161"/>
      <c r="H39" s="161"/>
      <c r="I39" s="161"/>
    </row>
    <row r="40" spans="1:11" x14ac:dyDescent="0.4">
      <c r="A40" s="154" t="s">
        <v>184</v>
      </c>
    </row>
    <row r="41" spans="1:11" x14ac:dyDescent="0.4">
      <c r="A41" s="310"/>
      <c r="B41" s="311"/>
      <c r="C41" s="311"/>
      <c r="D41" s="311"/>
      <c r="E41" s="311"/>
      <c r="F41" s="311"/>
      <c r="G41" s="311"/>
      <c r="H41" s="311"/>
      <c r="I41" s="311"/>
      <c r="J41" s="311"/>
      <c r="K41" s="312"/>
    </row>
    <row r="42" spans="1:11" x14ac:dyDescent="0.4">
      <c r="A42" s="313"/>
      <c r="B42" s="314"/>
      <c r="C42" s="314"/>
      <c r="D42" s="314"/>
      <c r="E42" s="314"/>
      <c r="F42" s="314"/>
      <c r="G42" s="314"/>
      <c r="H42" s="314"/>
      <c r="I42" s="314"/>
      <c r="J42" s="314"/>
      <c r="K42" s="315"/>
    </row>
    <row r="43" spans="1:11" x14ac:dyDescent="0.4">
      <c r="A43" s="313"/>
      <c r="B43" s="314"/>
      <c r="C43" s="314"/>
      <c r="D43" s="314"/>
      <c r="E43" s="314"/>
      <c r="F43" s="314"/>
      <c r="G43" s="314"/>
      <c r="H43" s="314"/>
      <c r="I43" s="314"/>
      <c r="J43" s="314"/>
      <c r="K43" s="315"/>
    </row>
    <row r="44" spans="1:11" x14ac:dyDescent="0.4">
      <c r="A44" s="313"/>
      <c r="B44" s="314"/>
      <c r="C44" s="314"/>
      <c r="D44" s="314"/>
      <c r="E44" s="314"/>
      <c r="F44" s="314"/>
      <c r="G44" s="314"/>
      <c r="H44" s="314"/>
      <c r="I44" s="314"/>
      <c r="J44" s="314"/>
      <c r="K44" s="315"/>
    </row>
    <row r="45" spans="1:11" x14ac:dyDescent="0.4">
      <c r="A45" s="316"/>
      <c r="B45" s="317"/>
      <c r="C45" s="317"/>
      <c r="D45" s="317"/>
      <c r="E45" s="317"/>
      <c r="F45" s="317"/>
      <c r="G45" s="317"/>
      <c r="H45" s="317"/>
      <c r="I45" s="317"/>
      <c r="J45" s="317"/>
      <c r="K45" s="318"/>
    </row>
    <row r="46" spans="1:11" x14ac:dyDescent="0.4">
      <c r="A46" s="158"/>
      <c r="B46" s="158"/>
      <c r="C46" s="158"/>
      <c r="D46" s="158"/>
      <c r="E46" s="158"/>
      <c r="F46" s="158"/>
      <c r="G46" s="158"/>
      <c r="H46" s="158"/>
      <c r="I46" s="158"/>
      <c r="J46" s="158"/>
      <c r="K46" s="158"/>
    </row>
    <row r="47" spans="1:11" x14ac:dyDescent="0.4">
      <c r="A47" s="154" t="s">
        <v>185</v>
      </c>
    </row>
    <row r="48" spans="1:11" x14ac:dyDescent="0.4">
      <c r="A48" s="310"/>
      <c r="B48" s="311"/>
      <c r="C48" s="311"/>
      <c r="D48" s="311"/>
      <c r="E48" s="311"/>
      <c r="F48" s="311"/>
      <c r="G48" s="311"/>
      <c r="H48" s="311"/>
      <c r="I48" s="311"/>
      <c r="J48" s="311"/>
      <c r="K48" s="312"/>
    </row>
    <row r="49" spans="1:11" x14ac:dyDescent="0.4">
      <c r="A49" s="313"/>
      <c r="B49" s="314"/>
      <c r="C49" s="314"/>
      <c r="D49" s="314"/>
      <c r="E49" s="314"/>
      <c r="F49" s="314"/>
      <c r="G49" s="314"/>
      <c r="H49" s="314"/>
      <c r="I49" s="314"/>
      <c r="J49" s="314"/>
      <c r="K49" s="315"/>
    </row>
    <row r="50" spans="1:11" x14ac:dyDescent="0.4">
      <c r="A50" s="313"/>
      <c r="B50" s="314"/>
      <c r="C50" s="314"/>
      <c r="D50" s="314"/>
      <c r="E50" s="314"/>
      <c r="F50" s="314"/>
      <c r="G50" s="314"/>
      <c r="H50" s="314"/>
      <c r="I50" s="314"/>
      <c r="J50" s="314"/>
      <c r="K50" s="315"/>
    </row>
    <row r="51" spans="1:11" x14ac:dyDescent="0.4">
      <c r="A51" s="313"/>
      <c r="B51" s="314"/>
      <c r="C51" s="314"/>
      <c r="D51" s="314"/>
      <c r="E51" s="314"/>
      <c r="F51" s="314"/>
      <c r="G51" s="314"/>
      <c r="H51" s="314"/>
      <c r="I51" s="314"/>
      <c r="J51" s="314"/>
      <c r="K51" s="315"/>
    </row>
    <row r="52" spans="1:11" x14ac:dyDescent="0.4">
      <c r="A52" s="316"/>
      <c r="B52" s="317"/>
      <c r="C52" s="317"/>
      <c r="D52" s="317"/>
      <c r="E52" s="317"/>
      <c r="F52" s="317"/>
      <c r="G52" s="317"/>
      <c r="H52" s="317"/>
      <c r="I52" s="317"/>
      <c r="J52" s="317"/>
      <c r="K52" s="318"/>
    </row>
    <row r="54" spans="1:11" x14ac:dyDescent="0.4">
      <c r="A54" s="162" t="s">
        <v>186</v>
      </c>
      <c r="B54" s="158"/>
      <c r="C54" s="158"/>
      <c r="D54" s="158"/>
      <c r="E54" s="158"/>
      <c r="F54" s="158"/>
      <c r="G54" s="158"/>
      <c r="H54" s="158"/>
      <c r="I54" s="158"/>
      <c r="J54" s="158"/>
      <c r="K54" s="158"/>
    </row>
    <row r="55" spans="1:11" x14ac:dyDescent="0.4">
      <c r="A55" s="301"/>
      <c r="B55" s="302"/>
      <c r="C55" s="302"/>
      <c r="D55" s="302"/>
      <c r="E55" s="302"/>
      <c r="F55" s="302"/>
      <c r="G55" s="302"/>
      <c r="H55" s="302"/>
      <c r="I55" s="302"/>
      <c r="J55" s="302"/>
      <c r="K55" s="303"/>
    </row>
    <row r="56" spans="1:11" x14ac:dyDescent="0.4">
      <c r="A56" s="304"/>
      <c r="B56" s="305"/>
      <c r="C56" s="305"/>
      <c r="D56" s="305"/>
      <c r="E56" s="305"/>
      <c r="F56" s="305"/>
      <c r="G56" s="305"/>
      <c r="H56" s="305"/>
      <c r="I56" s="305"/>
      <c r="J56" s="305"/>
      <c r="K56" s="306"/>
    </row>
    <row r="57" spans="1:11" x14ac:dyDescent="0.4">
      <c r="A57" s="304"/>
      <c r="B57" s="305"/>
      <c r="C57" s="305"/>
      <c r="D57" s="305"/>
      <c r="E57" s="305"/>
      <c r="F57" s="305"/>
      <c r="G57" s="305"/>
      <c r="H57" s="305"/>
      <c r="I57" s="305"/>
      <c r="J57" s="305"/>
      <c r="K57" s="306"/>
    </row>
    <row r="58" spans="1:11" x14ac:dyDescent="0.4">
      <c r="A58" s="304"/>
      <c r="B58" s="305"/>
      <c r="C58" s="305"/>
      <c r="D58" s="305"/>
      <c r="E58" s="305"/>
      <c r="F58" s="305"/>
      <c r="G58" s="305"/>
      <c r="H58" s="305"/>
      <c r="I58" s="305"/>
      <c r="J58" s="305"/>
      <c r="K58" s="306"/>
    </row>
    <row r="59" spans="1:11" x14ac:dyDescent="0.4">
      <c r="A59" s="307"/>
      <c r="B59" s="308"/>
      <c r="C59" s="308"/>
      <c r="D59" s="308"/>
      <c r="E59" s="308"/>
      <c r="F59" s="308"/>
      <c r="G59" s="308"/>
      <c r="H59" s="308"/>
      <c r="I59" s="308"/>
      <c r="J59" s="308"/>
      <c r="K59" s="309"/>
    </row>
    <row r="60" spans="1:11" x14ac:dyDescent="0.4">
      <c r="A60" s="155"/>
      <c r="B60" s="163"/>
    </row>
  </sheetData>
  <sheetProtection algorithmName="SHA-512" hashValue="3iVSxQ67pcTYWWwIoke2IxN2Wn9KfD+EQkruoDLsIDgQXyGrqYwElBXjlIa+FkwXyWghh9fXdIizkKxYfNuOlA==" saltValue="eHlGEfLnVFDqigmZK8qivg==" spinCount="100000" sheet="1" objects="1" scenarios="1"/>
  <mergeCells count="20">
    <mergeCell ref="A17:K18"/>
    <mergeCell ref="A1:K1"/>
    <mergeCell ref="H3:H4"/>
    <mergeCell ref="I3:K4"/>
    <mergeCell ref="H5:H6"/>
    <mergeCell ref="I5:K6"/>
    <mergeCell ref="H7:H8"/>
    <mergeCell ref="I7:K8"/>
    <mergeCell ref="H9:H10"/>
    <mergeCell ref="I9:K10"/>
    <mergeCell ref="I11:K11"/>
    <mergeCell ref="I12:K12"/>
    <mergeCell ref="A15:K16"/>
    <mergeCell ref="A55:K59"/>
    <mergeCell ref="A21:K22"/>
    <mergeCell ref="A23:K24"/>
    <mergeCell ref="A27:K31"/>
    <mergeCell ref="A34:K38"/>
    <mergeCell ref="A41:K45"/>
    <mergeCell ref="A48:K52"/>
  </mergeCells>
  <phoneticPr fontId="21"/>
  <pageMargins left="0.25" right="0.25" top="0.75" bottom="0.75" header="0.3" footer="0.3"/>
  <pageSetup paperSize="9" scale="8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69"/>
  <sheetViews>
    <sheetView view="pageBreakPreview" zoomScale="145" zoomScaleNormal="100" zoomScaleSheetLayoutView="145" workbookViewId="0">
      <selection activeCell="K20" sqref="K20:O21"/>
    </sheetView>
  </sheetViews>
  <sheetFormatPr defaultRowHeight="13.5" customHeight="1" x14ac:dyDescent="0.4"/>
  <cols>
    <col min="1" max="2" width="9" style="155" customWidth="1"/>
    <col min="3" max="3" width="9" style="155"/>
    <col min="4" max="4" width="9" style="155" customWidth="1"/>
    <col min="5" max="16384" width="9" style="155"/>
  </cols>
  <sheetData>
    <row r="1" spans="1:15" ht="13.5" customHeight="1" x14ac:dyDescent="0.4">
      <c r="O1" s="164" t="s">
        <v>187</v>
      </c>
    </row>
    <row r="2" spans="1:15" ht="13.5" customHeight="1" x14ac:dyDescent="0.4">
      <c r="A2" s="319" t="s">
        <v>188</v>
      </c>
      <c r="B2" s="319"/>
      <c r="C2" s="319"/>
      <c r="D2" s="319"/>
      <c r="E2" s="319"/>
      <c r="F2" s="319"/>
      <c r="G2" s="319"/>
      <c r="H2" s="319"/>
      <c r="I2" s="319"/>
      <c r="J2" s="319"/>
      <c r="K2" s="319"/>
      <c r="L2" s="319"/>
      <c r="M2" s="319"/>
      <c r="N2" s="319"/>
      <c r="O2" s="319"/>
    </row>
    <row r="3" spans="1:15" ht="13.5" customHeight="1" x14ac:dyDescent="0.4">
      <c r="A3" s="165"/>
      <c r="B3" s="165"/>
      <c r="C3" s="165"/>
      <c r="D3" s="165"/>
      <c r="E3" s="165"/>
      <c r="F3" s="165"/>
    </row>
    <row r="4" spans="1:15" ht="13.5" customHeight="1" x14ac:dyDescent="0.4">
      <c r="A4" s="155" t="s">
        <v>189</v>
      </c>
    </row>
    <row r="5" spans="1:15" ht="13.5" customHeight="1" x14ac:dyDescent="0.4">
      <c r="A5" s="155" t="s">
        <v>190</v>
      </c>
    </row>
    <row r="6" spans="1:15" ht="13.5" customHeight="1" x14ac:dyDescent="0.4">
      <c r="A6" s="155" t="s">
        <v>191</v>
      </c>
    </row>
    <row r="7" spans="1:15" ht="13.5" customHeight="1" x14ac:dyDescent="0.4">
      <c r="A7" s="216" t="s">
        <v>192</v>
      </c>
      <c r="B7" s="216"/>
      <c r="C7" s="216"/>
      <c r="D7" s="216"/>
      <c r="E7" s="216"/>
      <c r="F7" s="216"/>
      <c r="G7" s="216"/>
      <c r="H7" s="216"/>
      <c r="I7" s="216"/>
      <c r="J7" s="216"/>
      <c r="K7" s="216"/>
      <c r="L7" s="216"/>
      <c r="M7" s="216"/>
      <c r="N7" s="216"/>
      <c r="O7" s="216"/>
    </row>
    <row r="8" spans="1:15" ht="13.5" customHeight="1" x14ac:dyDescent="0.4">
      <c r="A8" s="216"/>
      <c r="B8" s="216"/>
      <c r="C8" s="216"/>
      <c r="D8" s="216"/>
      <c r="E8" s="216"/>
      <c r="F8" s="216"/>
      <c r="G8" s="216"/>
      <c r="H8" s="216"/>
      <c r="I8" s="216"/>
      <c r="J8" s="216"/>
      <c r="K8" s="216"/>
      <c r="L8" s="216"/>
      <c r="M8" s="216"/>
      <c r="N8" s="216"/>
      <c r="O8" s="216"/>
    </row>
    <row r="9" spans="1:15" ht="13.5" customHeight="1" x14ac:dyDescent="0.4">
      <c r="A9" s="155" t="s">
        <v>193</v>
      </c>
    </row>
    <row r="10" spans="1:15" ht="13.5" customHeight="1" x14ac:dyDescent="0.4">
      <c r="A10" s="155" t="s">
        <v>194</v>
      </c>
    </row>
    <row r="11" spans="1:15" ht="13.5" customHeight="1" x14ac:dyDescent="0.4">
      <c r="A11" s="155" t="s">
        <v>195</v>
      </c>
    </row>
    <row r="12" spans="1:15" ht="13.5" customHeight="1" x14ac:dyDescent="0.4">
      <c r="A12" s="155" t="s">
        <v>196</v>
      </c>
    </row>
    <row r="14" spans="1:15" ht="13.5" customHeight="1" x14ac:dyDescent="0.4">
      <c r="A14" s="333" t="s">
        <v>197</v>
      </c>
      <c r="B14" s="333" t="s">
        <v>198</v>
      </c>
      <c r="C14" s="335" t="s">
        <v>199</v>
      </c>
      <c r="D14" s="336"/>
      <c r="E14" s="335" t="s">
        <v>200</v>
      </c>
      <c r="F14" s="336"/>
      <c r="G14" s="339" t="s">
        <v>201</v>
      </c>
      <c r="H14" s="340"/>
      <c r="I14" s="339" t="s">
        <v>202</v>
      </c>
      <c r="J14" s="340"/>
      <c r="K14" s="320" t="s">
        <v>203</v>
      </c>
      <c r="L14" s="320"/>
      <c r="M14" s="320"/>
      <c r="N14" s="320"/>
      <c r="O14" s="320"/>
    </row>
    <row r="15" spans="1:15" ht="13.5" customHeight="1" x14ac:dyDescent="0.4">
      <c r="A15" s="334"/>
      <c r="B15" s="334"/>
      <c r="C15" s="337"/>
      <c r="D15" s="338"/>
      <c r="E15" s="337"/>
      <c r="F15" s="338"/>
      <c r="G15" s="341"/>
      <c r="H15" s="342"/>
      <c r="I15" s="341"/>
      <c r="J15" s="342"/>
      <c r="K15" s="320"/>
      <c r="L15" s="320"/>
      <c r="M15" s="320"/>
      <c r="N15" s="320"/>
      <c r="O15" s="320"/>
    </row>
    <row r="16" spans="1:15" ht="20.100000000000001" customHeight="1" x14ac:dyDescent="0.4">
      <c r="A16" s="326"/>
      <c r="B16" s="166" t="s">
        <v>204</v>
      </c>
      <c r="C16" s="328"/>
      <c r="D16" s="328"/>
      <c r="E16" s="328"/>
      <c r="F16" s="328"/>
      <c r="G16" s="329"/>
      <c r="H16" s="329"/>
      <c r="I16" s="329"/>
      <c r="J16" s="329"/>
      <c r="K16" s="330"/>
      <c r="L16" s="330"/>
      <c r="M16" s="330"/>
      <c r="N16" s="330"/>
      <c r="O16" s="330"/>
    </row>
    <row r="17" spans="1:15" ht="19.5" customHeight="1" x14ac:dyDescent="0.4">
      <c r="A17" s="327"/>
      <c r="B17" s="167" t="s">
        <v>205</v>
      </c>
      <c r="C17" s="332"/>
      <c r="D17" s="332"/>
      <c r="E17" s="332"/>
      <c r="F17" s="332"/>
      <c r="G17" s="332"/>
      <c r="H17" s="332"/>
      <c r="I17" s="332"/>
      <c r="J17" s="332"/>
      <c r="K17" s="330"/>
      <c r="L17" s="330"/>
      <c r="M17" s="330"/>
      <c r="N17" s="330"/>
      <c r="O17" s="330"/>
    </row>
    <row r="18" spans="1:15" ht="20.100000000000001" customHeight="1" x14ac:dyDescent="0.4">
      <c r="A18" s="326"/>
      <c r="B18" s="166" t="s">
        <v>204</v>
      </c>
      <c r="C18" s="328"/>
      <c r="D18" s="328"/>
      <c r="E18" s="328"/>
      <c r="F18" s="328"/>
      <c r="G18" s="329"/>
      <c r="H18" s="329"/>
      <c r="I18" s="329"/>
      <c r="J18" s="329"/>
      <c r="K18" s="330"/>
      <c r="L18" s="330"/>
      <c r="M18" s="330"/>
      <c r="N18" s="330"/>
      <c r="O18" s="330"/>
    </row>
    <row r="19" spans="1:15" ht="20.100000000000001" customHeight="1" x14ac:dyDescent="0.4">
      <c r="A19" s="327"/>
      <c r="B19" s="167" t="s">
        <v>205</v>
      </c>
      <c r="C19" s="331"/>
      <c r="D19" s="331"/>
      <c r="E19" s="331"/>
      <c r="F19" s="331"/>
      <c r="G19" s="331"/>
      <c r="H19" s="331"/>
      <c r="I19" s="331"/>
      <c r="J19" s="331"/>
      <c r="K19" s="330"/>
      <c r="L19" s="330"/>
      <c r="M19" s="330"/>
      <c r="N19" s="330"/>
      <c r="O19" s="330"/>
    </row>
    <row r="20" spans="1:15" ht="20.100000000000001" customHeight="1" x14ac:dyDescent="0.4">
      <c r="A20" s="326"/>
      <c r="B20" s="166" t="s">
        <v>204</v>
      </c>
      <c r="C20" s="328"/>
      <c r="D20" s="328"/>
      <c r="E20" s="328"/>
      <c r="F20" s="328"/>
      <c r="G20" s="329"/>
      <c r="H20" s="329"/>
      <c r="I20" s="329"/>
      <c r="J20" s="329"/>
      <c r="K20" s="330"/>
      <c r="L20" s="330"/>
      <c r="M20" s="330"/>
      <c r="N20" s="330"/>
      <c r="O20" s="330"/>
    </row>
    <row r="21" spans="1:15" ht="20.100000000000001" customHeight="1" x14ac:dyDescent="0.4">
      <c r="A21" s="327"/>
      <c r="B21" s="167" t="s">
        <v>205</v>
      </c>
      <c r="C21" s="331"/>
      <c r="D21" s="331"/>
      <c r="E21" s="331"/>
      <c r="F21" s="331"/>
      <c r="G21" s="331"/>
      <c r="H21" s="331"/>
      <c r="I21" s="331"/>
      <c r="J21" s="331"/>
      <c r="K21" s="330"/>
      <c r="L21" s="330"/>
      <c r="M21" s="330"/>
      <c r="N21" s="330"/>
      <c r="O21" s="330"/>
    </row>
    <row r="22" spans="1:15" ht="20.100000000000001" customHeight="1" x14ac:dyDescent="0.4">
      <c r="A22" s="326"/>
      <c r="B22" s="166" t="s">
        <v>204</v>
      </c>
      <c r="C22" s="328"/>
      <c r="D22" s="328"/>
      <c r="E22" s="328"/>
      <c r="F22" s="328"/>
      <c r="G22" s="329"/>
      <c r="H22" s="329"/>
      <c r="I22" s="329"/>
      <c r="J22" s="329"/>
      <c r="K22" s="330"/>
      <c r="L22" s="330"/>
      <c r="M22" s="330"/>
      <c r="N22" s="330"/>
      <c r="O22" s="330"/>
    </row>
    <row r="23" spans="1:15" ht="20.100000000000001" customHeight="1" x14ac:dyDescent="0.4">
      <c r="A23" s="327"/>
      <c r="B23" s="167" t="s">
        <v>205</v>
      </c>
      <c r="C23" s="331"/>
      <c r="D23" s="331"/>
      <c r="E23" s="331"/>
      <c r="F23" s="331"/>
      <c r="G23" s="331"/>
      <c r="H23" s="331"/>
      <c r="I23" s="331"/>
      <c r="J23" s="331"/>
      <c r="K23" s="330"/>
      <c r="L23" s="330"/>
      <c r="M23" s="330"/>
      <c r="N23" s="330"/>
      <c r="O23" s="330"/>
    </row>
    <row r="24" spans="1:15" ht="20.100000000000001" customHeight="1" x14ac:dyDescent="0.4">
      <c r="A24" s="326"/>
      <c r="B24" s="166" t="s">
        <v>204</v>
      </c>
      <c r="C24" s="328"/>
      <c r="D24" s="328"/>
      <c r="E24" s="328"/>
      <c r="F24" s="328"/>
      <c r="G24" s="329"/>
      <c r="H24" s="329"/>
      <c r="I24" s="329"/>
      <c r="J24" s="329"/>
      <c r="K24" s="330"/>
      <c r="L24" s="330"/>
      <c r="M24" s="330"/>
      <c r="N24" s="330"/>
      <c r="O24" s="330"/>
    </row>
    <row r="25" spans="1:15" ht="20.100000000000001" customHeight="1" x14ac:dyDescent="0.4">
      <c r="A25" s="327"/>
      <c r="B25" s="167" t="s">
        <v>205</v>
      </c>
      <c r="C25" s="331"/>
      <c r="D25" s="331"/>
      <c r="E25" s="331"/>
      <c r="F25" s="331"/>
      <c r="G25" s="331"/>
      <c r="H25" s="331"/>
      <c r="I25" s="331"/>
      <c r="J25" s="331"/>
      <c r="K25" s="330"/>
      <c r="L25" s="330"/>
      <c r="M25" s="330"/>
      <c r="N25" s="330"/>
      <c r="O25" s="330"/>
    </row>
    <row r="26" spans="1:15" ht="20.100000000000001" customHeight="1" x14ac:dyDescent="0.4">
      <c r="A26" s="326"/>
      <c r="B26" s="166" t="s">
        <v>204</v>
      </c>
      <c r="C26" s="328"/>
      <c r="D26" s="328"/>
      <c r="E26" s="328"/>
      <c r="F26" s="328"/>
      <c r="G26" s="329"/>
      <c r="H26" s="329"/>
      <c r="I26" s="329"/>
      <c r="J26" s="329"/>
      <c r="K26" s="330"/>
      <c r="L26" s="330"/>
      <c r="M26" s="330"/>
      <c r="N26" s="330"/>
      <c r="O26" s="330"/>
    </row>
    <row r="27" spans="1:15" ht="20.100000000000001" customHeight="1" x14ac:dyDescent="0.4">
      <c r="A27" s="327"/>
      <c r="B27" s="167" t="s">
        <v>205</v>
      </c>
      <c r="C27" s="331"/>
      <c r="D27" s="331"/>
      <c r="E27" s="331"/>
      <c r="F27" s="331"/>
      <c r="G27" s="331"/>
      <c r="H27" s="331"/>
      <c r="I27" s="331"/>
      <c r="J27" s="331"/>
      <c r="K27" s="330"/>
      <c r="L27" s="330"/>
      <c r="M27" s="330"/>
      <c r="N27" s="330"/>
      <c r="O27" s="330"/>
    </row>
    <row r="28" spans="1:15" ht="20.100000000000001" customHeight="1" x14ac:dyDescent="0.4">
      <c r="A28" s="326"/>
      <c r="B28" s="166" t="s">
        <v>204</v>
      </c>
      <c r="C28" s="328"/>
      <c r="D28" s="328"/>
      <c r="E28" s="328"/>
      <c r="F28" s="328"/>
      <c r="G28" s="329"/>
      <c r="H28" s="329"/>
      <c r="I28" s="329"/>
      <c r="J28" s="329"/>
      <c r="K28" s="330"/>
      <c r="L28" s="330"/>
      <c r="M28" s="330"/>
      <c r="N28" s="330"/>
      <c r="O28" s="330"/>
    </row>
    <row r="29" spans="1:15" ht="20.100000000000001" customHeight="1" x14ac:dyDescent="0.4">
      <c r="A29" s="327"/>
      <c r="B29" s="167" t="s">
        <v>205</v>
      </c>
      <c r="C29" s="331"/>
      <c r="D29" s="331"/>
      <c r="E29" s="331"/>
      <c r="F29" s="331"/>
      <c r="G29" s="331"/>
      <c r="H29" s="331"/>
      <c r="I29" s="331"/>
      <c r="J29" s="331"/>
      <c r="K29" s="330"/>
      <c r="L29" s="330"/>
      <c r="M29" s="330"/>
      <c r="N29" s="330"/>
      <c r="O29" s="330"/>
    </row>
    <row r="30" spans="1:15" ht="20.100000000000001" customHeight="1" x14ac:dyDescent="0.4">
      <c r="A30" s="326"/>
      <c r="B30" s="166" t="s">
        <v>204</v>
      </c>
      <c r="C30" s="328"/>
      <c r="D30" s="328"/>
      <c r="E30" s="328"/>
      <c r="F30" s="328"/>
      <c r="G30" s="329"/>
      <c r="H30" s="329"/>
      <c r="I30" s="329"/>
      <c r="J30" s="329"/>
      <c r="K30" s="330"/>
      <c r="L30" s="330"/>
      <c r="M30" s="330"/>
      <c r="N30" s="330"/>
      <c r="O30" s="330"/>
    </row>
    <row r="31" spans="1:15" ht="20.100000000000001" customHeight="1" x14ac:dyDescent="0.4">
      <c r="A31" s="327"/>
      <c r="B31" s="167" t="s">
        <v>205</v>
      </c>
      <c r="C31" s="331"/>
      <c r="D31" s="331"/>
      <c r="E31" s="331"/>
      <c r="F31" s="331"/>
      <c r="G31" s="331"/>
      <c r="H31" s="331"/>
      <c r="I31" s="331"/>
      <c r="J31" s="331"/>
      <c r="K31" s="330"/>
      <c r="L31" s="330"/>
      <c r="M31" s="330"/>
      <c r="N31" s="330"/>
      <c r="O31" s="330"/>
    </row>
    <row r="32" spans="1:15" ht="20.100000000000001" customHeight="1" x14ac:dyDescent="0.4">
      <c r="A32" s="326"/>
      <c r="B32" s="166" t="s">
        <v>204</v>
      </c>
      <c r="C32" s="328"/>
      <c r="D32" s="328"/>
      <c r="E32" s="328"/>
      <c r="F32" s="328"/>
      <c r="G32" s="329"/>
      <c r="H32" s="329"/>
      <c r="I32" s="329"/>
      <c r="J32" s="329"/>
      <c r="K32" s="330"/>
      <c r="L32" s="330"/>
      <c r="M32" s="330"/>
      <c r="N32" s="330"/>
      <c r="O32" s="330"/>
    </row>
    <row r="33" spans="1:15" ht="20.100000000000001" customHeight="1" x14ac:dyDescent="0.4">
      <c r="A33" s="327"/>
      <c r="B33" s="167" t="s">
        <v>205</v>
      </c>
      <c r="C33" s="331"/>
      <c r="D33" s="331"/>
      <c r="E33" s="331"/>
      <c r="F33" s="331"/>
      <c r="G33" s="331"/>
      <c r="H33" s="331"/>
      <c r="I33" s="331"/>
      <c r="J33" s="331"/>
      <c r="K33" s="330"/>
      <c r="L33" s="330"/>
      <c r="M33" s="330"/>
      <c r="N33" s="330"/>
      <c r="O33" s="330"/>
    </row>
    <row r="34" spans="1:15" ht="20.100000000000001" customHeight="1" x14ac:dyDescent="0.4">
      <c r="A34" s="326"/>
      <c r="B34" s="166" t="s">
        <v>204</v>
      </c>
      <c r="C34" s="328"/>
      <c r="D34" s="328"/>
      <c r="E34" s="328"/>
      <c r="F34" s="328"/>
      <c r="G34" s="329"/>
      <c r="H34" s="329"/>
      <c r="I34" s="329"/>
      <c r="J34" s="329"/>
      <c r="K34" s="330"/>
      <c r="L34" s="330"/>
      <c r="M34" s="330"/>
      <c r="N34" s="330"/>
      <c r="O34" s="330"/>
    </row>
    <row r="35" spans="1:15" ht="20.100000000000001" customHeight="1" x14ac:dyDescent="0.4">
      <c r="A35" s="327"/>
      <c r="B35" s="167" t="s">
        <v>205</v>
      </c>
      <c r="C35" s="331"/>
      <c r="D35" s="331"/>
      <c r="E35" s="331"/>
      <c r="F35" s="331"/>
      <c r="G35" s="331"/>
      <c r="H35" s="331"/>
      <c r="I35" s="331"/>
      <c r="J35" s="331"/>
      <c r="K35" s="330"/>
      <c r="L35" s="330"/>
      <c r="M35" s="330"/>
      <c r="N35" s="330"/>
      <c r="O35" s="330"/>
    </row>
    <row r="36" spans="1:15" ht="20.100000000000001" customHeight="1" x14ac:dyDescent="0.4">
      <c r="A36" s="326"/>
      <c r="B36" s="166" t="s">
        <v>204</v>
      </c>
      <c r="C36" s="328"/>
      <c r="D36" s="328"/>
      <c r="E36" s="328"/>
      <c r="F36" s="328"/>
      <c r="G36" s="329"/>
      <c r="H36" s="329"/>
      <c r="I36" s="329"/>
      <c r="J36" s="329"/>
      <c r="K36" s="330"/>
      <c r="L36" s="330"/>
      <c r="M36" s="330"/>
      <c r="N36" s="330"/>
      <c r="O36" s="330"/>
    </row>
    <row r="37" spans="1:15" ht="20.100000000000001" customHeight="1" x14ac:dyDescent="0.4">
      <c r="A37" s="327"/>
      <c r="B37" s="167" t="s">
        <v>205</v>
      </c>
      <c r="C37" s="331"/>
      <c r="D37" s="331"/>
      <c r="E37" s="331"/>
      <c r="F37" s="331"/>
      <c r="G37" s="331"/>
      <c r="H37" s="331"/>
      <c r="I37" s="331"/>
      <c r="J37" s="331"/>
      <c r="K37" s="330"/>
      <c r="L37" s="330"/>
      <c r="M37" s="330"/>
      <c r="N37" s="330"/>
      <c r="O37" s="330"/>
    </row>
    <row r="38" spans="1:15" ht="20.100000000000001" customHeight="1" x14ac:dyDescent="0.4">
      <c r="A38" s="326"/>
      <c r="B38" s="166" t="s">
        <v>204</v>
      </c>
      <c r="C38" s="328"/>
      <c r="D38" s="328"/>
      <c r="E38" s="328"/>
      <c r="F38" s="328"/>
      <c r="G38" s="329"/>
      <c r="H38" s="329"/>
      <c r="I38" s="329"/>
      <c r="J38" s="329"/>
      <c r="K38" s="330"/>
      <c r="L38" s="330"/>
      <c r="M38" s="330"/>
      <c r="N38" s="330"/>
      <c r="O38" s="330"/>
    </row>
    <row r="39" spans="1:15" ht="20.100000000000001" customHeight="1" x14ac:dyDescent="0.4">
      <c r="A39" s="327"/>
      <c r="B39" s="167" t="s">
        <v>205</v>
      </c>
      <c r="C39" s="331"/>
      <c r="D39" s="331"/>
      <c r="E39" s="331"/>
      <c r="F39" s="331"/>
      <c r="G39" s="331"/>
      <c r="H39" s="331"/>
      <c r="I39" s="331"/>
      <c r="J39" s="331"/>
      <c r="K39" s="330"/>
      <c r="L39" s="330"/>
      <c r="M39" s="330"/>
      <c r="N39" s="330"/>
      <c r="O39" s="330"/>
    </row>
    <row r="40" spans="1:15" ht="20.100000000000001" customHeight="1" x14ac:dyDescent="0.4">
      <c r="A40" s="326"/>
      <c r="B40" s="166" t="s">
        <v>204</v>
      </c>
      <c r="C40" s="328"/>
      <c r="D40" s="328"/>
      <c r="E40" s="328"/>
      <c r="F40" s="328"/>
      <c r="G40" s="329"/>
      <c r="H40" s="329"/>
      <c r="I40" s="329"/>
      <c r="J40" s="329"/>
      <c r="K40" s="330"/>
      <c r="L40" s="330"/>
      <c r="M40" s="330"/>
      <c r="N40" s="330"/>
      <c r="O40" s="330"/>
    </row>
    <row r="41" spans="1:15" ht="20.100000000000001" customHeight="1" x14ac:dyDescent="0.4">
      <c r="A41" s="327"/>
      <c r="B41" s="167" t="s">
        <v>205</v>
      </c>
      <c r="C41" s="331"/>
      <c r="D41" s="331"/>
      <c r="E41" s="331"/>
      <c r="F41" s="331"/>
      <c r="G41" s="331"/>
      <c r="H41" s="331"/>
      <c r="I41" s="331"/>
      <c r="J41" s="331"/>
      <c r="K41" s="330"/>
      <c r="L41" s="330"/>
      <c r="M41" s="330"/>
      <c r="N41" s="330"/>
      <c r="O41" s="330"/>
    </row>
    <row r="42" spans="1:15" ht="20.100000000000001" customHeight="1" x14ac:dyDescent="0.4">
      <c r="A42" s="326"/>
      <c r="B42" s="166" t="s">
        <v>204</v>
      </c>
      <c r="C42" s="328"/>
      <c r="D42" s="328"/>
      <c r="E42" s="328"/>
      <c r="F42" s="328"/>
      <c r="G42" s="329"/>
      <c r="H42" s="329"/>
      <c r="I42" s="329"/>
      <c r="J42" s="329"/>
      <c r="K42" s="330"/>
      <c r="L42" s="330"/>
      <c r="M42" s="330"/>
      <c r="N42" s="330"/>
      <c r="O42" s="330"/>
    </row>
    <row r="43" spans="1:15" ht="20.100000000000001" customHeight="1" x14ac:dyDescent="0.4">
      <c r="A43" s="327"/>
      <c r="B43" s="167" t="s">
        <v>205</v>
      </c>
      <c r="C43" s="331"/>
      <c r="D43" s="331"/>
      <c r="E43" s="331"/>
      <c r="F43" s="331"/>
      <c r="G43" s="331"/>
      <c r="H43" s="331"/>
      <c r="I43" s="331"/>
      <c r="J43" s="331"/>
      <c r="K43" s="330"/>
      <c r="L43" s="330"/>
      <c r="M43" s="330"/>
      <c r="N43" s="330"/>
      <c r="O43" s="330"/>
    </row>
    <row r="44" spans="1:15" ht="20.100000000000001" customHeight="1" x14ac:dyDescent="0.4">
      <c r="A44" s="326"/>
      <c r="B44" s="166" t="s">
        <v>204</v>
      </c>
      <c r="C44" s="328"/>
      <c r="D44" s="328"/>
      <c r="E44" s="328"/>
      <c r="F44" s="328"/>
      <c r="G44" s="329"/>
      <c r="H44" s="329"/>
      <c r="I44" s="329"/>
      <c r="J44" s="329"/>
      <c r="K44" s="330"/>
      <c r="L44" s="330"/>
      <c r="M44" s="330"/>
      <c r="N44" s="330"/>
      <c r="O44" s="330"/>
    </row>
    <row r="45" spans="1:15" ht="20.100000000000001" customHeight="1" x14ac:dyDescent="0.4">
      <c r="A45" s="327"/>
      <c r="B45" s="167" t="s">
        <v>205</v>
      </c>
      <c r="C45" s="331"/>
      <c r="D45" s="331"/>
      <c r="E45" s="331"/>
      <c r="F45" s="331"/>
      <c r="G45" s="331"/>
      <c r="H45" s="331"/>
      <c r="I45" s="331"/>
      <c r="J45" s="331"/>
      <c r="K45" s="330"/>
      <c r="L45" s="330"/>
      <c r="M45" s="330"/>
      <c r="N45" s="330"/>
      <c r="O45" s="330"/>
    </row>
    <row r="46" spans="1:15" ht="20.100000000000001" customHeight="1" x14ac:dyDescent="0.4">
      <c r="A46" s="326"/>
      <c r="B46" s="166" t="s">
        <v>204</v>
      </c>
      <c r="C46" s="328"/>
      <c r="D46" s="328"/>
      <c r="E46" s="328"/>
      <c r="F46" s="328"/>
      <c r="G46" s="329"/>
      <c r="H46" s="329"/>
      <c r="I46" s="329"/>
      <c r="J46" s="329"/>
      <c r="K46" s="330"/>
      <c r="L46" s="330"/>
      <c r="M46" s="330"/>
      <c r="N46" s="330"/>
      <c r="O46" s="330"/>
    </row>
    <row r="47" spans="1:15" ht="20.100000000000001" customHeight="1" x14ac:dyDescent="0.4">
      <c r="A47" s="327"/>
      <c r="B47" s="167" t="s">
        <v>205</v>
      </c>
      <c r="C47" s="331"/>
      <c r="D47" s="331"/>
      <c r="E47" s="331"/>
      <c r="F47" s="331"/>
      <c r="G47" s="331"/>
      <c r="H47" s="331"/>
      <c r="I47" s="331"/>
      <c r="J47" s="331"/>
      <c r="K47" s="330"/>
      <c r="L47" s="330"/>
      <c r="M47" s="330"/>
      <c r="N47" s="330"/>
      <c r="O47" s="330"/>
    </row>
    <row r="48" spans="1:15" ht="20.100000000000001" customHeight="1" x14ac:dyDescent="0.4">
      <c r="A48" s="326"/>
      <c r="B48" s="166" t="s">
        <v>204</v>
      </c>
      <c r="C48" s="328"/>
      <c r="D48" s="328"/>
      <c r="E48" s="328"/>
      <c r="F48" s="328"/>
      <c r="G48" s="329"/>
      <c r="H48" s="329"/>
      <c r="I48" s="329"/>
      <c r="J48" s="329"/>
      <c r="K48" s="330"/>
      <c r="L48" s="330"/>
      <c r="M48" s="330"/>
      <c r="N48" s="330"/>
      <c r="O48" s="330"/>
    </row>
    <row r="49" spans="1:15" ht="20.100000000000001" customHeight="1" x14ac:dyDescent="0.4">
      <c r="A49" s="327"/>
      <c r="B49" s="167" t="s">
        <v>205</v>
      </c>
      <c r="C49" s="331"/>
      <c r="D49" s="331"/>
      <c r="E49" s="331"/>
      <c r="F49" s="331"/>
      <c r="G49" s="331"/>
      <c r="H49" s="331"/>
      <c r="I49" s="331"/>
      <c r="J49" s="331"/>
      <c r="K49" s="330"/>
      <c r="L49" s="330"/>
      <c r="M49" s="330"/>
      <c r="N49" s="330"/>
      <c r="O49" s="330"/>
    </row>
    <row r="50" spans="1:15" ht="20.100000000000001" customHeight="1" x14ac:dyDescent="0.4">
      <c r="A50" s="326"/>
      <c r="B50" s="166" t="s">
        <v>204</v>
      </c>
      <c r="C50" s="328"/>
      <c r="D50" s="328"/>
      <c r="E50" s="328"/>
      <c r="F50" s="328"/>
      <c r="G50" s="329"/>
      <c r="H50" s="329"/>
      <c r="I50" s="329"/>
      <c r="J50" s="329"/>
      <c r="K50" s="330"/>
      <c r="L50" s="330"/>
      <c r="M50" s="330"/>
      <c r="N50" s="330"/>
      <c r="O50" s="330"/>
    </row>
    <row r="51" spans="1:15" ht="20.100000000000001" customHeight="1" x14ac:dyDescent="0.4">
      <c r="A51" s="327"/>
      <c r="B51" s="167" t="s">
        <v>205</v>
      </c>
      <c r="C51" s="331"/>
      <c r="D51" s="331"/>
      <c r="E51" s="331"/>
      <c r="F51" s="331"/>
      <c r="G51" s="331"/>
      <c r="H51" s="331"/>
      <c r="I51" s="331"/>
      <c r="J51" s="331"/>
      <c r="K51" s="330"/>
      <c r="L51" s="330"/>
      <c r="M51" s="330"/>
      <c r="N51" s="330"/>
      <c r="O51" s="330"/>
    </row>
    <row r="52" spans="1:15" ht="20.100000000000001" customHeight="1" x14ac:dyDescent="0.4">
      <c r="A52" s="326"/>
      <c r="B52" s="166" t="s">
        <v>204</v>
      </c>
      <c r="C52" s="328"/>
      <c r="D52" s="328"/>
      <c r="E52" s="328"/>
      <c r="F52" s="328"/>
      <c r="G52" s="329"/>
      <c r="H52" s="329"/>
      <c r="I52" s="329"/>
      <c r="J52" s="329"/>
      <c r="K52" s="330"/>
      <c r="L52" s="330"/>
      <c r="M52" s="330"/>
      <c r="N52" s="330"/>
      <c r="O52" s="330"/>
    </row>
    <row r="53" spans="1:15" ht="20.100000000000001" customHeight="1" x14ac:dyDescent="0.4">
      <c r="A53" s="327"/>
      <c r="B53" s="167" t="s">
        <v>205</v>
      </c>
      <c r="C53" s="331"/>
      <c r="D53" s="331"/>
      <c r="E53" s="331"/>
      <c r="F53" s="331"/>
      <c r="G53" s="331"/>
      <c r="H53" s="331"/>
      <c r="I53" s="331"/>
      <c r="J53" s="331"/>
      <c r="K53" s="330"/>
      <c r="L53" s="330"/>
      <c r="M53" s="330"/>
      <c r="N53" s="330"/>
      <c r="O53" s="330"/>
    </row>
    <row r="54" spans="1:15" ht="20.100000000000001" customHeight="1" x14ac:dyDescent="0.4">
      <c r="A54" s="326"/>
      <c r="B54" s="166" t="s">
        <v>204</v>
      </c>
      <c r="C54" s="328"/>
      <c r="D54" s="328"/>
      <c r="E54" s="328"/>
      <c r="F54" s="328"/>
      <c r="G54" s="329"/>
      <c r="H54" s="329"/>
      <c r="I54" s="329"/>
      <c r="J54" s="329"/>
      <c r="K54" s="330"/>
      <c r="L54" s="330"/>
      <c r="M54" s="330"/>
      <c r="N54" s="330"/>
      <c r="O54" s="330"/>
    </row>
    <row r="55" spans="1:15" ht="20.100000000000001" customHeight="1" x14ac:dyDescent="0.4">
      <c r="A55" s="327"/>
      <c r="B55" s="167" t="s">
        <v>205</v>
      </c>
      <c r="C55" s="331"/>
      <c r="D55" s="331"/>
      <c r="E55" s="331"/>
      <c r="F55" s="331"/>
      <c r="G55" s="331"/>
      <c r="H55" s="331"/>
      <c r="I55" s="331"/>
      <c r="J55" s="331"/>
      <c r="K55" s="330"/>
      <c r="L55" s="330"/>
      <c r="M55" s="330"/>
      <c r="N55" s="330"/>
      <c r="O55" s="330"/>
    </row>
    <row r="56" spans="1:15" ht="20.100000000000001" customHeight="1" x14ac:dyDescent="0.4">
      <c r="A56" s="326"/>
      <c r="B56" s="166" t="s">
        <v>204</v>
      </c>
      <c r="C56" s="328"/>
      <c r="D56" s="328"/>
      <c r="E56" s="328"/>
      <c r="F56" s="328"/>
      <c r="G56" s="329"/>
      <c r="H56" s="329"/>
      <c r="I56" s="329"/>
      <c r="J56" s="329"/>
      <c r="K56" s="330"/>
      <c r="L56" s="330"/>
      <c r="M56" s="330"/>
      <c r="N56" s="330"/>
      <c r="O56" s="330"/>
    </row>
    <row r="57" spans="1:15" ht="20.100000000000001" customHeight="1" x14ac:dyDescent="0.4">
      <c r="A57" s="327"/>
      <c r="B57" s="167" t="s">
        <v>205</v>
      </c>
      <c r="C57" s="331"/>
      <c r="D57" s="331"/>
      <c r="E57" s="331"/>
      <c r="F57" s="331"/>
      <c r="G57" s="331"/>
      <c r="H57" s="331"/>
      <c r="I57" s="331"/>
      <c r="J57" s="331"/>
      <c r="K57" s="330"/>
      <c r="L57" s="330"/>
      <c r="M57" s="330"/>
      <c r="N57" s="330"/>
      <c r="O57" s="330"/>
    </row>
    <row r="58" spans="1:15" ht="20.100000000000001" customHeight="1" x14ac:dyDescent="0.4">
      <c r="A58" s="326"/>
      <c r="B58" s="166" t="s">
        <v>204</v>
      </c>
      <c r="C58" s="328"/>
      <c r="D58" s="328"/>
      <c r="E58" s="328"/>
      <c r="F58" s="328"/>
      <c r="G58" s="329"/>
      <c r="H58" s="329"/>
      <c r="I58" s="329"/>
      <c r="J58" s="329"/>
      <c r="K58" s="330"/>
      <c r="L58" s="330"/>
      <c r="M58" s="330"/>
      <c r="N58" s="330"/>
      <c r="O58" s="330"/>
    </row>
    <row r="59" spans="1:15" ht="20.100000000000001" customHeight="1" x14ac:dyDescent="0.4">
      <c r="A59" s="327"/>
      <c r="B59" s="167" t="s">
        <v>205</v>
      </c>
      <c r="C59" s="331"/>
      <c r="D59" s="331"/>
      <c r="E59" s="331"/>
      <c r="F59" s="331"/>
      <c r="G59" s="331"/>
      <c r="H59" s="331"/>
      <c r="I59" s="331"/>
      <c r="J59" s="331"/>
      <c r="K59" s="330"/>
      <c r="L59" s="330"/>
      <c r="M59" s="330"/>
      <c r="N59" s="330"/>
      <c r="O59" s="330"/>
    </row>
    <row r="60" spans="1:15" ht="20.100000000000001" customHeight="1" x14ac:dyDescent="0.4">
      <c r="A60" s="326"/>
      <c r="B60" s="166" t="s">
        <v>204</v>
      </c>
      <c r="C60" s="328"/>
      <c r="D60" s="328"/>
      <c r="E60" s="328"/>
      <c r="F60" s="328"/>
      <c r="G60" s="329"/>
      <c r="H60" s="329"/>
      <c r="I60" s="329"/>
      <c r="J60" s="329"/>
      <c r="K60" s="330"/>
      <c r="L60" s="330"/>
      <c r="M60" s="330"/>
      <c r="N60" s="330"/>
      <c r="O60" s="330"/>
    </row>
    <row r="61" spans="1:15" ht="20.100000000000001" customHeight="1" x14ac:dyDescent="0.4">
      <c r="A61" s="327"/>
      <c r="B61" s="167" t="s">
        <v>205</v>
      </c>
      <c r="C61" s="331"/>
      <c r="D61" s="331"/>
      <c r="E61" s="331"/>
      <c r="F61" s="331"/>
      <c r="G61" s="331"/>
      <c r="H61" s="331"/>
      <c r="I61" s="331"/>
      <c r="J61" s="331"/>
      <c r="K61" s="330"/>
      <c r="L61" s="330"/>
      <c r="M61" s="330"/>
      <c r="N61" s="330"/>
      <c r="O61" s="330"/>
    </row>
    <row r="62" spans="1:15" ht="20.100000000000001" customHeight="1" x14ac:dyDescent="0.4">
      <c r="A62" s="326"/>
      <c r="B62" s="166" t="s">
        <v>204</v>
      </c>
      <c r="C62" s="328"/>
      <c r="D62" s="328"/>
      <c r="E62" s="328"/>
      <c r="F62" s="328"/>
      <c r="G62" s="329"/>
      <c r="H62" s="329"/>
      <c r="I62" s="329"/>
      <c r="J62" s="329"/>
      <c r="K62" s="330"/>
      <c r="L62" s="330"/>
      <c r="M62" s="330"/>
      <c r="N62" s="330"/>
      <c r="O62" s="330"/>
    </row>
    <row r="63" spans="1:15" ht="20.100000000000001" customHeight="1" x14ac:dyDescent="0.4">
      <c r="A63" s="327"/>
      <c r="B63" s="167" t="s">
        <v>205</v>
      </c>
      <c r="C63" s="331"/>
      <c r="D63" s="331"/>
      <c r="E63" s="331"/>
      <c r="F63" s="331"/>
      <c r="G63" s="331"/>
      <c r="H63" s="331"/>
      <c r="I63" s="331"/>
      <c r="J63" s="331"/>
      <c r="K63" s="330"/>
      <c r="L63" s="330"/>
      <c r="M63" s="330"/>
      <c r="N63" s="330"/>
      <c r="O63" s="330"/>
    </row>
    <row r="64" spans="1:15" ht="13.5" customHeight="1" x14ac:dyDescent="0.4">
      <c r="A64" s="168"/>
      <c r="B64" s="168"/>
      <c r="C64" s="168"/>
      <c r="D64" s="168"/>
      <c r="E64" s="168"/>
      <c r="F64" s="168"/>
      <c r="G64" s="169"/>
      <c r="H64" s="169"/>
      <c r="I64" s="169"/>
      <c r="J64" s="169"/>
    </row>
    <row r="65" spans="1:10" ht="13.5" customHeight="1" x14ac:dyDescent="0.4">
      <c r="A65" s="168"/>
      <c r="B65" s="168"/>
      <c r="C65" s="168"/>
      <c r="D65" s="168"/>
      <c r="E65" s="168"/>
      <c r="F65" s="168"/>
      <c r="G65" s="169"/>
      <c r="H65" s="169"/>
      <c r="I65" s="169"/>
      <c r="J65" s="169"/>
    </row>
    <row r="66" spans="1:10" ht="13.5" customHeight="1" x14ac:dyDescent="0.4">
      <c r="A66" s="168"/>
      <c r="B66" s="168"/>
      <c r="C66" s="168"/>
      <c r="D66" s="168"/>
      <c r="E66" s="168"/>
      <c r="F66" s="168"/>
      <c r="G66" s="169"/>
      <c r="H66" s="169"/>
      <c r="I66" s="169"/>
      <c r="J66" s="169"/>
    </row>
    <row r="67" spans="1:10" ht="13.5" customHeight="1" x14ac:dyDescent="0.4">
      <c r="A67" s="168"/>
      <c r="B67" s="168"/>
      <c r="C67" s="168"/>
      <c r="D67" s="168"/>
      <c r="E67" s="168"/>
      <c r="F67" s="168"/>
      <c r="G67" s="169"/>
      <c r="H67" s="169"/>
      <c r="I67" s="169"/>
      <c r="J67" s="169"/>
    </row>
    <row r="68" spans="1:10" ht="13.5" customHeight="1" x14ac:dyDescent="0.4">
      <c r="A68" s="168"/>
      <c r="B68" s="168"/>
      <c r="C68" s="168"/>
      <c r="D68" s="168"/>
      <c r="E68" s="168"/>
      <c r="F68" s="168"/>
      <c r="G68" s="169"/>
      <c r="H68" s="169"/>
      <c r="I68" s="169"/>
      <c r="J68" s="169"/>
    </row>
    <row r="69" spans="1:10" ht="13.5" customHeight="1" x14ac:dyDescent="0.4">
      <c r="A69" s="168"/>
      <c r="B69" s="168"/>
      <c r="C69" s="168"/>
      <c r="D69" s="168"/>
      <c r="E69" s="168"/>
      <c r="F69" s="168"/>
      <c r="G69" s="169"/>
      <c r="H69" s="169"/>
      <c r="I69" s="169"/>
      <c r="J69" s="169"/>
    </row>
  </sheetData>
  <sheetProtection algorithmName="SHA-512" hashValue="GTWh7RYl/KrAXe97K91AFrx2JMx7oL1jfRLiT9CPd/37L+C/UG5boxYRrSjSXriauSoJ8mSK8jAqsVjfhoFMJQ==" saltValue="OUcYJEZ0tGyAwKh3hyVlOg==" spinCount="100000" sheet="1" objects="1" scenarios="1"/>
  <mergeCells count="249">
    <mergeCell ref="A2:O2"/>
    <mergeCell ref="A7:O8"/>
    <mergeCell ref="A14:A15"/>
    <mergeCell ref="B14:B15"/>
    <mergeCell ref="C14:D15"/>
    <mergeCell ref="E14:F15"/>
    <mergeCell ref="G14:H15"/>
    <mergeCell ref="I14:J15"/>
    <mergeCell ref="K14:O15"/>
    <mergeCell ref="A16:A17"/>
    <mergeCell ref="C16:D16"/>
    <mergeCell ref="E16:F16"/>
    <mergeCell ref="G16:H16"/>
    <mergeCell ref="I16:J16"/>
    <mergeCell ref="K16:O17"/>
    <mergeCell ref="C17:D17"/>
    <mergeCell ref="E17:F17"/>
    <mergeCell ref="G17:H17"/>
    <mergeCell ref="I17:J17"/>
    <mergeCell ref="A18:A19"/>
    <mergeCell ref="C18:D18"/>
    <mergeCell ref="E18:F18"/>
    <mergeCell ref="G18:H18"/>
    <mergeCell ref="I18:J18"/>
    <mergeCell ref="K18:O19"/>
    <mergeCell ref="C19:D19"/>
    <mergeCell ref="E19:F19"/>
    <mergeCell ref="G19:H19"/>
    <mergeCell ref="I19:J19"/>
    <mergeCell ref="A20:A21"/>
    <mergeCell ref="C20:D20"/>
    <mergeCell ref="E20:F20"/>
    <mergeCell ref="G20:H20"/>
    <mergeCell ref="I20:J20"/>
    <mergeCell ref="K20:O21"/>
    <mergeCell ref="C21:D21"/>
    <mergeCell ref="E21:F21"/>
    <mergeCell ref="G21:H21"/>
    <mergeCell ref="I21:J21"/>
    <mergeCell ref="A22:A23"/>
    <mergeCell ref="C22:D22"/>
    <mergeCell ref="E22:F22"/>
    <mergeCell ref="G22:H22"/>
    <mergeCell ref="I22:J22"/>
    <mergeCell ref="K22:O23"/>
    <mergeCell ref="C23:D23"/>
    <mergeCell ref="E23:F23"/>
    <mergeCell ref="G23:H23"/>
    <mergeCell ref="I23:J23"/>
    <mergeCell ref="A24:A25"/>
    <mergeCell ref="C24:D24"/>
    <mergeCell ref="E24:F24"/>
    <mergeCell ref="G24:H24"/>
    <mergeCell ref="I24:J24"/>
    <mergeCell ref="K24:O25"/>
    <mergeCell ref="C25:D25"/>
    <mergeCell ref="E25:F25"/>
    <mergeCell ref="G25:H25"/>
    <mergeCell ref="I25:J25"/>
    <mergeCell ref="A26:A27"/>
    <mergeCell ref="C26:D26"/>
    <mergeCell ref="E26:F26"/>
    <mergeCell ref="G26:H26"/>
    <mergeCell ref="I26:J26"/>
    <mergeCell ref="K26:O27"/>
    <mergeCell ref="C27:D27"/>
    <mergeCell ref="E27:F27"/>
    <mergeCell ref="G27:H27"/>
    <mergeCell ref="I27:J27"/>
    <mergeCell ref="A28:A29"/>
    <mergeCell ref="C28:D28"/>
    <mergeCell ref="E28:F28"/>
    <mergeCell ref="G28:H28"/>
    <mergeCell ref="I28:J28"/>
    <mergeCell ref="K28:O29"/>
    <mergeCell ref="C29:D29"/>
    <mergeCell ref="E29:F29"/>
    <mergeCell ref="G29:H29"/>
    <mergeCell ref="I29:J29"/>
    <mergeCell ref="A30:A31"/>
    <mergeCell ref="C30:D30"/>
    <mergeCell ref="E30:F30"/>
    <mergeCell ref="G30:H30"/>
    <mergeCell ref="I30:J30"/>
    <mergeCell ref="K30:O31"/>
    <mergeCell ref="C31:D31"/>
    <mergeCell ref="E31:F31"/>
    <mergeCell ref="G31:H31"/>
    <mergeCell ref="I31:J31"/>
    <mergeCell ref="A32:A33"/>
    <mergeCell ref="C32:D32"/>
    <mergeCell ref="E32:F32"/>
    <mergeCell ref="G32:H32"/>
    <mergeCell ref="I32:J32"/>
    <mergeCell ref="K32:O33"/>
    <mergeCell ref="C33:D33"/>
    <mergeCell ref="E33:F33"/>
    <mergeCell ref="G33:H33"/>
    <mergeCell ref="I33:J33"/>
    <mergeCell ref="A34:A35"/>
    <mergeCell ref="C34:D34"/>
    <mergeCell ref="E34:F34"/>
    <mergeCell ref="G34:H34"/>
    <mergeCell ref="I34:J34"/>
    <mergeCell ref="K34:O35"/>
    <mergeCell ref="C35:D35"/>
    <mergeCell ref="E35:F35"/>
    <mergeCell ref="G35:H35"/>
    <mergeCell ref="I35:J35"/>
    <mergeCell ref="A36:A37"/>
    <mergeCell ref="C36:D36"/>
    <mergeCell ref="E36:F36"/>
    <mergeCell ref="G36:H36"/>
    <mergeCell ref="I36:J36"/>
    <mergeCell ref="K36:O37"/>
    <mergeCell ref="C37:D37"/>
    <mergeCell ref="E37:F37"/>
    <mergeCell ref="G37:H37"/>
    <mergeCell ref="I37:J37"/>
    <mergeCell ref="A38:A39"/>
    <mergeCell ref="C38:D38"/>
    <mergeCell ref="E38:F38"/>
    <mergeCell ref="G38:H38"/>
    <mergeCell ref="I38:J38"/>
    <mergeCell ref="K38:O39"/>
    <mergeCell ref="C39:D39"/>
    <mergeCell ref="E39:F39"/>
    <mergeCell ref="G39:H39"/>
    <mergeCell ref="I39:J39"/>
    <mergeCell ref="A40:A41"/>
    <mergeCell ref="C40:D40"/>
    <mergeCell ref="E40:F40"/>
    <mergeCell ref="G40:H40"/>
    <mergeCell ref="I40:J40"/>
    <mergeCell ref="K40:O41"/>
    <mergeCell ref="C41:D41"/>
    <mergeCell ref="E41:F41"/>
    <mergeCell ref="G41:H41"/>
    <mergeCell ref="I41:J41"/>
    <mergeCell ref="A42:A43"/>
    <mergeCell ref="C42:D42"/>
    <mergeCell ref="E42:F42"/>
    <mergeCell ref="G42:H42"/>
    <mergeCell ref="I42:J42"/>
    <mergeCell ref="K42:O43"/>
    <mergeCell ref="C43:D43"/>
    <mergeCell ref="E43:F43"/>
    <mergeCell ref="G43:H43"/>
    <mergeCell ref="I43:J43"/>
    <mergeCell ref="A44:A45"/>
    <mergeCell ref="C44:D44"/>
    <mergeCell ref="E44:F44"/>
    <mergeCell ref="G44:H44"/>
    <mergeCell ref="I44:J44"/>
    <mergeCell ref="K44:O45"/>
    <mergeCell ref="C45:D45"/>
    <mergeCell ref="E45:F45"/>
    <mergeCell ref="G45:H45"/>
    <mergeCell ref="I45:J45"/>
    <mergeCell ref="A46:A47"/>
    <mergeCell ref="C46:D46"/>
    <mergeCell ref="E46:F46"/>
    <mergeCell ref="G46:H46"/>
    <mergeCell ref="I46:J46"/>
    <mergeCell ref="K46:O47"/>
    <mergeCell ref="C47:D47"/>
    <mergeCell ref="E47:F47"/>
    <mergeCell ref="G47:H47"/>
    <mergeCell ref="I47:J47"/>
    <mergeCell ref="A48:A49"/>
    <mergeCell ref="C48:D48"/>
    <mergeCell ref="E48:F48"/>
    <mergeCell ref="G48:H48"/>
    <mergeCell ref="I48:J48"/>
    <mergeCell ref="K48:O49"/>
    <mergeCell ref="C49:D49"/>
    <mergeCell ref="E49:F49"/>
    <mergeCell ref="G49:H49"/>
    <mergeCell ref="I49:J49"/>
    <mergeCell ref="A50:A51"/>
    <mergeCell ref="C50:D50"/>
    <mergeCell ref="E50:F50"/>
    <mergeCell ref="G50:H50"/>
    <mergeCell ref="I50:J50"/>
    <mergeCell ref="K50:O51"/>
    <mergeCell ref="C51:D51"/>
    <mergeCell ref="E51:F51"/>
    <mergeCell ref="G51:H51"/>
    <mergeCell ref="I51:J51"/>
    <mergeCell ref="A52:A53"/>
    <mergeCell ref="C52:D52"/>
    <mergeCell ref="E52:F52"/>
    <mergeCell ref="G52:H52"/>
    <mergeCell ref="I52:J52"/>
    <mergeCell ref="K52:O53"/>
    <mergeCell ref="C53:D53"/>
    <mergeCell ref="E53:F53"/>
    <mergeCell ref="G53:H53"/>
    <mergeCell ref="I53:J53"/>
    <mergeCell ref="A54:A55"/>
    <mergeCell ref="C54:D54"/>
    <mergeCell ref="E54:F54"/>
    <mergeCell ref="G54:H54"/>
    <mergeCell ref="I54:J54"/>
    <mergeCell ref="K54:O55"/>
    <mergeCell ref="C55:D55"/>
    <mergeCell ref="E55:F55"/>
    <mergeCell ref="G55:H55"/>
    <mergeCell ref="I55:J55"/>
    <mergeCell ref="A56:A57"/>
    <mergeCell ref="C56:D56"/>
    <mergeCell ref="E56:F56"/>
    <mergeCell ref="G56:H56"/>
    <mergeCell ref="I56:J56"/>
    <mergeCell ref="K56:O57"/>
    <mergeCell ref="C57:D57"/>
    <mergeCell ref="E57:F57"/>
    <mergeCell ref="G57:H57"/>
    <mergeCell ref="I57:J57"/>
    <mergeCell ref="A58:A59"/>
    <mergeCell ref="C58:D58"/>
    <mergeCell ref="E58:F58"/>
    <mergeCell ref="G58:H58"/>
    <mergeCell ref="I58:J58"/>
    <mergeCell ref="K58:O59"/>
    <mergeCell ref="C59:D59"/>
    <mergeCell ref="E59:F59"/>
    <mergeCell ref="G59:H59"/>
    <mergeCell ref="I59:J59"/>
    <mergeCell ref="A60:A61"/>
    <mergeCell ref="C60:D60"/>
    <mergeCell ref="E60:F60"/>
    <mergeCell ref="G60:H60"/>
    <mergeCell ref="I60:J60"/>
    <mergeCell ref="K60:O61"/>
    <mergeCell ref="C61:D61"/>
    <mergeCell ref="E61:F61"/>
    <mergeCell ref="G61:H61"/>
    <mergeCell ref="I61:J61"/>
    <mergeCell ref="A62:A63"/>
    <mergeCell ref="C62:D62"/>
    <mergeCell ref="E62:F62"/>
    <mergeCell ref="G62:H62"/>
    <mergeCell ref="I62:J62"/>
    <mergeCell ref="K62:O63"/>
    <mergeCell ref="C63:D63"/>
    <mergeCell ref="E63:F63"/>
    <mergeCell ref="G63:H63"/>
    <mergeCell ref="I63:J63"/>
  </mergeCells>
  <phoneticPr fontId="21"/>
  <pageMargins left="1.1023622047244095" right="0.31496062992125984" top="0.74803149606299213" bottom="0.74803149606299213" header="0.31496062992125984" footer="0.31496062992125984"/>
  <pageSetup paperSize="9" scale="8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60"/>
  <sheetViews>
    <sheetView showZeros="0" view="pageBreakPreview" zoomScale="130" zoomScaleNormal="100" zoomScaleSheetLayoutView="130" workbookViewId="0">
      <selection activeCell="A32" sqref="A32"/>
    </sheetView>
  </sheetViews>
  <sheetFormatPr defaultRowHeight="13.5" x14ac:dyDescent="0.4"/>
  <cols>
    <col min="1" max="5" width="9" style="154"/>
    <col min="6" max="6" width="9" style="154" customWidth="1"/>
    <col min="7" max="7" width="9" style="154"/>
    <col min="8" max="8" width="11.625" style="154" bestFit="1" customWidth="1"/>
    <col min="9" max="9" width="9" style="154" customWidth="1"/>
    <col min="10" max="12" width="9" style="154"/>
    <col min="13" max="14" width="9" style="154" customWidth="1"/>
    <col min="15" max="16384" width="9" style="154"/>
  </cols>
  <sheetData>
    <row r="1" spans="1:11" x14ac:dyDescent="0.4">
      <c r="A1" s="319" t="s">
        <v>168</v>
      </c>
      <c r="B1" s="319"/>
      <c r="C1" s="319"/>
      <c r="D1" s="319"/>
      <c r="E1" s="319"/>
      <c r="F1" s="319"/>
      <c r="G1" s="319"/>
      <c r="H1" s="319"/>
      <c r="I1" s="319"/>
      <c r="J1" s="319"/>
      <c r="K1" s="319"/>
    </row>
    <row r="3" spans="1:11" x14ac:dyDescent="0.4">
      <c r="G3" s="155"/>
      <c r="H3" s="320" t="s">
        <v>169</v>
      </c>
      <c r="I3" s="321" t="s">
        <v>206</v>
      </c>
      <c r="J3" s="321"/>
      <c r="K3" s="321"/>
    </row>
    <row r="4" spans="1:11" x14ac:dyDescent="0.4">
      <c r="G4" s="155"/>
      <c r="H4" s="320"/>
      <c r="I4" s="321"/>
      <c r="J4" s="321"/>
      <c r="K4" s="321"/>
    </row>
    <row r="5" spans="1:11" x14ac:dyDescent="0.4">
      <c r="G5" s="155"/>
      <c r="H5" s="320" t="s">
        <v>170</v>
      </c>
      <c r="I5" s="321" t="s">
        <v>207</v>
      </c>
      <c r="J5" s="321"/>
      <c r="K5" s="321"/>
    </row>
    <row r="6" spans="1:11" x14ac:dyDescent="0.4">
      <c r="G6" s="155"/>
      <c r="H6" s="320"/>
      <c r="I6" s="321"/>
      <c r="J6" s="321"/>
      <c r="K6" s="321"/>
    </row>
    <row r="7" spans="1:11" x14ac:dyDescent="0.4">
      <c r="G7" s="155"/>
      <c r="H7" s="320" t="s">
        <v>171</v>
      </c>
      <c r="I7" s="321" t="s">
        <v>208</v>
      </c>
      <c r="J7" s="321"/>
      <c r="K7" s="321"/>
    </row>
    <row r="8" spans="1:11" x14ac:dyDescent="0.4">
      <c r="G8" s="155"/>
      <c r="H8" s="322"/>
      <c r="I8" s="321"/>
      <c r="J8" s="321"/>
      <c r="K8" s="321"/>
    </row>
    <row r="9" spans="1:11" x14ac:dyDescent="0.4">
      <c r="G9" s="155"/>
      <c r="H9" s="322" t="s">
        <v>172</v>
      </c>
      <c r="I9" s="343" t="s">
        <v>209</v>
      </c>
      <c r="J9" s="344"/>
      <c r="K9" s="344"/>
    </row>
    <row r="10" spans="1:11" x14ac:dyDescent="0.4">
      <c r="G10" s="155"/>
      <c r="H10" s="323"/>
      <c r="I10" s="343"/>
      <c r="J10" s="344"/>
      <c r="K10" s="344"/>
    </row>
    <row r="11" spans="1:11" x14ac:dyDescent="0.4">
      <c r="G11" s="155"/>
      <c r="H11" s="156" t="s">
        <v>173</v>
      </c>
      <c r="I11" s="343" t="s">
        <v>210</v>
      </c>
      <c r="J11" s="344"/>
      <c r="K11" s="344"/>
    </row>
    <row r="12" spans="1:11" x14ac:dyDescent="0.4">
      <c r="G12" s="155"/>
      <c r="H12" s="157" t="s">
        <v>174</v>
      </c>
      <c r="I12" s="343" t="s">
        <v>256</v>
      </c>
      <c r="J12" s="344"/>
      <c r="K12" s="344"/>
    </row>
    <row r="13" spans="1:11" x14ac:dyDescent="0.4">
      <c r="G13" s="155"/>
      <c r="H13" s="158"/>
      <c r="I13" s="159"/>
      <c r="J13" s="159"/>
      <c r="K13" s="159"/>
    </row>
    <row r="14" spans="1:11" x14ac:dyDescent="0.4">
      <c r="A14" s="160" t="s">
        <v>175</v>
      </c>
      <c r="G14" s="155"/>
      <c r="I14" s="155"/>
    </row>
    <row r="15" spans="1:11" x14ac:dyDescent="0.4">
      <c r="A15" s="216" t="s">
        <v>176</v>
      </c>
      <c r="B15" s="216"/>
      <c r="C15" s="216"/>
      <c r="D15" s="216"/>
      <c r="E15" s="216"/>
      <c r="F15" s="216"/>
      <c r="G15" s="216"/>
      <c r="H15" s="216"/>
      <c r="I15" s="216"/>
      <c r="J15" s="216"/>
      <c r="K15" s="216"/>
    </row>
    <row r="16" spans="1:11" x14ac:dyDescent="0.4">
      <c r="A16" s="216"/>
      <c r="B16" s="216"/>
      <c r="C16" s="216"/>
      <c r="D16" s="216"/>
      <c r="E16" s="216"/>
      <c r="F16" s="216"/>
      <c r="G16" s="216"/>
      <c r="H16" s="216"/>
      <c r="I16" s="216"/>
      <c r="J16" s="216"/>
      <c r="K16" s="216"/>
    </row>
    <row r="17" spans="1:11" x14ac:dyDescent="0.4">
      <c r="A17" s="216" t="s">
        <v>177</v>
      </c>
      <c r="B17" s="216"/>
      <c r="C17" s="216"/>
      <c r="D17" s="216"/>
      <c r="E17" s="216"/>
      <c r="F17" s="216"/>
      <c r="G17" s="216"/>
      <c r="H17" s="216"/>
      <c r="I17" s="216"/>
      <c r="J17" s="216"/>
      <c r="K17" s="216"/>
    </row>
    <row r="18" spans="1:11" x14ac:dyDescent="0.4">
      <c r="A18" s="216"/>
      <c r="B18" s="216"/>
      <c r="C18" s="216"/>
      <c r="D18" s="216"/>
      <c r="E18" s="216"/>
      <c r="F18" s="216"/>
      <c r="G18" s="216"/>
      <c r="H18" s="216"/>
      <c r="I18" s="216"/>
      <c r="J18" s="216"/>
      <c r="K18" s="216"/>
    </row>
    <row r="19" spans="1:11" x14ac:dyDescent="0.4">
      <c r="A19" s="154" t="s">
        <v>178</v>
      </c>
    </row>
    <row r="20" spans="1:11" x14ac:dyDescent="0.4">
      <c r="A20" s="154" t="s">
        <v>179</v>
      </c>
    </row>
    <row r="21" spans="1:11" x14ac:dyDescent="0.4">
      <c r="A21" s="216" t="s">
        <v>180</v>
      </c>
      <c r="B21" s="216"/>
      <c r="C21" s="216"/>
      <c r="D21" s="216"/>
      <c r="E21" s="216"/>
      <c r="F21" s="216"/>
      <c r="G21" s="216"/>
      <c r="H21" s="216"/>
      <c r="I21" s="216"/>
      <c r="J21" s="216"/>
      <c r="K21" s="216"/>
    </row>
    <row r="22" spans="1:11" x14ac:dyDescent="0.4">
      <c r="A22" s="216"/>
      <c r="B22" s="216"/>
      <c r="C22" s="216"/>
      <c r="D22" s="216"/>
      <c r="E22" s="216"/>
      <c r="F22" s="216"/>
      <c r="G22" s="216"/>
      <c r="H22" s="216"/>
      <c r="I22" s="216"/>
      <c r="J22" s="216"/>
      <c r="K22" s="216"/>
    </row>
    <row r="23" spans="1:11" x14ac:dyDescent="0.4">
      <c r="A23" s="216" t="s">
        <v>181</v>
      </c>
      <c r="B23" s="216"/>
      <c r="C23" s="216"/>
      <c r="D23" s="216"/>
      <c r="E23" s="216"/>
      <c r="F23" s="216"/>
      <c r="G23" s="216"/>
      <c r="H23" s="216"/>
      <c r="I23" s="216"/>
      <c r="J23" s="216"/>
      <c r="K23" s="216"/>
    </row>
    <row r="24" spans="1:11" x14ac:dyDescent="0.4">
      <c r="A24" s="216"/>
      <c r="B24" s="216"/>
      <c r="C24" s="216"/>
      <c r="D24" s="216"/>
      <c r="E24" s="216"/>
      <c r="F24" s="216"/>
      <c r="G24" s="216"/>
      <c r="H24" s="216"/>
      <c r="I24" s="216"/>
      <c r="J24" s="216"/>
      <c r="K24" s="216"/>
    </row>
    <row r="25" spans="1:11" x14ac:dyDescent="0.4">
      <c r="A25" s="153"/>
      <c r="B25" s="153"/>
      <c r="C25" s="153"/>
      <c r="D25" s="153"/>
      <c r="E25" s="153"/>
      <c r="F25" s="153"/>
      <c r="G25" s="153"/>
      <c r="H25" s="153"/>
      <c r="I25" s="153"/>
      <c r="J25" s="153"/>
      <c r="K25" s="153"/>
    </row>
    <row r="26" spans="1:11" x14ac:dyDescent="0.4">
      <c r="A26" s="154" t="s">
        <v>182</v>
      </c>
    </row>
    <row r="27" spans="1:11" x14ac:dyDescent="0.4">
      <c r="A27" s="354" t="s">
        <v>278</v>
      </c>
      <c r="B27" s="355"/>
      <c r="C27" s="355"/>
      <c r="D27" s="355"/>
      <c r="E27" s="355"/>
      <c r="F27" s="355"/>
      <c r="G27" s="355"/>
      <c r="H27" s="355"/>
      <c r="I27" s="355"/>
      <c r="J27" s="355"/>
      <c r="K27" s="356"/>
    </row>
    <row r="28" spans="1:11" x14ac:dyDescent="0.4">
      <c r="A28" s="357"/>
      <c r="B28" s="358"/>
      <c r="C28" s="358"/>
      <c r="D28" s="358"/>
      <c r="E28" s="358"/>
      <c r="F28" s="358"/>
      <c r="G28" s="358"/>
      <c r="H28" s="358"/>
      <c r="I28" s="358"/>
      <c r="J28" s="358"/>
      <c r="K28" s="359"/>
    </row>
    <row r="29" spans="1:11" x14ac:dyDescent="0.4">
      <c r="A29" s="357"/>
      <c r="B29" s="358"/>
      <c r="C29" s="358"/>
      <c r="D29" s="358"/>
      <c r="E29" s="358"/>
      <c r="F29" s="358"/>
      <c r="G29" s="358"/>
      <c r="H29" s="358"/>
      <c r="I29" s="358"/>
      <c r="J29" s="358"/>
      <c r="K29" s="359"/>
    </row>
    <row r="30" spans="1:11" x14ac:dyDescent="0.4">
      <c r="A30" s="357"/>
      <c r="B30" s="358"/>
      <c r="C30" s="358"/>
      <c r="D30" s="358"/>
      <c r="E30" s="358"/>
      <c r="F30" s="358"/>
      <c r="G30" s="358"/>
      <c r="H30" s="358"/>
      <c r="I30" s="358"/>
      <c r="J30" s="358"/>
      <c r="K30" s="359"/>
    </row>
    <row r="31" spans="1:11" x14ac:dyDescent="0.4">
      <c r="A31" s="360"/>
      <c r="B31" s="361"/>
      <c r="C31" s="361"/>
      <c r="D31" s="361"/>
      <c r="E31" s="361"/>
      <c r="F31" s="361"/>
      <c r="G31" s="361"/>
      <c r="H31" s="361"/>
      <c r="I31" s="361"/>
      <c r="J31" s="361"/>
      <c r="K31" s="362"/>
    </row>
    <row r="33" spans="1:11" x14ac:dyDescent="0.4">
      <c r="A33" s="154" t="s">
        <v>183</v>
      </c>
    </row>
    <row r="34" spans="1:11" x14ac:dyDescent="0.4">
      <c r="A34" s="354" t="s">
        <v>211</v>
      </c>
      <c r="B34" s="355"/>
      <c r="C34" s="355"/>
      <c r="D34" s="355"/>
      <c r="E34" s="355"/>
      <c r="F34" s="355"/>
      <c r="G34" s="355"/>
      <c r="H34" s="355"/>
      <c r="I34" s="355"/>
      <c r="J34" s="355"/>
      <c r="K34" s="356"/>
    </row>
    <row r="35" spans="1:11" x14ac:dyDescent="0.4">
      <c r="A35" s="357"/>
      <c r="B35" s="358"/>
      <c r="C35" s="358"/>
      <c r="D35" s="358"/>
      <c r="E35" s="358"/>
      <c r="F35" s="358"/>
      <c r="G35" s="358"/>
      <c r="H35" s="358"/>
      <c r="I35" s="358"/>
      <c r="J35" s="358"/>
      <c r="K35" s="359"/>
    </row>
    <row r="36" spans="1:11" x14ac:dyDescent="0.4">
      <c r="A36" s="357"/>
      <c r="B36" s="358"/>
      <c r="C36" s="358"/>
      <c r="D36" s="358"/>
      <c r="E36" s="358"/>
      <c r="F36" s="358"/>
      <c r="G36" s="358"/>
      <c r="H36" s="358"/>
      <c r="I36" s="358"/>
      <c r="J36" s="358"/>
      <c r="K36" s="359"/>
    </row>
    <row r="37" spans="1:11" x14ac:dyDescent="0.4">
      <c r="A37" s="357"/>
      <c r="B37" s="358"/>
      <c r="C37" s="358"/>
      <c r="D37" s="358"/>
      <c r="E37" s="358"/>
      <c r="F37" s="358"/>
      <c r="G37" s="358"/>
      <c r="H37" s="358"/>
      <c r="I37" s="358"/>
      <c r="J37" s="358"/>
      <c r="K37" s="359"/>
    </row>
    <row r="38" spans="1:11" x14ac:dyDescent="0.4">
      <c r="A38" s="360"/>
      <c r="B38" s="361"/>
      <c r="C38" s="361"/>
      <c r="D38" s="361"/>
      <c r="E38" s="361"/>
      <c r="F38" s="361"/>
      <c r="G38" s="361"/>
      <c r="H38" s="361"/>
      <c r="I38" s="361"/>
      <c r="J38" s="361"/>
      <c r="K38" s="362"/>
    </row>
    <row r="39" spans="1:11" x14ac:dyDescent="0.4">
      <c r="A39" s="161"/>
      <c r="B39" s="161"/>
      <c r="C39" s="161"/>
      <c r="D39" s="161"/>
      <c r="E39" s="161"/>
      <c r="F39" s="161"/>
      <c r="G39" s="161"/>
      <c r="H39" s="161"/>
      <c r="I39" s="161"/>
    </row>
    <row r="40" spans="1:11" x14ac:dyDescent="0.4">
      <c r="A40" s="154" t="s">
        <v>184</v>
      </c>
    </row>
    <row r="41" spans="1:11" x14ac:dyDescent="0.4">
      <c r="A41" s="354" t="s">
        <v>212</v>
      </c>
      <c r="B41" s="355"/>
      <c r="C41" s="355"/>
      <c r="D41" s="355"/>
      <c r="E41" s="355"/>
      <c r="F41" s="355"/>
      <c r="G41" s="355"/>
      <c r="H41" s="355"/>
      <c r="I41" s="355"/>
      <c r="J41" s="355"/>
      <c r="K41" s="356"/>
    </row>
    <row r="42" spans="1:11" x14ac:dyDescent="0.4">
      <c r="A42" s="357"/>
      <c r="B42" s="358"/>
      <c r="C42" s="358"/>
      <c r="D42" s="358"/>
      <c r="E42" s="358"/>
      <c r="F42" s="358"/>
      <c r="G42" s="358"/>
      <c r="H42" s="358"/>
      <c r="I42" s="358"/>
      <c r="J42" s="358"/>
      <c r="K42" s="359"/>
    </row>
    <row r="43" spans="1:11" x14ac:dyDescent="0.4">
      <c r="A43" s="357"/>
      <c r="B43" s="358"/>
      <c r="C43" s="358"/>
      <c r="D43" s="358"/>
      <c r="E43" s="358"/>
      <c r="F43" s="358"/>
      <c r="G43" s="358"/>
      <c r="H43" s="358"/>
      <c r="I43" s="358"/>
      <c r="J43" s="358"/>
      <c r="K43" s="359"/>
    </row>
    <row r="44" spans="1:11" x14ac:dyDescent="0.4">
      <c r="A44" s="357"/>
      <c r="B44" s="358"/>
      <c r="C44" s="358"/>
      <c r="D44" s="358"/>
      <c r="E44" s="358"/>
      <c r="F44" s="358"/>
      <c r="G44" s="358"/>
      <c r="H44" s="358"/>
      <c r="I44" s="358"/>
      <c r="J44" s="358"/>
      <c r="K44" s="359"/>
    </row>
    <row r="45" spans="1:11" x14ac:dyDescent="0.4">
      <c r="A45" s="360"/>
      <c r="B45" s="361"/>
      <c r="C45" s="361"/>
      <c r="D45" s="361"/>
      <c r="E45" s="361"/>
      <c r="F45" s="361"/>
      <c r="G45" s="361"/>
      <c r="H45" s="361"/>
      <c r="I45" s="361"/>
      <c r="J45" s="361"/>
      <c r="K45" s="362"/>
    </row>
    <row r="46" spans="1:11" x14ac:dyDescent="0.4">
      <c r="A46" s="158"/>
      <c r="B46" s="158"/>
      <c r="C46" s="158"/>
      <c r="D46" s="158"/>
      <c r="E46" s="158"/>
      <c r="F46" s="158"/>
      <c r="G46" s="158"/>
      <c r="H46" s="158"/>
      <c r="I46" s="158"/>
      <c r="J46" s="158"/>
      <c r="K46" s="158"/>
    </row>
    <row r="47" spans="1:11" x14ac:dyDescent="0.4">
      <c r="A47" s="154" t="s">
        <v>185</v>
      </c>
    </row>
    <row r="48" spans="1:11" x14ac:dyDescent="0.4">
      <c r="A48" s="354" t="s">
        <v>213</v>
      </c>
      <c r="B48" s="355"/>
      <c r="C48" s="355"/>
      <c r="D48" s="355"/>
      <c r="E48" s="355"/>
      <c r="F48" s="355"/>
      <c r="G48" s="355"/>
      <c r="H48" s="355"/>
      <c r="I48" s="355"/>
      <c r="J48" s="355"/>
      <c r="K48" s="356"/>
    </row>
    <row r="49" spans="1:11" x14ac:dyDescent="0.4">
      <c r="A49" s="357"/>
      <c r="B49" s="358"/>
      <c r="C49" s="358"/>
      <c r="D49" s="358"/>
      <c r="E49" s="358"/>
      <c r="F49" s="358"/>
      <c r="G49" s="358"/>
      <c r="H49" s="358"/>
      <c r="I49" s="358"/>
      <c r="J49" s="358"/>
      <c r="K49" s="359"/>
    </row>
    <row r="50" spans="1:11" x14ac:dyDescent="0.4">
      <c r="A50" s="357"/>
      <c r="B50" s="358"/>
      <c r="C50" s="358"/>
      <c r="D50" s="358"/>
      <c r="E50" s="358"/>
      <c r="F50" s="358"/>
      <c r="G50" s="358"/>
      <c r="H50" s="358"/>
      <c r="I50" s="358"/>
      <c r="J50" s="358"/>
      <c r="K50" s="359"/>
    </row>
    <row r="51" spans="1:11" x14ac:dyDescent="0.4">
      <c r="A51" s="357"/>
      <c r="B51" s="358"/>
      <c r="C51" s="358"/>
      <c r="D51" s="358"/>
      <c r="E51" s="358"/>
      <c r="F51" s="358"/>
      <c r="G51" s="358"/>
      <c r="H51" s="358"/>
      <c r="I51" s="358"/>
      <c r="J51" s="358"/>
      <c r="K51" s="359"/>
    </row>
    <row r="52" spans="1:11" x14ac:dyDescent="0.4">
      <c r="A52" s="360"/>
      <c r="B52" s="361"/>
      <c r="C52" s="361"/>
      <c r="D52" s="361"/>
      <c r="E52" s="361"/>
      <c r="F52" s="361"/>
      <c r="G52" s="361"/>
      <c r="H52" s="361"/>
      <c r="I52" s="361"/>
      <c r="J52" s="361"/>
      <c r="K52" s="362"/>
    </row>
    <row r="54" spans="1:11" x14ac:dyDescent="0.4">
      <c r="A54" s="162" t="s">
        <v>186</v>
      </c>
      <c r="B54" s="158"/>
      <c r="C54" s="158"/>
      <c r="D54" s="158"/>
      <c r="E54" s="158"/>
      <c r="F54" s="158"/>
      <c r="G54" s="158"/>
      <c r="H54" s="158"/>
      <c r="I54" s="158"/>
      <c r="J54" s="158"/>
      <c r="K54" s="158"/>
    </row>
    <row r="55" spans="1:11" x14ac:dyDescent="0.4">
      <c r="A55" s="345"/>
      <c r="B55" s="346"/>
      <c r="C55" s="346"/>
      <c r="D55" s="346"/>
      <c r="E55" s="346"/>
      <c r="F55" s="346"/>
      <c r="G55" s="346"/>
      <c r="H55" s="346"/>
      <c r="I55" s="346"/>
      <c r="J55" s="346"/>
      <c r="K55" s="347"/>
    </row>
    <row r="56" spans="1:11" x14ac:dyDescent="0.4">
      <c r="A56" s="348"/>
      <c r="B56" s="349"/>
      <c r="C56" s="349"/>
      <c r="D56" s="349"/>
      <c r="E56" s="349"/>
      <c r="F56" s="349"/>
      <c r="G56" s="349"/>
      <c r="H56" s="349"/>
      <c r="I56" s="349"/>
      <c r="J56" s="349"/>
      <c r="K56" s="350"/>
    </row>
    <row r="57" spans="1:11" x14ac:dyDescent="0.4">
      <c r="A57" s="348"/>
      <c r="B57" s="349"/>
      <c r="C57" s="349"/>
      <c r="D57" s="349"/>
      <c r="E57" s="349"/>
      <c r="F57" s="349"/>
      <c r="G57" s="349"/>
      <c r="H57" s="349"/>
      <c r="I57" s="349"/>
      <c r="J57" s="349"/>
      <c r="K57" s="350"/>
    </row>
    <row r="58" spans="1:11" x14ac:dyDescent="0.4">
      <c r="A58" s="348"/>
      <c r="B58" s="349"/>
      <c r="C58" s="349"/>
      <c r="D58" s="349"/>
      <c r="E58" s="349"/>
      <c r="F58" s="349"/>
      <c r="G58" s="349"/>
      <c r="H58" s="349"/>
      <c r="I58" s="349"/>
      <c r="J58" s="349"/>
      <c r="K58" s="350"/>
    </row>
    <row r="59" spans="1:11" x14ac:dyDescent="0.4">
      <c r="A59" s="351"/>
      <c r="B59" s="352"/>
      <c r="C59" s="352"/>
      <c r="D59" s="352"/>
      <c r="E59" s="352"/>
      <c r="F59" s="352"/>
      <c r="G59" s="352"/>
      <c r="H59" s="352"/>
      <c r="I59" s="352"/>
      <c r="J59" s="352"/>
      <c r="K59" s="353"/>
    </row>
    <row r="60" spans="1:11" x14ac:dyDescent="0.4">
      <c r="A60" s="155"/>
      <c r="B60" s="163"/>
    </row>
  </sheetData>
  <sheetProtection algorithmName="SHA-512" hashValue="fWPC62JHLI8GpH+FJ686eGX4+pFFOXqWO4i9+4/7F40vNjxiExo2wbaMCWtJKVMAKz1OpgtorEr8q5dyWvMJ3A==" saltValue="1pNc5jGVbI4I+NKXzy90xg==" spinCount="100000" sheet="1" objects="1" scenarios="1"/>
  <mergeCells count="20">
    <mergeCell ref="A55:K59"/>
    <mergeCell ref="A21:K22"/>
    <mergeCell ref="A23:K24"/>
    <mergeCell ref="A27:K31"/>
    <mergeCell ref="A34:K38"/>
    <mergeCell ref="A41:K45"/>
    <mergeCell ref="A48:K52"/>
    <mergeCell ref="A17:K18"/>
    <mergeCell ref="A1:K1"/>
    <mergeCell ref="H3:H4"/>
    <mergeCell ref="I3:K4"/>
    <mergeCell ref="H5:H6"/>
    <mergeCell ref="I5:K6"/>
    <mergeCell ref="H7:H8"/>
    <mergeCell ref="I7:K8"/>
    <mergeCell ref="H9:H10"/>
    <mergeCell ref="I9:K10"/>
    <mergeCell ref="I11:K11"/>
    <mergeCell ref="I12:K12"/>
    <mergeCell ref="A15:K16"/>
  </mergeCells>
  <phoneticPr fontId="21"/>
  <pageMargins left="0.25" right="0.25" top="0.75" bottom="0.75" header="0.3" footer="0.3"/>
  <pageSetup paperSize="9" scale="8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69"/>
  <sheetViews>
    <sheetView view="pageBreakPreview" zoomScale="115" zoomScaleNormal="100" zoomScaleSheetLayoutView="115" workbookViewId="0">
      <selection activeCell="I20" sqref="I20:J20"/>
    </sheetView>
  </sheetViews>
  <sheetFormatPr defaultRowHeight="13.5" customHeight="1" x14ac:dyDescent="0.4"/>
  <cols>
    <col min="1" max="2" width="9" style="155" customWidth="1"/>
    <col min="3" max="3" width="9" style="155"/>
    <col min="4" max="4" width="9" style="155" customWidth="1"/>
    <col min="5" max="16384" width="9" style="155"/>
  </cols>
  <sheetData>
    <row r="1" spans="1:15" ht="13.5" customHeight="1" x14ac:dyDescent="0.4">
      <c r="O1" s="164" t="s">
        <v>187</v>
      </c>
    </row>
    <row r="2" spans="1:15" ht="13.5" customHeight="1" x14ac:dyDescent="0.4">
      <c r="A2" s="319" t="s">
        <v>188</v>
      </c>
      <c r="B2" s="319"/>
      <c r="C2" s="319"/>
      <c r="D2" s="319"/>
      <c r="E2" s="319"/>
      <c r="F2" s="319"/>
      <c r="G2" s="319"/>
      <c r="H2" s="319"/>
      <c r="I2" s="319"/>
      <c r="J2" s="319"/>
      <c r="K2" s="319"/>
      <c r="L2" s="319"/>
      <c r="M2" s="319"/>
      <c r="N2" s="319"/>
      <c r="O2" s="319"/>
    </row>
    <row r="3" spans="1:15" ht="13.5" customHeight="1" x14ac:dyDescent="0.4">
      <c r="A3" s="165"/>
      <c r="B3" s="165"/>
      <c r="C3" s="165"/>
      <c r="D3" s="165"/>
      <c r="E3" s="165"/>
      <c r="F3" s="165"/>
    </row>
    <row r="4" spans="1:15" ht="13.5" customHeight="1" x14ac:dyDescent="0.4">
      <c r="A4" s="155" t="s">
        <v>189</v>
      </c>
    </row>
    <row r="5" spans="1:15" ht="13.5" customHeight="1" x14ac:dyDescent="0.4">
      <c r="A5" s="155" t="s">
        <v>190</v>
      </c>
    </row>
    <row r="6" spans="1:15" ht="13.5" customHeight="1" x14ac:dyDescent="0.4">
      <c r="A6" s="155" t="s">
        <v>191</v>
      </c>
    </row>
    <row r="7" spans="1:15" ht="13.5" customHeight="1" x14ac:dyDescent="0.4">
      <c r="A7" s="216" t="s">
        <v>192</v>
      </c>
      <c r="B7" s="216"/>
      <c r="C7" s="216"/>
      <c r="D7" s="216"/>
      <c r="E7" s="216"/>
      <c r="F7" s="216"/>
      <c r="G7" s="216"/>
      <c r="H7" s="216"/>
      <c r="I7" s="216"/>
      <c r="J7" s="216"/>
      <c r="K7" s="216"/>
      <c r="L7" s="216"/>
      <c r="M7" s="216"/>
      <c r="N7" s="216"/>
      <c r="O7" s="216"/>
    </row>
    <row r="8" spans="1:15" ht="13.5" customHeight="1" x14ac:dyDescent="0.4">
      <c r="A8" s="216"/>
      <c r="B8" s="216"/>
      <c r="C8" s="216"/>
      <c r="D8" s="216"/>
      <c r="E8" s="216"/>
      <c r="F8" s="216"/>
      <c r="G8" s="216"/>
      <c r="H8" s="216"/>
      <c r="I8" s="216"/>
      <c r="J8" s="216"/>
      <c r="K8" s="216"/>
      <c r="L8" s="216"/>
      <c r="M8" s="216"/>
      <c r="N8" s="216"/>
      <c r="O8" s="216"/>
    </row>
    <row r="9" spans="1:15" ht="13.5" customHeight="1" x14ac:dyDescent="0.4">
      <c r="A9" s="155" t="s">
        <v>193</v>
      </c>
    </row>
    <row r="10" spans="1:15" ht="13.5" customHeight="1" x14ac:dyDescent="0.4">
      <c r="A10" s="155" t="s">
        <v>194</v>
      </c>
    </row>
    <row r="11" spans="1:15" ht="13.5" customHeight="1" x14ac:dyDescent="0.4">
      <c r="A11" s="155" t="s">
        <v>195</v>
      </c>
    </row>
    <row r="12" spans="1:15" ht="13.5" customHeight="1" x14ac:dyDescent="0.4">
      <c r="A12" s="155" t="s">
        <v>196</v>
      </c>
    </row>
    <row r="14" spans="1:15" ht="13.5" customHeight="1" x14ac:dyDescent="0.4">
      <c r="A14" s="333" t="s">
        <v>197</v>
      </c>
      <c r="B14" s="333" t="s">
        <v>198</v>
      </c>
      <c r="C14" s="335" t="s">
        <v>199</v>
      </c>
      <c r="D14" s="336"/>
      <c r="E14" s="335" t="s">
        <v>200</v>
      </c>
      <c r="F14" s="336"/>
      <c r="G14" s="339" t="s">
        <v>201</v>
      </c>
      <c r="H14" s="340"/>
      <c r="I14" s="339" t="s">
        <v>202</v>
      </c>
      <c r="J14" s="340"/>
      <c r="K14" s="320" t="s">
        <v>203</v>
      </c>
      <c r="L14" s="320"/>
      <c r="M14" s="320"/>
      <c r="N14" s="320"/>
      <c r="O14" s="320"/>
    </row>
    <row r="15" spans="1:15" ht="13.5" customHeight="1" x14ac:dyDescent="0.4">
      <c r="A15" s="334"/>
      <c r="B15" s="334"/>
      <c r="C15" s="337"/>
      <c r="D15" s="338"/>
      <c r="E15" s="337"/>
      <c r="F15" s="338"/>
      <c r="G15" s="341"/>
      <c r="H15" s="342"/>
      <c r="I15" s="341"/>
      <c r="J15" s="342"/>
      <c r="K15" s="320"/>
      <c r="L15" s="320"/>
      <c r="M15" s="320"/>
      <c r="N15" s="320"/>
      <c r="O15" s="320"/>
    </row>
    <row r="16" spans="1:15" ht="20.100000000000001" customHeight="1" x14ac:dyDescent="0.4">
      <c r="A16" s="363" t="s">
        <v>214</v>
      </c>
      <c r="B16" s="166" t="s">
        <v>204</v>
      </c>
      <c r="C16" s="365">
        <v>45314</v>
      </c>
      <c r="D16" s="365"/>
      <c r="E16" s="365">
        <v>45321</v>
      </c>
      <c r="F16" s="365"/>
      <c r="G16" s="365">
        <v>45323</v>
      </c>
      <c r="H16" s="366"/>
      <c r="I16" s="365">
        <v>45327</v>
      </c>
      <c r="J16" s="366"/>
      <c r="K16" s="367" t="s">
        <v>279</v>
      </c>
      <c r="L16" s="367"/>
      <c r="M16" s="367"/>
      <c r="N16" s="367"/>
      <c r="O16" s="367"/>
    </row>
    <row r="17" spans="1:15" ht="19.5" customHeight="1" x14ac:dyDescent="0.4">
      <c r="A17" s="364"/>
      <c r="B17" s="167" t="s">
        <v>205</v>
      </c>
      <c r="C17" s="368"/>
      <c r="D17" s="368"/>
      <c r="E17" s="368"/>
      <c r="F17" s="368"/>
      <c r="G17" s="368"/>
      <c r="H17" s="368"/>
      <c r="I17" s="368"/>
      <c r="J17" s="368"/>
      <c r="K17" s="367"/>
      <c r="L17" s="367"/>
      <c r="M17" s="367"/>
      <c r="N17" s="367"/>
      <c r="O17" s="367"/>
    </row>
    <row r="18" spans="1:15" ht="20.100000000000001" customHeight="1" x14ac:dyDescent="0.4">
      <c r="A18" s="363" t="s">
        <v>215</v>
      </c>
      <c r="B18" s="166" t="s">
        <v>204</v>
      </c>
      <c r="C18" s="365">
        <v>45332</v>
      </c>
      <c r="D18" s="365"/>
      <c r="E18" s="365">
        <v>45341</v>
      </c>
      <c r="F18" s="365"/>
      <c r="G18" s="365">
        <v>45342</v>
      </c>
      <c r="H18" s="366"/>
      <c r="I18" s="365">
        <v>45347</v>
      </c>
      <c r="J18" s="366"/>
      <c r="K18" s="367" t="s">
        <v>280</v>
      </c>
      <c r="L18" s="367"/>
      <c r="M18" s="367"/>
      <c r="N18" s="367"/>
      <c r="O18" s="367"/>
    </row>
    <row r="19" spans="1:15" ht="20.100000000000001" customHeight="1" x14ac:dyDescent="0.4">
      <c r="A19" s="364"/>
      <c r="B19" s="167" t="s">
        <v>205</v>
      </c>
      <c r="C19" s="369">
        <v>45341</v>
      </c>
      <c r="D19" s="370"/>
      <c r="E19" s="369">
        <v>45346</v>
      </c>
      <c r="F19" s="370"/>
      <c r="G19" s="369">
        <v>45347</v>
      </c>
      <c r="H19" s="370"/>
      <c r="I19" s="369">
        <v>45351</v>
      </c>
      <c r="J19" s="370"/>
      <c r="K19" s="367"/>
      <c r="L19" s="367"/>
      <c r="M19" s="367"/>
      <c r="N19" s="367"/>
      <c r="O19" s="367"/>
    </row>
    <row r="20" spans="1:15" ht="20.100000000000001" customHeight="1" x14ac:dyDescent="0.4">
      <c r="A20" s="363"/>
      <c r="B20" s="166" t="s">
        <v>204</v>
      </c>
      <c r="C20" s="365"/>
      <c r="D20" s="365"/>
      <c r="E20" s="365"/>
      <c r="F20" s="365"/>
      <c r="G20" s="366"/>
      <c r="H20" s="366"/>
      <c r="I20" s="366"/>
      <c r="J20" s="366"/>
      <c r="K20" s="367"/>
      <c r="L20" s="367"/>
      <c r="M20" s="367"/>
      <c r="N20" s="367"/>
      <c r="O20" s="367"/>
    </row>
    <row r="21" spans="1:15" ht="20.100000000000001" customHeight="1" x14ac:dyDescent="0.4">
      <c r="A21" s="364"/>
      <c r="B21" s="167" t="s">
        <v>205</v>
      </c>
      <c r="C21" s="370"/>
      <c r="D21" s="370"/>
      <c r="E21" s="370"/>
      <c r="F21" s="370"/>
      <c r="G21" s="370"/>
      <c r="H21" s="370"/>
      <c r="I21" s="370"/>
      <c r="J21" s="370"/>
      <c r="K21" s="367"/>
      <c r="L21" s="367"/>
      <c r="M21" s="367"/>
      <c r="N21" s="367"/>
      <c r="O21" s="367"/>
    </row>
    <row r="22" spans="1:15" ht="20.100000000000001" customHeight="1" x14ac:dyDescent="0.4">
      <c r="A22" s="363"/>
      <c r="B22" s="166" t="s">
        <v>204</v>
      </c>
      <c r="C22" s="365"/>
      <c r="D22" s="365"/>
      <c r="E22" s="365"/>
      <c r="F22" s="365"/>
      <c r="G22" s="366"/>
      <c r="H22" s="366"/>
      <c r="I22" s="366"/>
      <c r="J22" s="366"/>
      <c r="K22" s="367"/>
      <c r="L22" s="367"/>
      <c r="M22" s="367"/>
      <c r="N22" s="367"/>
      <c r="O22" s="367"/>
    </row>
    <row r="23" spans="1:15" ht="20.100000000000001" customHeight="1" x14ac:dyDescent="0.4">
      <c r="A23" s="364"/>
      <c r="B23" s="167" t="s">
        <v>205</v>
      </c>
      <c r="C23" s="370"/>
      <c r="D23" s="370"/>
      <c r="E23" s="370"/>
      <c r="F23" s="370"/>
      <c r="G23" s="370"/>
      <c r="H23" s="370"/>
      <c r="I23" s="370"/>
      <c r="J23" s="370"/>
      <c r="K23" s="367"/>
      <c r="L23" s="367"/>
      <c r="M23" s="367"/>
      <c r="N23" s="367"/>
      <c r="O23" s="367"/>
    </row>
    <row r="24" spans="1:15" ht="20.100000000000001" customHeight="1" x14ac:dyDescent="0.4">
      <c r="A24" s="363"/>
      <c r="B24" s="166" t="s">
        <v>204</v>
      </c>
      <c r="C24" s="365"/>
      <c r="D24" s="365"/>
      <c r="E24" s="365"/>
      <c r="F24" s="365"/>
      <c r="G24" s="366"/>
      <c r="H24" s="366"/>
      <c r="I24" s="366"/>
      <c r="J24" s="366"/>
      <c r="K24" s="367"/>
      <c r="L24" s="367"/>
      <c r="M24" s="367"/>
      <c r="N24" s="367"/>
      <c r="O24" s="367"/>
    </row>
    <row r="25" spans="1:15" ht="20.100000000000001" customHeight="1" x14ac:dyDescent="0.4">
      <c r="A25" s="364"/>
      <c r="B25" s="167" t="s">
        <v>205</v>
      </c>
      <c r="C25" s="370"/>
      <c r="D25" s="370"/>
      <c r="E25" s="370"/>
      <c r="F25" s="370"/>
      <c r="G25" s="370"/>
      <c r="H25" s="370"/>
      <c r="I25" s="370"/>
      <c r="J25" s="370"/>
      <c r="K25" s="367"/>
      <c r="L25" s="367"/>
      <c r="M25" s="367"/>
      <c r="N25" s="367"/>
      <c r="O25" s="367"/>
    </row>
    <row r="26" spans="1:15" ht="20.100000000000001" customHeight="1" x14ac:dyDescent="0.4">
      <c r="A26" s="363"/>
      <c r="B26" s="166" t="s">
        <v>204</v>
      </c>
      <c r="C26" s="365"/>
      <c r="D26" s="365"/>
      <c r="E26" s="365"/>
      <c r="F26" s="365"/>
      <c r="G26" s="366"/>
      <c r="H26" s="366"/>
      <c r="I26" s="366"/>
      <c r="J26" s="366"/>
      <c r="K26" s="367"/>
      <c r="L26" s="367"/>
      <c r="M26" s="367"/>
      <c r="N26" s="367"/>
      <c r="O26" s="367"/>
    </row>
    <row r="27" spans="1:15" ht="20.100000000000001" customHeight="1" x14ac:dyDescent="0.4">
      <c r="A27" s="364"/>
      <c r="B27" s="167" t="s">
        <v>205</v>
      </c>
      <c r="C27" s="370"/>
      <c r="D27" s="370"/>
      <c r="E27" s="370"/>
      <c r="F27" s="370"/>
      <c r="G27" s="370"/>
      <c r="H27" s="370"/>
      <c r="I27" s="370"/>
      <c r="J27" s="370"/>
      <c r="K27" s="367"/>
      <c r="L27" s="367"/>
      <c r="M27" s="367"/>
      <c r="N27" s="367"/>
      <c r="O27" s="367"/>
    </row>
    <row r="28" spans="1:15" ht="20.100000000000001" customHeight="1" x14ac:dyDescent="0.4">
      <c r="A28" s="363"/>
      <c r="B28" s="166" t="s">
        <v>204</v>
      </c>
      <c r="C28" s="365"/>
      <c r="D28" s="365"/>
      <c r="E28" s="365"/>
      <c r="F28" s="365"/>
      <c r="G28" s="366"/>
      <c r="H28" s="366"/>
      <c r="I28" s="366"/>
      <c r="J28" s="366"/>
      <c r="K28" s="367"/>
      <c r="L28" s="367"/>
      <c r="M28" s="367"/>
      <c r="N28" s="367"/>
      <c r="O28" s="367"/>
    </row>
    <row r="29" spans="1:15" ht="20.100000000000001" customHeight="1" x14ac:dyDescent="0.4">
      <c r="A29" s="364"/>
      <c r="B29" s="167" t="s">
        <v>205</v>
      </c>
      <c r="C29" s="370"/>
      <c r="D29" s="370"/>
      <c r="E29" s="370"/>
      <c r="F29" s="370"/>
      <c r="G29" s="370"/>
      <c r="H29" s="370"/>
      <c r="I29" s="370"/>
      <c r="J29" s="370"/>
      <c r="K29" s="367"/>
      <c r="L29" s="367"/>
      <c r="M29" s="367"/>
      <c r="N29" s="367"/>
      <c r="O29" s="367"/>
    </row>
    <row r="30" spans="1:15" ht="20.100000000000001" customHeight="1" x14ac:dyDescent="0.4">
      <c r="A30" s="363"/>
      <c r="B30" s="166" t="s">
        <v>204</v>
      </c>
      <c r="C30" s="365"/>
      <c r="D30" s="365"/>
      <c r="E30" s="365"/>
      <c r="F30" s="365"/>
      <c r="G30" s="366"/>
      <c r="H30" s="366"/>
      <c r="I30" s="366"/>
      <c r="J30" s="366"/>
      <c r="K30" s="367"/>
      <c r="L30" s="367"/>
      <c r="M30" s="367"/>
      <c r="N30" s="367"/>
      <c r="O30" s="367"/>
    </row>
    <row r="31" spans="1:15" ht="20.100000000000001" customHeight="1" x14ac:dyDescent="0.4">
      <c r="A31" s="364"/>
      <c r="B31" s="167" t="s">
        <v>205</v>
      </c>
      <c r="C31" s="370"/>
      <c r="D31" s="370"/>
      <c r="E31" s="370"/>
      <c r="F31" s="370"/>
      <c r="G31" s="370"/>
      <c r="H31" s="370"/>
      <c r="I31" s="370"/>
      <c r="J31" s="370"/>
      <c r="K31" s="367"/>
      <c r="L31" s="367"/>
      <c r="M31" s="367"/>
      <c r="N31" s="367"/>
      <c r="O31" s="367"/>
    </row>
    <row r="32" spans="1:15" ht="20.100000000000001" customHeight="1" x14ac:dyDescent="0.4">
      <c r="A32" s="363"/>
      <c r="B32" s="166" t="s">
        <v>204</v>
      </c>
      <c r="C32" s="365"/>
      <c r="D32" s="365"/>
      <c r="E32" s="365"/>
      <c r="F32" s="365"/>
      <c r="G32" s="366"/>
      <c r="H32" s="366"/>
      <c r="I32" s="366"/>
      <c r="J32" s="366"/>
      <c r="K32" s="367"/>
      <c r="L32" s="367"/>
      <c r="M32" s="367"/>
      <c r="N32" s="367"/>
      <c r="O32" s="367"/>
    </row>
    <row r="33" spans="1:15" ht="20.100000000000001" customHeight="1" x14ac:dyDescent="0.4">
      <c r="A33" s="364"/>
      <c r="B33" s="167" t="s">
        <v>205</v>
      </c>
      <c r="C33" s="370"/>
      <c r="D33" s="370"/>
      <c r="E33" s="370"/>
      <c r="F33" s="370"/>
      <c r="G33" s="370"/>
      <c r="H33" s="370"/>
      <c r="I33" s="370"/>
      <c r="J33" s="370"/>
      <c r="K33" s="367"/>
      <c r="L33" s="367"/>
      <c r="M33" s="367"/>
      <c r="N33" s="367"/>
      <c r="O33" s="367"/>
    </row>
    <row r="34" spans="1:15" ht="20.100000000000001" customHeight="1" x14ac:dyDescent="0.4">
      <c r="A34" s="363"/>
      <c r="B34" s="166" t="s">
        <v>204</v>
      </c>
      <c r="C34" s="365"/>
      <c r="D34" s="365"/>
      <c r="E34" s="365"/>
      <c r="F34" s="365"/>
      <c r="G34" s="366"/>
      <c r="H34" s="366"/>
      <c r="I34" s="366"/>
      <c r="J34" s="366"/>
      <c r="K34" s="367"/>
      <c r="L34" s="367"/>
      <c r="M34" s="367"/>
      <c r="N34" s="367"/>
      <c r="O34" s="367"/>
    </row>
    <row r="35" spans="1:15" ht="20.100000000000001" customHeight="1" x14ac:dyDescent="0.4">
      <c r="A35" s="364"/>
      <c r="B35" s="167" t="s">
        <v>205</v>
      </c>
      <c r="C35" s="370"/>
      <c r="D35" s="370"/>
      <c r="E35" s="370"/>
      <c r="F35" s="370"/>
      <c r="G35" s="370"/>
      <c r="H35" s="370"/>
      <c r="I35" s="370"/>
      <c r="J35" s="370"/>
      <c r="K35" s="367"/>
      <c r="L35" s="367"/>
      <c r="M35" s="367"/>
      <c r="N35" s="367"/>
      <c r="O35" s="367"/>
    </row>
    <row r="36" spans="1:15" ht="20.100000000000001" customHeight="1" x14ac:dyDescent="0.4">
      <c r="A36" s="363"/>
      <c r="B36" s="166" t="s">
        <v>204</v>
      </c>
      <c r="C36" s="365"/>
      <c r="D36" s="365"/>
      <c r="E36" s="365"/>
      <c r="F36" s="365"/>
      <c r="G36" s="366"/>
      <c r="H36" s="366"/>
      <c r="I36" s="366"/>
      <c r="J36" s="366"/>
      <c r="K36" s="367"/>
      <c r="L36" s="367"/>
      <c r="M36" s="367"/>
      <c r="N36" s="367"/>
      <c r="O36" s="367"/>
    </row>
    <row r="37" spans="1:15" ht="20.100000000000001" customHeight="1" x14ac:dyDescent="0.4">
      <c r="A37" s="364"/>
      <c r="B37" s="167" t="s">
        <v>205</v>
      </c>
      <c r="C37" s="370"/>
      <c r="D37" s="370"/>
      <c r="E37" s="370"/>
      <c r="F37" s="370"/>
      <c r="G37" s="370"/>
      <c r="H37" s="370"/>
      <c r="I37" s="370"/>
      <c r="J37" s="370"/>
      <c r="K37" s="367"/>
      <c r="L37" s="367"/>
      <c r="M37" s="367"/>
      <c r="N37" s="367"/>
      <c r="O37" s="367"/>
    </row>
    <row r="38" spans="1:15" ht="20.100000000000001" customHeight="1" x14ac:dyDescent="0.4">
      <c r="A38" s="363"/>
      <c r="B38" s="166" t="s">
        <v>204</v>
      </c>
      <c r="C38" s="365"/>
      <c r="D38" s="365"/>
      <c r="E38" s="365"/>
      <c r="F38" s="365"/>
      <c r="G38" s="366"/>
      <c r="H38" s="366"/>
      <c r="I38" s="366"/>
      <c r="J38" s="366"/>
      <c r="K38" s="367"/>
      <c r="L38" s="367"/>
      <c r="M38" s="367"/>
      <c r="N38" s="367"/>
      <c r="O38" s="367"/>
    </row>
    <row r="39" spans="1:15" ht="20.100000000000001" customHeight="1" x14ac:dyDescent="0.4">
      <c r="A39" s="364"/>
      <c r="B39" s="167" t="s">
        <v>205</v>
      </c>
      <c r="C39" s="370"/>
      <c r="D39" s="370"/>
      <c r="E39" s="370"/>
      <c r="F39" s="370"/>
      <c r="G39" s="370"/>
      <c r="H39" s="370"/>
      <c r="I39" s="370"/>
      <c r="J39" s="370"/>
      <c r="K39" s="367"/>
      <c r="L39" s="367"/>
      <c r="M39" s="367"/>
      <c r="N39" s="367"/>
      <c r="O39" s="367"/>
    </row>
    <row r="40" spans="1:15" ht="20.100000000000001" customHeight="1" x14ac:dyDescent="0.4">
      <c r="A40" s="363"/>
      <c r="B40" s="166" t="s">
        <v>204</v>
      </c>
      <c r="C40" s="365"/>
      <c r="D40" s="365"/>
      <c r="E40" s="365"/>
      <c r="F40" s="365"/>
      <c r="G40" s="366"/>
      <c r="H40" s="366"/>
      <c r="I40" s="366"/>
      <c r="J40" s="366"/>
      <c r="K40" s="367"/>
      <c r="L40" s="367"/>
      <c r="M40" s="367"/>
      <c r="N40" s="367"/>
      <c r="O40" s="367"/>
    </row>
    <row r="41" spans="1:15" ht="20.100000000000001" customHeight="1" x14ac:dyDescent="0.4">
      <c r="A41" s="364"/>
      <c r="B41" s="167" t="s">
        <v>205</v>
      </c>
      <c r="C41" s="370"/>
      <c r="D41" s="370"/>
      <c r="E41" s="370"/>
      <c r="F41" s="370"/>
      <c r="G41" s="370"/>
      <c r="H41" s="370"/>
      <c r="I41" s="370"/>
      <c r="J41" s="370"/>
      <c r="K41" s="367"/>
      <c r="L41" s="367"/>
      <c r="M41" s="367"/>
      <c r="N41" s="367"/>
      <c r="O41" s="367"/>
    </row>
    <row r="42" spans="1:15" ht="20.100000000000001" customHeight="1" x14ac:dyDescent="0.4">
      <c r="A42" s="363"/>
      <c r="B42" s="166" t="s">
        <v>204</v>
      </c>
      <c r="C42" s="365"/>
      <c r="D42" s="365"/>
      <c r="E42" s="365"/>
      <c r="F42" s="365"/>
      <c r="G42" s="366"/>
      <c r="H42" s="366"/>
      <c r="I42" s="366"/>
      <c r="J42" s="366"/>
      <c r="K42" s="367"/>
      <c r="L42" s="367"/>
      <c r="M42" s="367"/>
      <c r="N42" s="367"/>
      <c r="O42" s="367"/>
    </row>
    <row r="43" spans="1:15" ht="20.100000000000001" customHeight="1" x14ac:dyDescent="0.4">
      <c r="A43" s="364"/>
      <c r="B43" s="167" t="s">
        <v>205</v>
      </c>
      <c r="C43" s="370"/>
      <c r="D43" s="370"/>
      <c r="E43" s="370"/>
      <c r="F43" s="370"/>
      <c r="G43" s="370"/>
      <c r="H43" s="370"/>
      <c r="I43" s="370"/>
      <c r="J43" s="370"/>
      <c r="K43" s="367"/>
      <c r="L43" s="367"/>
      <c r="M43" s="367"/>
      <c r="N43" s="367"/>
      <c r="O43" s="367"/>
    </row>
    <row r="44" spans="1:15" ht="20.100000000000001" customHeight="1" x14ac:dyDescent="0.4">
      <c r="A44" s="363"/>
      <c r="B44" s="166" t="s">
        <v>204</v>
      </c>
      <c r="C44" s="365"/>
      <c r="D44" s="365"/>
      <c r="E44" s="365"/>
      <c r="F44" s="365"/>
      <c r="G44" s="366"/>
      <c r="H44" s="366"/>
      <c r="I44" s="366"/>
      <c r="J44" s="366"/>
      <c r="K44" s="367"/>
      <c r="L44" s="367"/>
      <c r="M44" s="367"/>
      <c r="N44" s="367"/>
      <c r="O44" s="367"/>
    </row>
    <row r="45" spans="1:15" ht="20.100000000000001" customHeight="1" x14ac:dyDescent="0.4">
      <c r="A45" s="364"/>
      <c r="B45" s="167" t="s">
        <v>205</v>
      </c>
      <c r="C45" s="370"/>
      <c r="D45" s="370"/>
      <c r="E45" s="370"/>
      <c r="F45" s="370"/>
      <c r="G45" s="370"/>
      <c r="H45" s="370"/>
      <c r="I45" s="370"/>
      <c r="J45" s="370"/>
      <c r="K45" s="367"/>
      <c r="L45" s="367"/>
      <c r="M45" s="367"/>
      <c r="N45" s="367"/>
      <c r="O45" s="367"/>
    </row>
    <row r="46" spans="1:15" ht="20.100000000000001" customHeight="1" x14ac:dyDescent="0.4">
      <c r="A46" s="363"/>
      <c r="B46" s="166" t="s">
        <v>204</v>
      </c>
      <c r="C46" s="365"/>
      <c r="D46" s="365"/>
      <c r="E46" s="365"/>
      <c r="F46" s="365"/>
      <c r="G46" s="366"/>
      <c r="H46" s="366"/>
      <c r="I46" s="366"/>
      <c r="J46" s="366"/>
      <c r="K46" s="367"/>
      <c r="L46" s="367"/>
      <c r="M46" s="367"/>
      <c r="N46" s="367"/>
      <c r="O46" s="367"/>
    </row>
    <row r="47" spans="1:15" ht="20.100000000000001" customHeight="1" x14ac:dyDescent="0.4">
      <c r="A47" s="364"/>
      <c r="B47" s="167" t="s">
        <v>205</v>
      </c>
      <c r="C47" s="370"/>
      <c r="D47" s="370"/>
      <c r="E47" s="370"/>
      <c r="F47" s="370"/>
      <c r="G47" s="370"/>
      <c r="H47" s="370"/>
      <c r="I47" s="370"/>
      <c r="J47" s="370"/>
      <c r="K47" s="367"/>
      <c r="L47" s="367"/>
      <c r="M47" s="367"/>
      <c r="N47" s="367"/>
      <c r="O47" s="367"/>
    </row>
    <row r="48" spans="1:15" ht="20.100000000000001" customHeight="1" x14ac:dyDescent="0.4">
      <c r="A48" s="363"/>
      <c r="B48" s="166" t="s">
        <v>204</v>
      </c>
      <c r="C48" s="365"/>
      <c r="D48" s="365"/>
      <c r="E48" s="365"/>
      <c r="F48" s="365"/>
      <c r="G48" s="366"/>
      <c r="H48" s="366"/>
      <c r="I48" s="366"/>
      <c r="J48" s="366"/>
      <c r="K48" s="367"/>
      <c r="L48" s="367"/>
      <c r="M48" s="367"/>
      <c r="N48" s="367"/>
      <c r="O48" s="367"/>
    </row>
    <row r="49" spans="1:15" ht="20.100000000000001" customHeight="1" x14ac:dyDescent="0.4">
      <c r="A49" s="364"/>
      <c r="B49" s="167" t="s">
        <v>205</v>
      </c>
      <c r="C49" s="370"/>
      <c r="D49" s="370"/>
      <c r="E49" s="370"/>
      <c r="F49" s="370"/>
      <c r="G49" s="370"/>
      <c r="H49" s="370"/>
      <c r="I49" s="370"/>
      <c r="J49" s="370"/>
      <c r="K49" s="367"/>
      <c r="L49" s="367"/>
      <c r="M49" s="367"/>
      <c r="N49" s="367"/>
      <c r="O49" s="367"/>
    </row>
    <row r="50" spans="1:15" ht="20.100000000000001" customHeight="1" x14ac:dyDescent="0.4">
      <c r="A50" s="363"/>
      <c r="B50" s="166" t="s">
        <v>204</v>
      </c>
      <c r="C50" s="365"/>
      <c r="D50" s="365"/>
      <c r="E50" s="365"/>
      <c r="F50" s="365"/>
      <c r="G50" s="366"/>
      <c r="H50" s="366"/>
      <c r="I50" s="366"/>
      <c r="J50" s="366"/>
      <c r="K50" s="367"/>
      <c r="L50" s="367"/>
      <c r="M50" s="367"/>
      <c r="N50" s="367"/>
      <c r="O50" s="367"/>
    </row>
    <row r="51" spans="1:15" ht="20.100000000000001" customHeight="1" x14ac:dyDescent="0.4">
      <c r="A51" s="364"/>
      <c r="B51" s="167" t="s">
        <v>205</v>
      </c>
      <c r="C51" s="370"/>
      <c r="D51" s="370"/>
      <c r="E51" s="370"/>
      <c r="F51" s="370"/>
      <c r="G51" s="370"/>
      <c r="H51" s="370"/>
      <c r="I51" s="370"/>
      <c r="J51" s="370"/>
      <c r="K51" s="367"/>
      <c r="L51" s="367"/>
      <c r="M51" s="367"/>
      <c r="N51" s="367"/>
      <c r="O51" s="367"/>
    </row>
    <row r="52" spans="1:15" ht="20.100000000000001" customHeight="1" x14ac:dyDescent="0.4">
      <c r="A52" s="363"/>
      <c r="B52" s="166" t="s">
        <v>204</v>
      </c>
      <c r="C52" s="365"/>
      <c r="D52" s="365"/>
      <c r="E52" s="365"/>
      <c r="F52" s="365"/>
      <c r="G52" s="366"/>
      <c r="H52" s="366"/>
      <c r="I52" s="366"/>
      <c r="J52" s="366"/>
      <c r="K52" s="367"/>
      <c r="L52" s="367"/>
      <c r="M52" s="367"/>
      <c r="N52" s="367"/>
      <c r="O52" s="367"/>
    </row>
    <row r="53" spans="1:15" ht="20.100000000000001" customHeight="1" x14ac:dyDescent="0.4">
      <c r="A53" s="364"/>
      <c r="B53" s="167" t="s">
        <v>205</v>
      </c>
      <c r="C53" s="370"/>
      <c r="D53" s="370"/>
      <c r="E53" s="370"/>
      <c r="F53" s="370"/>
      <c r="G53" s="370"/>
      <c r="H53" s="370"/>
      <c r="I53" s="370"/>
      <c r="J53" s="370"/>
      <c r="K53" s="367"/>
      <c r="L53" s="367"/>
      <c r="M53" s="367"/>
      <c r="N53" s="367"/>
      <c r="O53" s="367"/>
    </row>
    <row r="54" spans="1:15" ht="20.100000000000001" customHeight="1" x14ac:dyDescent="0.4">
      <c r="A54" s="363"/>
      <c r="B54" s="166" t="s">
        <v>204</v>
      </c>
      <c r="C54" s="365"/>
      <c r="D54" s="365"/>
      <c r="E54" s="365"/>
      <c r="F54" s="365"/>
      <c r="G54" s="366"/>
      <c r="H54" s="366"/>
      <c r="I54" s="366"/>
      <c r="J54" s="366"/>
      <c r="K54" s="367"/>
      <c r="L54" s="367"/>
      <c r="M54" s="367"/>
      <c r="N54" s="367"/>
      <c r="O54" s="367"/>
    </row>
    <row r="55" spans="1:15" ht="20.100000000000001" customHeight="1" x14ac:dyDescent="0.4">
      <c r="A55" s="364"/>
      <c r="B55" s="167" t="s">
        <v>205</v>
      </c>
      <c r="C55" s="370"/>
      <c r="D55" s="370"/>
      <c r="E55" s="370"/>
      <c r="F55" s="370"/>
      <c r="G55" s="370"/>
      <c r="H55" s="370"/>
      <c r="I55" s="370"/>
      <c r="J55" s="370"/>
      <c r="K55" s="367"/>
      <c r="L55" s="367"/>
      <c r="M55" s="367"/>
      <c r="N55" s="367"/>
      <c r="O55" s="367"/>
    </row>
    <row r="56" spans="1:15" ht="20.100000000000001" customHeight="1" x14ac:dyDescent="0.4">
      <c r="A56" s="363"/>
      <c r="B56" s="166" t="s">
        <v>204</v>
      </c>
      <c r="C56" s="365"/>
      <c r="D56" s="365"/>
      <c r="E56" s="365"/>
      <c r="F56" s="365"/>
      <c r="G56" s="366"/>
      <c r="H56" s="366"/>
      <c r="I56" s="366"/>
      <c r="J56" s="366"/>
      <c r="K56" s="367"/>
      <c r="L56" s="367"/>
      <c r="M56" s="367"/>
      <c r="N56" s="367"/>
      <c r="O56" s="367"/>
    </row>
    <row r="57" spans="1:15" ht="20.100000000000001" customHeight="1" x14ac:dyDescent="0.4">
      <c r="A57" s="364"/>
      <c r="B57" s="167" t="s">
        <v>205</v>
      </c>
      <c r="C57" s="370"/>
      <c r="D57" s="370"/>
      <c r="E57" s="370"/>
      <c r="F57" s="370"/>
      <c r="G57" s="370"/>
      <c r="H57" s="370"/>
      <c r="I57" s="370"/>
      <c r="J57" s="370"/>
      <c r="K57" s="367"/>
      <c r="L57" s="367"/>
      <c r="M57" s="367"/>
      <c r="N57" s="367"/>
      <c r="O57" s="367"/>
    </row>
    <row r="58" spans="1:15" ht="20.100000000000001" customHeight="1" x14ac:dyDescent="0.4">
      <c r="A58" s="363"/>
      <c r="B58" s="166" t="s">
        <v>204</v>
      </c>
      <c r="C58" s="365"/>
      <c r="D58" s="365"/>
      <c r="E58" s="365"/>
      <c r="F58" s="365"/>
      <c r="G58" s="366"/>
      <c r="H58" s="366"/>
      <c r="I58" s="366"/>
      <c r="J58" s="366"/>
      <c r="K58" s="367"/>
      <c r="L58" s="367"/>
      <c r="M58" s="367"/>
      <c r="N58" s="367"/>
      <c r="O58" s="367"/>
    </row>
    <row r="59" spans="1:15" ht="20.100000000000001" customHeight="1" x14ac:dyDescent="0.4">
      <c r="A59" s="364"/>
      <c r="B59" s="167" t="s">
        <v>205</v>
      </c>
      <c r="C59" s="370"/>
      <c r="D59" s="370"/>
      <c r="E59" s="370"/>
      <c r="F59" s="370"/>
      <c r="G59" s="370"/>
      <c r="H59" s="370"/>
      <c r="I59" s="370"/>
      <c r="J59" s="370"/>
      <c r="K59" s="367"/>
      <c r="L59" s="367"/>
      <c r="M59" s="367"/>
      <c r="N59" s="367"/>
      <c r="O59" s="367"/>
    </row>
    <row r="60" spans="1:15" ht="20.100000000000001" customHeight="1" x14ac:dyDescent="0.4">
      <c r="A60" s="363"/>
      <c r="B60" s="166" t="s">
        <v>204</v>
      </c>
      <c r="C60" s="365"/>
      <c r="D60" s="365"/>
      <c r="E60" s="365"/>
      <c r="F60" s="365"/>
      <c r="G60" s="366"/>
      <c r="H60" s="366"/>
      <c r="I60" s="366"/>
      <c r="J60" s="366"/>
      <c r="K60" s="367"/>
      <c r="L60" s="367"/>
      <c r="M60" s="367"/>
      <c r="N60" s="367"/>
      <c r="O60" s="367"/>
    </row>
    <row r="61" spans="1:15" ht="20.100000000000001" customHeight="1" x14ac:dyDescent="0.4">
      <c r="A61" s="364"/>
      <c r="B61" s="167" t="s">
        <v>205</v>
      </c>
      <c r="C61" s="370"/>
      <c r="D61" s="370"/>
      <c r="E61" s="370"/>
      <c r="F61" s="370"/>
      <c r="G61" s="370"/>
      <c r="H61" s="370"/>
      <c r="I61" s="370"/>
      <c r="J61" s="370"/>
      <c r="K61" s="367"/>
      <c r="L61" s="367"/>
      <c r="M61" s="367"/>
      <c r="N61" s="367"/>
      <c r="O61" s="367"/>
    </row>
    <row r="62" spans="1:15" ht="20.100000000000001" customHeight="1" x14ac:dyDescent="0.4">
      <c r="A62" s="363"/>
      <c r="B62" s="166" t="s">
        <v>204</v>
      </c>
      <c r="C62" s="365"/>
      <c r="D62" s="365"/>
      <c r="E62" s="365"/>
      <c r="F62" s="365"/>
      <c r="G62" s="366"/>
      <c r="H62" s="366"/>
      <c r="I62" s="366"/>
      <c r="J62" s="366"/>
      <c r="K62" s="367"/>
      <c r="L62" s="367"/>
      <c r="M62" s="367"/>
      <c r="N62" s="367"/>
      <c r="O62" s="367"/>
    </row>
    <row r="63" spans="1:15" ht="20.100000000000001" customHeight="1" x14ac:dyDescent="0.4">
      <c r="A63" s="364"/>
      <c r="B63" s="167" t="s">
        <v>205</v>
      </c>
      <c r="C63" s="370"/>
      <c r="D63" s="370"/>
      <c r="E63" s="370"/>
      <c r="F63" s="370"/>
      <c r="G63" s="370"/>
      <c r="H63" s="370"/>
      <c r="I63" s="370"/>
      <c r="J63" s="370"/>
      <c r="K63" s="367"/>
      <c r="L63" s="367"/>
      <c r="M63" s="367"/>
      <c r="N63" s="367"/>
      <c r="O63" s="367"/>
    </row>
    <row r="64" spans="1:15" ht="13.5" customHeight="1" x14ac:dyDescent="0.4">
      <c r="A64" s="168"/>
      <c r="B64" s="168"/>
      <c r="C64" s="168"/>
      <c r="D64" s="168"/>
      <c r="E64" s="168"/>
      <c r="F64" s="168"/>
      <c r="G64" s="169"/>
      <c r="H64" s="169"/>
      <c r="I64" s="169"/>
      <c r="J64" s="169"/>
    </row>
    <row r="65" spans="1:10" ht="13.5" customHeight="1" x14ac:dyDescent="0.4">
      <c r="A65" s="168"/>
      <c r="B65" s="168"/>
      <c r="C65" s="168"/>
      <c r="D65" s="168"/>
      <c r="E65" s="168"/>
      <c r="F65" s="168"/>
      <c r="G65" s="169"/>
      <c r="H65" s="169"/>
      <c r="I65" s="169"/>
      <c r="J65" s="169"/>
    </row>
    <row r="66" spans="1:10" ht="13.5" customHeight="1" x14ac:dyDescent="0.4">
      <c r="A66" s="168"/>
      <c r="B66" s="168"/>
      <c r="C66" s="168"/>
      <c r="D66" s="168"/>
      <c r="E66" s="168"/>
      <c r="F66" s="168"/>
      <c r="G66" s="169"/>
      <c r="H66" s="169"/>
      <c r="I66" s="169"/>
      <c r="J66" s="169"/>
    </row>
    <row r="67" spans="1:10" ht="13.5" customHeight="1" x14ac:dyDescent="0.4">
      <c r="A67" s="168"/>
      <c r="B67" s="168"/>
      <c r="C67" s="168"/>
      <c r="D67" s="168"/>
      <c r="E67" s="168"/>
      <c r="F67" s="168"/>
      <c r="G67" s="169"/>
      <c r="H67" s="169"/>
      <c r="I67" s="169"/>
      <c r="J67" s="169"/>
    </row>
    <row r="68" spans="1:10" ht="13.5" customHeight="1" x14ac:dyDescent="0.4">
      <c r="A68" s="168"/>
      <c r="B68" s="168"/>
      <c r="C68" s="168"/>
      <c r="D68" s="168"/>
      <c r="E68" s="168"/>
      <c r="F68" s="168"/>
      <c r="G68" s="169"/>
      <c r="H68" s="169"/>
      <c r="I68" s="169"/>
      <c r="J68" s="169"/>
    </row>
    <row r="69" spans="1:10" ht="13.5" customHeight="1" x14ac:dyDescent="0.4">
      <c r="A69" s="168"/>
      <c r="B69" s="168"/>
      <c r="C69" s="168"/>
      <c r="D69" s="168"/>
      <c r="E69" s="168"/>
      <c r="F69" s="168"/>
      <c r="G69" s="169"/>
      <c r="H69" s="169"/>
      <c r="I69" s="169"/>
      <c r="J69" s="169"/>
    </row>
  </sheetData>
  <sheetProtection algorithmName="SHA-512" hashValue="ZX2N+qoCOqtpo9MsL8pq5IccNH1UdrocpQvJFAwWbMg4mk63+JmpiqJnUeswlr2Y8FjyxjuYMbfn5wda/tRfCA==" saltValue="Auh0JWBsSqpo9Glysuo+Ew==" spinCount="100000" sheet="1" objects="1" scenarios="1"/>
  <mergeCells count="249">
    <mergeCell ref="A62:A63"/>
    <mergeCell ref="C62:D62"/>
    <mergeCell ref="E62:F62"/>
    <mergeCell ref="G62:H62"/>
    <mergeCell ref="I62:J62"/>
    <mergeCell ref="K62:O63"/>
    <mergeCell ref="C63:D63"/>
    <mergeCell ref="E63:F63"/>
    <mergeCell ref="G63:H63"/>
    <mergeCell ref="I63:J63"/>
    <mergeCell ref="A60:A61"/>
    <mergeCell ref="C60:D60"/>
    <mergeCell ref="E60:F60"/>
    <mergeCell ref="G60:H60"/>
    <mergeCell ref="I60:J60"/>
    <mergeCell ref="K60:O61"/>
    <mergeCell ref="C61:D61"/>
    <mergeCell ref="E61:F61"/>
    <mergeCell ref="G61:H61"/>
    <mergeCell ref="I61:J61"/>
    <mergeCell ref="A58:A59"/>
    <mergeCell ref="C58:D58"/>
    <mergeCell ref="E58:F58"/>
    <mergeCell ref="G58:H58"/>
    <mergeCell ref="I58:J58"/>
    <mergeCell ref="K58:O59"/>
    <mergeCell ref="C59:D59"/>
    <mergeCell ref="E59:F59"/>
    <mergeCell ref="G59:H59"/>
    <mergeCell ref="I59:J59"/>
    <mergeCell ref="A56:A57"/>
    <mergeCell ref="C56:D56"/>
    <mergeCell ref="E56:F56"/>
    <mergeCell ref="G56:H56"/>
    <mergeCell ref="I56:J56"/>
    <mergeCell ref="K56:O57"/>
    <mergeCell ref="C57:D57"/>
    <mergeCell ref="E57:F57"/>
    <mergeCell ref="G57:H57"/>
    <mergeCell ref="I57:J57"/>
    <mergeCell ref="A54:A55"/>
    <mergeCell ref="C54:D54"/>
    <mergeCell ref="E54:F54"/>
    <mergeCell ref="G54:H54"/>
    <mergeCell ref="I54:J54"/>
    <mergeCell ref="K54:O55"/>
    <mergeCell ref="C55:D55"/>
    <mergeCell ref="E55:F55"/>
    <mergeCell ref="G55:H55"/>
    <mergeCell ref="I55:J55"/>
    <mergeCell ref="A52:A53"/>
    <mergeCell ref="C52:D52"/>
    <mergeCell ref="E52:F52"/>
    <mergeCell ref="G52:H52"/>
    <mergeCell ref="I52:J52"/>
    <mergeCell ref="K52:O53"/>
    <mergeCell ref="C53:D53"/>
    <mergeCell ref="E53:F53"/>
    <mergeCell ref="G53:H53"/>
    <mergeCell ref="I53:J53"/>
    <mergeCell ref="A50:A51"/>
    <mergeCell ref="C50:D50"/>
    <mergeCell ref="E50:F50"/>
    <mergeCell ref="G50:H50"/>
    <mergeCell ref="I50:J50"/>
    <mergeCell ref="K50:O51"/>
    <mergeCell ref="C51:D51"/>
    <mergeCell ref="E51:F51"/>
    <mergeCell ref="G51:H51"/>
    <mergeCell ref="I51:J51"/>
    <mergeCell ref="A48:A49"/>
    <mergeCell ref="C48:D48"/>
    <mergeCell ref="E48:F48"/>
    <mergeCell ref="G48:H48"/>
    <mergeCell ref="I48:J48"/>
    <mergeCell ref="K48:O49"/>
    <mergeCell ref="C49:D49"/>
    <mergeCell ref="E49:F49"/>
    <mergeCell ref="G49:H49"/>
    <mergeCell ref="I49:J49"/>
    <mergeCell ref="A46:A47"/>
    <mergeCell ref="C46:D46"/>
    <mergeCell ref="E46:F46"/>
    <mergeCell ref="G46:H46"/>
    <mergeCell ref="I46:J46"/>
    <mergeCell ref="K46:O47"/>
    <mergeCell ref="C47:D47"/>
    <mergeCell ref="E47:F47"/>
    <mergeCell ref="G47:H47"/>
    <mergeCell ref="I47:J47"/>
    <mergeCell ref="A44:A45"/>
    <mergeCell ref="C44:D44"/>
    <mergeCell ref="E44:F44"/>
    <mergeCell ref="G44:H44"/>
    <mergeCell ref="I44:J44"/>
    <mergeCell ref="K44:O45"/>
    <mergeCell ref="C45:D45"/>
    <mergeCell ref="E45:F45"/>
    <mergeCell ref="G45:H45"/>
    <mergeCell ref="I45:J45"/>
    <mergeCell ref="A42:A43"/>
    <mergeCell ref="C42:D42"/>
    <mergeCell ref="E42:F42"/>
    <mergeCell ref="G42:H42"/>
    <mergeCell ref="I42:J42"/>
    <mergeCell ref="K42:O43"/>
    <mergeCell ref="C43:D43"/>
    <mergeCell ref="E43:F43"/>
    <mergeCell ref="G43:H43"/>
    <mergeCell ref="I43:J43"/>
    <mergeCell ref="A40:A41"/>
    <mergeCell ref="C40:D40"/>
    <mergeCell ref="E40:F40"/>
    <mergeCell ref="G40:H40"/>
    <mergeCell ref="I40:J40"/>
    <mergeCell ref="K40:O41"/>
    <mergeCell ref="C41:D41"/>
    <mergeCell ref="E41:F41"/>
    <mergeCell ref="G41:H41"/>
    <mergeCell ref="I41:J41"/>
    <mergeCell ref="A38:A39"/>
    <mergeCell ref="C38:D38"/>
    <mergeCell ref="E38:F38"/>
    <mergeCell ref="G38:H38"/>
    <mergeCell ref="I38:J38"/>
    <mergeCell ref="K38:O39"/>
    <mergeCell ref="C39:D39"/>
    <mergeCell ref="E39:F39"/>
    <mergeCell ref="G39:H39"/>
    <mergeCell ref="I39:J39"/>
    <mergeCell ref="A36:A37"/>
    <mergeCell ref="C36:D36"/>
    <mergeCell ref="E36:F36"/>
    <mergeCell ref="G36:H36"/>
    <mergeCell ref="I36:J36"/>
    <mergeCell ref="K36:O37"/>
    <mergeCell ref="C37:D37"/>
    <mergeCell ref="E37:F37"/>
    <mergeCell ref="G37:H37"/>
    <mergeCell ref="I37:J37"/>
    <mergeCell ref="A34:A35"/>
    <mergeCell ref="C34:D34"/>
    <mergeCell ref="E34:F34"/>
    <mergeCell ref="G34:H34"/>
    <mergeCell ref="I34:J34"/>
    <mergeCell ref="K34:O35"/>
    <mergeCell ref="C35:D35"/>
    <mergeCell ref="E35:F35"/>
    <mergeCell ref="G35:H35"/>
    <mergeCell ref="I35:J35"/>
    <mergeCell ref="A32:A33"/>
    <mergeCell ref="C32:D32"/>
    <mergeCell ref="E32:F32"/>
    <mergeCell ref="G32:H32"/>
    <mergeCell ref="I32:J32"/>
    <mergeCell ref="K32:O33"/>
    <mergeCell ref="C33:D33"/>
    <mergeCell ref="E33:F33"/>
    <mergeCell ref="G33:H33"/>
    <mergeCell ref="I33:J33"/>
    <mergeCell ref="A30:A31"/>
    <mergeCell ref="C30:D30"/>
    <mergeCell ref="E30:F30"/>
    <mergeCell ref="G30:H30"/>
    <mergeCell ref="I30:J30"/>
    <mergeCell ref="K30:O31"/>
    <mergeCell ref="C31:D31"/>
    <mergeCell ref="E31:F31"/>
    <mergeCell ref="G31:H31"/>
    <mergeCell ref="I31:J31"/>
    <mergeCell ref="A28:A29"/>
    <mergeCell ref="C28:D28"/>
    <mergeCell ref="E28:F28"/>
    <mergeCell ref="G28:H28"/>
    <mergeCell ref="I28:J28"/>
    <mergeCell ref="K28:O29"/>
    <mergeCell ref="C29:D29"/>
    <mergeCell ref="E29:F29"/>
    <mergeCell ref="G29:H29"/>
    <mergeCell ref="I29:J29"/>
    <mergeCell ref="A26:A27"/>
    <mergeCell ref="C26:D26"/>
    <mergeCell ref="E26:F26"/>
    <mergeCell ref="G26:H26"/>
    <mergeCell ref="I26:J26"/>
    <mergeCell ref="K26:O27"/>
    <mergeCell ref="C27:D27"/>
    <mergeCell ref="E27:F27"/>
    <mergeCell ref="G27:H27"/>
    <mergeCell ref="I27:J27"/>
    <mergeCell ref="A24:A25"/>
    <mergeCell ref="C24:D24"/>
    <mergeCell ref="E24:F24"/>
    <mergeCell ref="G24:H24"/>
    <mergeCell ref="I24:J24"/>
    <mergeCell ref="K24:O25"/>
    <mergeCell ref="C25:D25"/>
    <mergeCell ref="E25:F25"/>
    <mergeCell ref="G25:H25"/>
    <mergeCell ref="I25:J25"/>
    <mergeCell ref="A22:A23"/>
    <mergeCell ref="C22:D22"/>
    <mergeCell ref="E22:F22"/>
    <mergeCell ref="G22:H22"/>
    <mergeCell ref="I22:J22"/>
    <mergeCell ref="K22:O23"/>
    <mergeCell ref="C23:D23"/>
    <mergeCell ref="E23:F23"/>
    <mergeCell ref="G23:H23"/>
    <mergeCell ref="I23:J23"/>
    <mergeCell ref="A20:A21"/>
    <mergeCell ref="C20:D20"/>
    <mergeCell ref="E20:F20"/>
    <mergeCell ref="G20:H20"/>
    <mergeCell ref="I20:J20"/>
    <mergeCell ref="K20:O21"/>
    <mergeCell ref="C21:D21"/>
    <mergeCell ref="E21:F21"/>
    <mergeCell ref="G21:H21"/>
    <mergeCell ref="I21:J21"/>
    <mergeCell ref="A18:A19"/>
    <mergeCell ref="C18:D18"/>
    <mergeCell ref="E18:F18"/>
    <mergeCell ref="G18:H18"/>
    <mergeCell ref="I18:J18"/>
    <mergeCell ref="K18:O19"/>
    <mergeCell ref="C19:D19"/>
    <mergeCell ref="E19:F19"/>
    <mergeCell ref="G19:H19"/>
    <mergeCell ref="I19:J19"/>
    <mergeCell ref="A16:A17"/>
    <mergeCell ref="C16:D16"/>
    <mergeCell ref="E16:F16"/>
    <mergeCell ref="G16:H16"/>
    <mergeCell ref="I16:J16"/>
    <mergeCell ref="K16:O17"/>
    <mergeCell ref="C17:D17"/>
    <mergeCell ref="E17:F17"/>
    <mergeCell ref="G17:H17"/>
    <mergeCell ref="I17:J17"/>
    <mergeCell ref="A2:O2"/>
    <mergeCell ref="A7:O8"/>
    <mergeCell ref="A14:A15"/>
    <mergeCell ref="B14:B15"/>
    <mergeCell ref="C14:D15"/>
    <mergeCell ref="E14:F15"/>
    <mergeCell ref="G14:H15"/>
    <mergeCell ref="I14:J15"/>
    <mergeCell ref="K14:O15"/>
  </mergeCells>
  <phoneticPr fontId="21"/>
  <pageMargins left="1.1023622047244095" right="0.31496062992125984" top="0.74803149606299213" bottom="0.74803149606299213" header="0.31496062992125984" footer="0.31496062992125984"/>
  <pageSetup paperSize="9" scale="82"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8"/>
  <sheetViews>
    <sheetView showZeros="0" view="pageBreakPreview" zoomScaleNormal="100" zoomScaleSheetLayoutView="100" workbookViewId="0">
      <selection activeCell="D19" sqref="D19:E19"/>
    </sheetView>
  </sheetViews>
  <sheetFormatPr defaultRowHeight="13.5" x14ac:dyDescent="0.4"/>
  <cols>
    <col min="1" max="1" width="28.625" style="173" customWidth="1"/>
    <col min="2" max="3" width="6.875" style="173" customWidth="1"/>
    <col min="4" max="4" width="28.625" style="173" customWidth="1"/>
    <col min="5" max="6" width="6.875" style="173" customWidth="1"/>
    <col min="7" max="7" width="3" style="173" customWidth="1"/>
    <col min="8" max="8" width="3.875" style="173" customWidth="1"/>
    <col min="9" max="11" width="3.875" style="173" hidden="1" customWidth="1"/>
    <col min="12" max="24" width="3.875" style="173" customWidth="1"/>
    <col min="25" max="16384" width="9" style="173"/>
  </cols>
  <sheetData>
    <row r="1" spans="1:6" s="171" customFormat="1" ht="15" customHeight="1" x14ac:dyDescent="0.4">
      <c r="A1" s="170"/>
      <c r="B1" s="170"/>
      <c r="C1" s="170"/>
      <c r="E1" s="170"/>
      <c r="F1" s="170"/>
    </row>
    <row r="2" spans="1:6" s="171" customFormat="1" ht="15" customHeight="1" x14ac:dyDescent="0.4"/>
    <row r="3" spans="1:6" s="171" customFormat="1" ht="18" customHeight="1" x14ac:dyDescent="0.4">
      <c r="A3" s="387" t="s">
        <v>216</v>
      </c>
      <c r="B3" s="387"/>
      <c r="C3" s="387"/>
      <c r="D3" s="387"/>
      <c r="E3" s="172"/>
      <c r="F3" s="172"/>
    </row>
    <row r="4" spans="1:6" s="171" customFormat="1" ht="18" customHeight="1" x14ac:dyDescent="0.4">
      <c r="A4" s="172"/>
      <c r="B4" s="172"/>
      <c r="C4" s="172"/>
      <c r="D4" s="172"/>
      <c r="E4" s="172"/>
      <c r="F4" s="172"/>
    </row>
    <row r="5" spans="1:6" ht="18.75" customHeight="1" x14ac:dyDescent="0.4">
      <c r="D5" s="189"/>
    </row>
    <row r="6" spans="1:6" s="174" customFormat="1" ht="18.75" customHeight="1" x14ac:dyDescent="0.4">
      <c r="A6" s="388" t="s">
        <v>217</v>
      </c>
      <c r="B6" s="389"/>
      <c r="C6" s="390"/>
      <c r="D6" s="391" t="s">
        <v>218</v>
      </c>
      <c r="E6" s="391"/>
      <c r="F6" s="391"/>
    </row>
    <row r="7" spans="1:6" s="175" customFormat="1" ht="18.75" customHeight="1" x14ac:dyDescent="0.4">
      <c r="A7" s="392" t="s">
        <v>253</v>
      </c>
      <c r="B7" s="393"/>
      <c r="C7" s="394"/>
      <c r="D7" s="397" t="s">
        <v>219</v>
      </c>
      <c r="E7" s="398"/>
      <c r="F7" s="399"/>
    </row>
    <row r="8" spans="1:6" ht="18.75" customHeight="1" x14ac:dyDescent="0.4">
      <c r="A8" s="395"/>
      <c r="B8" s="374"/>
      <c r="C8" s="396"/>
      <c r="D8" s="397"/>
      <c r="E8" s="398"/>
      <c r="F8" s="399"/>
    </row>
    <row r="9" spans="1:6" ht="18.75" customHeight="1" x14ac:dyDescent="0.4">
      <c r="A9" s="385">
        <f>③院内感染発生医療機関支援事業費内訳書!G21</f>
        <v>0</v>
      </c>
      <c r="B9" s="386"/>
      <c r="C9" s="190" t="s">
        <v>251</v>
      </c>
      <c r="D9" s="385">
        <f>③院内感染発生医療機関支援事業費内訳書!G21</f>
        <v>0</v>
      </c>
      <c r="E9" s="386"/>
      <c r="F9" s="191" t="s">
        <v>251</v>
      </c>
    </row>
    <row r="10" spans="1:6" ht="18.75" customHeight="1" x14ac:dyDescent="0.4">
      <c r="A10" s="376"/>
      <c r="B10" s="377"/>
      <c r="C10" s="378"/>
      <c r="D10" s="379"/>
      <c r="E10" s="380"/>
      <c r="F10" s="381"/>
    </row>
    <row r="11" spans="1:6" ht="18.75" customHeight="1" x14ac:dyDescent="0.4">
      <c r="A11" s="376"/>
      <c r="B11" s="377"/>
      <c r="C11" s="378"/>
      <c r="D11" s="379"/>
      <c r="E11" s="380"/>
      <c r="F11" s="381"/>
    </row>
    <row r="12" spans="1:6" ht="18.75" customHeight="1" x14ac:dyDescent="0.4">
      <c r="A12" s="376"/>
      <c r="B12" s="377"/>
      <c r="C12" s="378"/>
      <c r="D12" s="379"/>
      <c r="E12" s="380"/>
      <c r="F12" s="381"/>
    </row>
    <row r="13" spans="1:6" ht="18.75" customHeight="1" x14ac:dyDescent="0.4">
      <c r="A13" s="376"/>
      <c r="B13" s="377"/>
      <c r="C13" s="378"/>
      <c r="D13" s="379"/>
      <c r="E13" s="380"/>
      <c r="F13" s="381"/>
    </row>
    <row r="14" spans="1:6" ht="18.75" customHeight="1" x14ac:dyDescent="0.4">
      <c r="A14" s="376"/>
      <c r="B14" s="377"/>
      <c r="C14" s="378"/>
      <c r="D14" s="379"/>
      <c r="E14" s="380"/>
      <c r="F14" s="381"/>
    </row>
    <row r="15" spans="1:6" ht="18.75" customHeight="1" x14ac:dyDescent="0.4">
      <c r="A15" s="376"/>
      <c r="B15" s="377"/>
      <c r="C15" s="378"/>
      <c r="D15" s="379"/>
      <c r="E15" s="380"/>
      <c r="F15" s="381"/>
    </row>
    <row r="16" spans="1:6" ht="18.75" customHeight="1" x14ac:dyDescent="0.4">
      <c r="A16" s="376"/>
      <c r="B16" s="377"/>
      <c r="C16" s="378"/>
      <c r="D16" s="379"/>
      <c r="E16" s="380"/>
      <c r="F16" s="381"/>
    </row>
    <row r="17" spans="1:11" s="175" customFormat="1" ht="18.75" customHeight="1" x14ac:dyDescent="0.4">
      <c r="A17" s="376"/>
      <c r="B17" s="377"/>
      <c r="C17" s="378"/>
      <c r="D17" s="379"/>
      <c r="E17" s="380"/>
      <c r="F17" s="381"/>
    </row>
    <row r="18" spans="1:11" ht="18.75" customHeight="1" x14ac:dyDescent="0.4">
      <c r="A18" s="376"/>
      <c r="B18" s="377"/>
      <c r="C18" s="378"/>
      <c r="D18" s="382"/>
      <c r="E18" s="383"/>
      <c r="F18" s="384"/>
    </row>
    <row r="19" spans="1:11" ht="18.75" customHeight="1" x14ac:dyDescent="0.4">
      <c r="A19" s="371">
        <f>A9</f>
        <v>0</v>
      </c>
      <c r="B19" s="372"/>
      <c r="C19" s="192" t="s">
        <v>252</v>
      </c>
      <c r="D19" s="371">
        <f>D9</f>
        <v>0</v>
      </c>
      <c r="E19" s="372"/>
      <c r="F19" s="193" t="s">
        <v>251</v>
      </c>
    </row>
    <row r="20" spans="1:11" s="175" customFormat="1" ht="20.100000000000001" customHeight="1" x14ac:dyDescent="0.4">
      <c r="A20" s="176"/>
      <c r="B20" s="176"/>
      <c r="C20" s="176"/>
      <c r="D20" s="177"/>
      <c r="E20" s="176"/>
      <c r="F20" s="194"/>
    </row>
    <row r="21" spans="1:11" s="175" customFormat="1" ht="20.100000000000001" customHeight="1" x14ac:dyDescent="0.4">
      <c r="A21" s="176" t="s">
        <v>220</v>
      </c>
      <c r="B21" s="176"/>
      <c r="C21" s="176"/>
      <c r="D21" s="177"/>
      <c r="E21" s="176"/>
      <c r="F21" s="195"/>
    </row>
    <row r="22" spans="1:11" s="171" customFormat="1" ht="18.75" customHeight="1" x14ac:dyDescent="0.4">
      <c r="A22" s="178"/>
      <c r="B22" s="178"/>
      <c r="C22" s="178"/>
      <c r="D22" s="178"/>
      <c r="E22" s="178"/>
      <c r="F22" s="195"/>
    </row>
    <row r="23" spans="1:11" ht="18.75" customHeight="1" x14ac:dyDescent="0.4">
      <c r="A23" s="178" t="s">
        <v>221</v>
      </c>
      <c r="B23" s="178" t="s">
        <v>221</v>
      </c>
      <c r="C23" s="178" t="s">
        <v>221</v>
      </c>
      <c r="D23" s="178"/>
      <c r="E23" s="178" t="s">
        <v>221</v>
      </c>
      <c r="F23" s="195"/>
    </row>
    <row r="24" spans="1:11" s="174" customFormat="1" ht="18.75" customHeight="1" x14ac:dyDescent="0.4">
      <c r="A24" s="178"/>
      <c r="B24" s="178"/>
      <c r="C24" s="178"/>
      <c r="D24" s="373" t="str">
        <f>"令和"&amp;I24&amp;"年"&amp;J24&amp;"月"&amp;K24&amp;"日"</f>
        <v>令和6年3月31日</v>
      </c>
      <c r="E24" s="373"/>
      <c r="F24" s="373"/>
      <c r="I24" s="174">
        <f>'①様式第１号（交付申請書兼実績報告書）'!G5</f>
        <v>6</v>
      </c>
      <c r="J24" s="174">
        <f>'①様式第１号（交付申請書兼実績報告書）'!I5</f>
        <v>3</v>
      </c>
      <c r="K24" s="174">
        <f>'①様式第１号（交付申請書兼実績報告書）'!K5</f>
        <v>31</v>
      </c>
    </row>
    <row r="25" spans="1:11" s="175" customFormat="1" ht="36.75" customHeight="1" x14ac:dyDescent="0.4">
      <c r="A25" s="178"/>
      <c r="B25" s="178"/>
      <c r="C25" s="178"/>
      <c r="D25" s="374" t="str">
        <f>"団体名　　　　"&amp;I25</f>
        <v>団体名　　　　0</v>
      </c>
      <c r="E25" s="374"/>
      <c r="F25" s="374"/>
      <c r="I25" s="175">
        <f>'①様式第１号（交付申請書兼実績報告書）'!F10</f>
        <v>0</v>
      </c>
    </row>
    <row r="26" spans="1:11" s="175" customFormat="1" ht="36.75" customHeight="1" x14ac:dyDescent="0.4">
      <c r="A26" s="178"/>
      <c r="B26" s="178"/>
      <c r="C26" s="178"/>
      <c r="D26" s="375" t="str">
        <f>"代表者名　　　　"&amp;I26</f>
        <v>代表者名　　　　0</v>
      </c>
      <c r="E26" s="375"/>
      <c r="F26" s="375"/>
      <c r="I26" s="175">
        <f>'①様式第１号（交付申請書兼実績報告書）'!F11</f>
        <v>0</v>
      </c>
    </row>
    <row r="27" spans="1:11" s="175" customFormat="1" ht="18.75" customHeight="1" x14ac:dyDescent="0.4">
      <c r="A27" s="178"/>
      <c r="B27" s="178"/>
      <c r="C27" s="178"/>
      <c r="D27" s="178"/>
      <c r="E27" s="178"/>
      <c r="F27" s="195"/>
    </row>
    <row r="28" spans="1:11" s="175" customFormat="1" ht="18.75" customHeight="1" x14ac:dyDescent="0.4">
      <c r="A28" s="178"/>
      <c r="B28" s="178"/>
      <c r="C28" s="178"/>
      <c r="D28" s="178"/>
      <c r="E28" s="178"/>
      <c r="F28" s="195"/>
    </row>
    <row r="29" spans="1:11" s="175" customFormat="1" ht="18.75" customHeight="1" x14ac:dyDescent="0.4">
      <c r="A29" s="178"/>
      <c r="B29" s="178"/>
      <c r="C29" s="178"/>
      <c r="D29" s="178"/>
      <c r="E29" s="178"/>
      <c r="F29" s="195"/>
    </row>
    <row r="30" spans="1:11" ht="18.75" customHeight="1" x14ac:dyDescent="0.4">
      <c r="A30" s="178"/>
      <c r="B30" s="178"/>
      <c r="C30" s="178"/>
      <c r="D30" s="178"/>
      <c r="E30" s="178"/>
      <c r="F30" s="195"/>
    </row>
    <row r="31" spans="1:11" ht="18.75" customHeight="1" x14ac:dyDescent="0.4">
      <c r="A31" s="178"/>
      <c r="B31" s="178"/>
      <c r="C31" s="178"/>
      <c r="D31" s="178"/>
      <c r="E31" s="178"/>
      <c r="F31" s="195"/>
    </row>
    <row r="32" spans="1:11" ht="18.75" customHeight="1" x14ac:dyDescent="0.4">
      <c r="A32" s="178"/>
      <c r="B32" s="178"/>
      <c r="C32" s="178"/>
      <c r="D32" s="178"/>
      <c r="E32" s="178"/>
      <c r="F32" s="195"/>
    </row>
    <row r="33" spans="1:6" ht="18.75" customHeight="1" x14ac:dyDescent="0.4">
      <c r="A33" s="178"/>
      <c r="B33" s="178"/>
      <c r="C33" s="178"/>
      <c r="D33" s="178"/>
      <c r="E33" s="178"/>
      <c r="F33" s="195"/>
    </row>
    <row r="34" spans="1:6" ht="18.75" customHeight="1" x14ac:dyDescent="0.4">
      <c r="A34" s="178"/>
      <c r="B34" s="178"/>
      <c r="C34" s="178"/>
      <c r="D34" s="178"/>
      <c r="E34" s="178"/>
      <c r="F34" s="195"/>
    </row>
    <row r="35" spans="1:6" s="175" customFormat="1" ht="18.75" customHeight="1" x14ac:dyDescent="0.4">
      <c r="A35" s="178"/>
      <c r="B35" s="178"/>
      <c r="C35" s="178"/>
      <c r="D35" s="178"/>
      <c r="E35" s="178"/>
      <c r="F35" s="195"/>
    </row>
    <row r="36" spans="1:6" ht="18.75" customHeight="1" x14ac:dyDescent="0.4">
      <c r="A36" s="178"/>
      <c r="B36" s="178"/>
      <c r="C36" s="178"/>
      <c r="D36" s="178"/>
      <c r="E36" s="178"/>
      <c r="F36" s="195"/>
    </row>
    <row r="37" spans="1:6" ht="18.75" customHeight="1" x14ac:dyDescent="0.4">
      <c r="A37" s="178"/>
      <c r="B37" s="178"/>
      <c r="C37" s="178"/>
      <c r="D37" s="178"/>
      <c r="E37" s="178"/>
      <c r="F37" s="195"/>
    </row>
    <row r="38" spans="1:6" s="175" customFormat="1" ht="20.100000000000001" customHeight="1" x14ac:dyDescent="0.4">
      <c r="A38" s="178"/>
      <c r="B38" s="178"/>
      <c r="C38" s="178"/>
      <c r="D38" s="178"/>
      <c r="E38" s="178"/>
      <c r="F38" s="195"/>
    </row>
    <row r="39" spans="1:6" s="175" customFormat="1" ht="20.100000000000001" customHeight="1" x14ac:dyDescent="0.4">
      <c r="A39" s="178"/>
      <c r="B39" s="178"/>
      <c r="C39" s="178"/>
      <c r="D39" s="178"/>
      <c r="E39" s="178"/>
      <c r="F39" s="195"/>
    </row>
    <row r="40" spans="1:6" s="175" customFormat="1" ht="20.100000000000001" customHeight="1" x14ac:dyDescent="0.4">
      <c r="A40" s="178"/>
      <c r="B40" s="178"/>
      <c r="C40" s="178"/>
      <c r="D40" s="178"/>
      <c r="E40" s="178"/>
      <c r="F40" s="195"/>
    </row>
    <row r="41" spans="1:6" s="175" customFormat="1" ht="20.100000000000001" customHeight="1" x14ac:dyDescent="0.4">
      <c r="A41" s="178"/>
      <c r="B41" s="178"/>
      <c r="C41" s="178"/>
      <c r="D41" s="178"/>
      <c r="E41" s="178"/>
      <c r="F41" s="195"/>
    </row>
    <row r="42" spans="1:6" s="175" customFormat="1" ht="20.100000000000001" customHeight="1" x14ac:dyDescent="0.4">
      <c r="A42" s="178"/>
      <c r="B42" s="178"/>
      <c r="C42" s="178"/>
      <c r="D42" s="178"/>
      <c r="E42" s="178"/>
      <c r="F42" s="195"/>
    </row>
    <row r="43" spans="1:6" s="175" customFormat="1" ht="20.100000000000001" customHeight="1" x14ac:dyDescent="0.4">
      <c r="A43" s="178"/>
      <c r="B43" s="178"/>
      <c r="C43" s="178"/>
      <c r="D43" s="178"/>
      <c r="E43" s="178"/>
      <c r="F43" s="195"/>
    </row>
    <row r="44" spans="1:6" s="175" customFormat="1" ht="20.100000000000001" customHeight="1" x14ac:dyDescent="0.4">
      <c r="A44" s="178"/>
      <c r="B44" s="178"/>
      <c r="C44" s="178"/>
      <c r="D44" s="178"/>
      <c r="E44" s="178"/>
      <c r="F44" s="195"/>
    </row>
    <row r="45" spans="1:6" s="175" customFormat="1" ht="20.100000000000001" customHeight="1" x14ac:dyDescent="0.4">
      <c r="A45" s="178"/>
      <c r="B45" s="178"/>
      <c r="C45" s="178"/>
      <c r="D45" s="178"/>
      <c r="E45" s="178"/>
      <c r="F45" s="195"/>
    </row>
    <row r="46" spans="1:6" s="175" customFormat="1" ht="20.100000000000001" customHeight="1" x14ac:dyDescent="0.4">
      <c r="A46" s="178"/>
      <c r="B46" s="178"/>
      <c r="C46" s="178"/>
      <c r="D46" s="178"/>
      <c r="E46" s="178"/>
      <c r="F46" s="195"/>
    </row>
    <row r="47" spans="1:6" s="175" customFormat="1" ht="20.100000000000001" customHeight="1" x14ac:dyDescent="0.4">
      <c r="A47" s="178"/>
      <c r="B47" s="178"/>
      <c r="C47" s="178"/>
      <c r="D47" s="178"/>
      <c r="E47" s="178"/>
      <c r="F47" s="178"/>
    </row>
    <row r="48" spans="1:6" s="175" customFormat="1" ht="20.100000000000001" customHeight="1" x14ac:dyDescent="0.4">
      <c r="A48" s="178"/>
      <c r="B48" s="178"/>
      <c r="C48" s="178"/>
      <c r="D48" s="178"/>
      <c r="E48" s="178"/>
      <c r="F48" s="178"/>
    </row>
    <row r="49" spans="1:6" s="175" customFormat="1" ht="20.100000000000001" customHeight="1" x14ac:dyDescent="0.4">
      <c r="A49" s="178"/>
      <c r="B49" s="178"/>
      <c r="C49" s="178"/>
      <c r="D49" s="178"/>
      <c r="E49" s="178"/>
      <c r="F49" s="178"/>
    </row>
    <row r="50" spans="1:6" s="175" customFormat="1" ht="20.100000000000001" customHeight="1" x14ac:dyDescent="0.4">
      <c r="A50" s="178"/>
      <c r="B50" s="178"/>
      <c r="C50" s="178"/>
      <c r="D50" s="178"/>
      <c r="E50" s="178"/>
      <c r="F50" s="178"/>
    </row>
    <row r="51" spans="1:6" s="175" customFormat="1" ht="20.100000000000001" customHeight="1" x14ac:dyDescent="0.4">
      <c r="A51" s="178"/>
      <c r="B51" s="178"/>
      <c r="C51" s="178"/>
      <c r="D51" s="178"/>
      <c r="E51" s="178"/>
      <c r="F51" s="178"/>
    </row>
    <row r="52" spans="1:6" s="175" customFormat="1" ht="20.100000000000001" customHeight="1" x14ac:dyDescent="0.4">
      <c r="A52" s="178"/>
      <c r="B52" s="178"/>
      <c r="C52" s="178"/>
      <c r="D52" s="178"/>
      <c r="E52" s="178"/>
      <c r="F52" s="178"/>
    </row>
    <row r="53" spans="1:6" s="175" customFormat="1" ht="20.100000000000001" customHeight="1" x14ac:dyDescent="0.4">
      <c r="A53" s="178"/>
      <c r="B53" s="178"/>
      <c r="C53" s="178"/>
      <c r="D53" s="178"/>
      <c r="E53" s="178"/>
      <c r="F53" s="178"/>
    </row>
    <row r="54" spans="1:6" s="175" customFormat="1" ht="20.100000000000001" customHeight="1" x14ac:dyDescent="0.4">
      <c r="A54" s="178"/>
      <c r="B54" s="178"/>
      <c r="C54" s="178"/>
      <c r="D54" s="178"/>
      <c r="E54" s="178"/>
      <c r="F54" s="178"/>
    </row>
    <row r="55" spans="1:6" ht="30" customHeight="1" x14ac:dyDescent="0.4">
      <c r="A55" s="178"/>
      <c r="B55" s="178"/>
      <c r="C55" s="178"/>
      <c r="D55" s="178"/>
      <c r="E55" s="178"/>
      <c r="F55" s="178"/>
    </row>
    <row r="56" spans="1:6" ht="30" customHeight="1" x14ac:dyDescent="0.4">
      <c r="A56" s="178"/>
      <c r="B56" s="178"/>
      <c r="C56" s="178"/>
      <c r="D56" s="178"/>
      <c r="E56" s="178"/>
      <c r="F56" s="178"/>
    </row>
    <row r="57" spans="1:6" ht="30" customHeight="1" x14ac:dyDescent="0.4">
      <c r="A57" s="178"/>
      <c r="B57" s="178"/>
      <c r="C57" s="178"/>
      <c r="D57" s="178"/>
      <c r="E57" s="178"/>
      <c r="F57" s="178"/>
    </row>
    <row r="58" spans="1:6" ht="30" customHeight="1" x14ac:dyDescent="0.4">
      <c r="A58" s="178"/>
      <c r="B58" s="178"/>
      <c r="C58" s="178"/>
      <c r="D58" s="178"/>
      <c r="E58" s="178"/>
      <c r="F58" s="178"/>
    </row>
    <row r="59" spans="1:6" ht="30" customHeight="1" x14ac:dyDescent="0.4">
      <c r="A59" s="178"/>
      <c r="B59" s="178"/>
      <c r="C59" s="178"/>
      <c r="D59" s="178"/>
      <c r="E59" s="178"/>
      <c r="F59" s="178"/>
    </row>
    <row r="60" spans="1:6" ht="30" customHeight="1" x14ac:dyDescent="0.4">
      <c r="A60" s="178"/>
      <c r="B60" s="178"/>
      <c r="C60" s="178"/>
      <c r="D60" s="178"/>
      <c r="E60" s="178"/>
      <c r="F60" s="178"/>
    </row>
    <row r="61" spans="1:6" ht="30" customHeight="1" x14ac:dyDescent="0.4">
      <c r="A61" s="178"/>
      <c r="B61" s="178"/>
      <c r="C61" s="178"/>
      <c r="D61" s="178"/>
      <c r="E61" s="178"/>
      <c r="F61" s="178"/>
    </row>
    <row r="62" spans="1:6" ht="30" customHeight="1" x14ac:dyDescent="0.4">
      <c r="A62" s="178"/>
      <c r="B62" s="178"/>
      <c r="C62" s="178"/>
      <c r="D62" s="178"/>
      <c r="E62" s="178"/>
      <c r="F62" s="178"/>
    </row>
    <row r="63" spans="1:6" ht="30" customHeight="1" x14ac:dyDescent="0.4">
      <c r="A63" s="178"/>
      <c r="B63" s="178"/>
      <c r="C63" s="178"/>
      <c r="D63" s="178"/>
      <c r="E63" s="178"/>
      <c r="F63" s="178"/>
    </row>
    <row r="64" spans="1:6" ht="30" customHeight="1" x14ac:dyDescent="0.4">
      <c r="A64" s="178"/>
      <c r="B64" s="178"/>
      <c r="C64" s="178"/>
      <c r="D64" s="178"/>
      <c r="E64" s="178"/>
      <c r="F64" s="178"/>
    </row>
    <row r="65" spans="1:6" ht="30" customHeight="1" x14ac:dyDescent="0.4">
      <c r="A65" s="178"/>
      <c r="B65" s="178"/>
      <c r="C65" s="178"/>
      <c r="D65" s="178"/>
      <c r="E65" s="178"/>
      <c r="F65" s="178"/>
    </row>
    <row r="66" spans="1:6" ht="30" customHeight="1" x14ac:dyDescent="0.4">
      <c r="A66" s="178"/>
      <c r="B66" s="178"/>
      <c r="C66" s="178"/>
      <c r="D66" s="178"/>
      <c r="E66" s="178"/>
      <c r="F66" s="178"/>
    </row>
    <row r="67" spans="1:6" ht="30" customHeight="1" x14ac:dyDescent="0.4">
      <c r="A67" s="178"/>
      <c r="B67" s="178"/>
      <c r="C67" s="178"/>
      <c r="D67" s="178"/>
      <c r="E67" s="178"/>
      <c r="F67" s="178"/>
    </row>
    <row r="68" spans="1:6" ht="30" customHeight="1" x14ac:dyDescent="0.4">
      <c r="A68" s="178"/>
      <c r="B68" s="178"/>
      <c r="C68" s="178"/>
      <c r="D68" s="178"/>
      <c r="E68" s="178"/>
      <c r="F68" s="178"/>
    </row>
    <row r="69" spans="1:6" ht="30" customHeight="1" x14ac:dyDescent="0.4">
      <c r="A69" s="178"/>
      <c r="B69" s="178"/>
      <c r="C69" s="178"/>
      <c r="D69" s="178"/>
      <c r="E69" s="178"/>
      <c r="F69" s="178"/>
    </row>
    <row r="70" spans="1:6" ht="30" customHeight="1" x14ac:dyDescent="0.4">
      <c r="A70" s="178"/>
      <c r="B70" s="178"/>
      <c r="C70" s="178"/>
      <c r="D70" s="178"/>
      <c r="E70" s="178"/>
      <c r="F70" s="178"/>
    </row>
    <row r="71" spans="1:6" ht="30" customHeight="1" x14ac:dyDescent="0.4">
      <c r="A71" s="178"/>
      <c r="B71" s="178"/>
      <c r="C71" s="178"/>
      <c r="D71" s="178"/>
      <c r="E71" s="178"/>
      <c r="F71" s="178"/>
    </row>
    <row r="72" spans="1:6" ht="30" customHeight="1" x14ac:dyDescent="0.4">
      <c r="A72" s="178"/>
      <c r="B72" s="178"/>
      <c r="C72" s="178"/>
      <c r="D72" s="178"/>
      <c r="E72" s="178"/>
      <c r="F72" s="178"/>
    </row>
    <row r="73" spans="1:6" ht="30" customHeight="1" x14ac:dyDescent="0.4"/>
    <row r="74" spans="1:6" ht="30" customHeight="1" x14ac:dyDescent="0.4"/>
    <row r="75" spans="1:6" ht="30" customHeight="1" x14ac:dyDescent="0.4"/>
    <row r="76" spans="1:6" ht="30" customHeight="1" x14ac:dyDescent="0.4"/>
    <row r="77" spans="1:6" ht="30" customHeight="1" x14ac:dyDescent="0.4"/>
    <row r="78" spans="1:6" ht="30" customHeight="1" x14ac:dyDescent="0.4"/>
    <row r="79" spans="1:6" ht="30" customHeight="1" x14ac:dyDescent="0.4"/>
    <row r="80" spans="1:6" ht="30" customHeight="1" x14ac:dyDescent="0.4"/>
    <row r="81" ht="30" customHeight="1" x14ac:dyDescent="0.4"/>
    <row r="82" ht="30" customHeight="1" x14ac:dyDescent="0.4"/>
    <row r="83" ht="30" customHeight="1" x14ac:dyDescent="0.4"/>
    <row r="84" ht="30" customHeight="1" x14ac:dyDescent="0.4"/>
    <row r="85" ht="30" customHeight="1" x14ac:dyDescent="0.4"/>
    <row r="86" ht="30" customHeight="1" x14ac:dyDescent="0.4"/>
    <row r="87" ht="30" customHeight="1" x14ac:dyDescent="0.4"/>
    <row r="88" ht="30" customHeight="1" x14ac:dyDescent="0.4"/>
    <row r="89" ht="30" customHeight="1" x14ac:dyDescent="0.4"/>
    <row r="90" ht="30" customHeight="1" x14ac:dyDescent="0.4"/>
    <row r="91" ht="30" customHeight="1" x14ac:dyDescent="0.4"/>
    <row r="92" ht="30" customHeight="1" x14ac:dyDescent="0.4"/>
    <row r="93" ht="30" customHeight="1" x14ac:dyDescent="0.4"/>
    <row r="94" ht="30" customHeight="1" x14ac:dyDescent="0.4"/>
    <row r="95" ht="30" customHeight="1" x14ac:dyDescent="0.4"/>
    <row r="96" ht="30" customHeight="1" x14ac:dyDescent="0.4"/>
    <row r="97" ht="30" customHeight="1" x14ac:dyDescent="0.4"/>
    <row r="98" ht="30" customHeight="1" x14ac:dyDescent="0.4"/>
    <row r="99" ht="30" customHeight="1" x14ac:dyDescent="0.4"/>
    <row r="100" ht="30" customHeight="1" x14ac:dyDescent="0.4"/>
    <row r="101" ht="30" customHeight="1" x14ac:dyDescent="0.4"/>
    <row r="102" ht="30" customHeight="1" x14ac:dyDescent="0.4"/>
    <row r="103" ht="30" customHeight="1" x14ac:dyDescent="0.4"/>
    <row r="104" ht="30" customHeight="1" x14ac:dyDescent="0.4"/>
    <row r="105" ht="30" customHeight="1" x14ac:dyDescent="0.4"/>
    <row r="106" ht="30" customHeight="1" x14ac:dyDescent="0.4"/>
    <row r="107" ht="30" customHeight="1" x14ac:dyDescent="0.4"/>
    <row r="108" ht="30" customHeight="1" x14ac:dyDescent="0.4"/>
  </sheetData>
  <sheetProtection algorithmName="SHA-512" hashValue="c9hQyyDRFGeclsW0iqRfWHsF/SEhNflE6cribRWWozX2KUbu6pXC9IivHNrE1whWZMohKhKiEvAtJzZpYcOA/Q==" saltValue="+HZCU5PL4JS4eH2AaGj7rg==" spinCount="100000" sheet="1" objects="1" scenarios="1"/>
  <mergeCells count="30">
    <mergeCell ref="A9:B9"/>
    <mergeCell ref="D9:E9"/>
    <mergeCell ref="A3:D3"/>
    <mergeCell ref="A6:C6"/>
    <mergeCell ref="D6:F6"/>
    <mergeCell ref="A7:C8"/>
    <mergeCell ref="D7:F8"/>
    <mergeCell ref="A10:C10"/>
    <mergeCell ref="D10:F10"/>
    <mergeCell ref="A11:C11"/>
    <mergeCell ref="D11:F11"/>
    <mergeCell ref="A12:C12"/>
    <mergeCell ref="D12:F12"/>
    <mergeCell ref="A13:C13"/>
    <mergeCell ref="D13:F13"/>
    <mergeCell ref="A14:C14"/>
    <mergeCell ref="D14:F14"/>
    <mergeCell ref="A15:C15"/>
    <mergeCell ref="D15:F15"/>
    <mergeCell ref="A16:C16"/>
    <mergeCell ref="D16:F16"/>
    <mergeCell ref="A17:C17"/>
    <mergeCell ref="D17:F17"/>
    <mergeCell ref="A18:C18"/>
    <mergeCell ref="D18:F18"/>
    <mergeCell ref="A19:B19"/>
    <mergeCell ref="D19:E19"/>
    <mergeCell ref="D24:F24"/>
    <mergeCell ref="D25:F25"/>
    <mergeCell ref="D26:F26"/>
  </mergeCells>
  <phoneticPr fontId="21"/>
  <printOptions horizontalCentered="1"/>
  <pageMargins left="0.70866141732283472" right="0.70866141732283472" top="0.74803149606299213" bottom="0.74803149606299213" header="0.31496062992125984" footer="0.31496062992125984"/>
  <pageSetup paperSize="9" scale="94"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53"/>
  <sheetViews>
    <sheetView showZeros="0" view="pageBreakPreview" zoomScale="89" zoomScaleNormal="89" zoomScaleSheetLayoutView="89" workbookViewId="0">
      <selection activeCell="AN21" sqref="AN21"/>
    </sheetView>
  </sheetViews>
  <sheetFormatPr defaultColWidth="3.875" defaultRowHeight="18.75" x14ac:dyDescent="0.4"/>
  <cols>
    <col min="1" max="1" width="3.125" style="100" customWidth="1"/>
    <col min="2" max="22" width="3.5" style="100" customWidth="1"/>
    <col min="23" max="23" width="4.25" style="100" customWidth="1"/>
    <col min="24" max="28" width="3.125" style="100" customWidth="1"/>
    <col min="29" max="29" width="1.875" style="100" customWidth="1"/>
    <col min="30" max="30" width="18" style="100" hidden="1" customWidth="1"/>
    <col min="31" max="31" width="3.875" style="100" customWidth="1"/>
    <col min="32" max="16384" width="3.875" style="100"/>
  </cols>
  <sheetData>
    <row r="1" spans="1:39" x14ac:dyDescent="0.4">
      <c r="A1" s="179"/>
      <c r="T1" s="429" t="s">
        <v>222</v>
      </c>
      <c r="U1" s="429"/>
      <c r="V1" s="207">
        <f>'①様式第１号（交付申請書兼実績報告書）'!G5</f>
        <v>6</v>
      </c>
      <c r="W1" s="100" t="s">
        <v>223</v>
      </c>
      <c r="X1" s="207">
        <f>'①様式第１号（交付申請書兼実績報告書）'!I5</f>
        <v>3</v>
      </c>
      <c r="Y1" s="100" t="s">
        <v>224</v>
      </c>
      <c r="Z1" s="207">
        <f>'①様式第１号（交付申請書兼実績報告書）'!K5</f>
        <v>31</v>
      </c>
      <c r="AA1" s="100" t="s">
        <v>141</v>
      </c>
      <c r="AE1" s="100" t="s">
        <v>225</v>
      </c>
    </row>
    <row r="2" spans="1:39" ht="12.75" customHeight="1" x14ac:dyDescent="0.4">
      <c r="M2" s="430"/>
      <c r="N2" s="431"/>
      <c r="O2" s="431"/>
      <c r="P2" s="431"/>
      <c r="Q2" s="431"/>
      <c r="R2" s="431"/>
      <c r="S2" s="431"/>
      <c r="T2" s="431"/>
      <c r="U2" s="431"/>
      <c r="V2" s="431"/>
      <c r="W2" s="431"/>
      <c r="X2" s="431"/>
      <c r="Y2" s="431"/>
      <c r="Z2" s="431"/>
      <c r="AA2" s="431"/>
      <c r="AB2" s="431"/>
    </row>
    <row r="3" spans="1:39" ht="41.25" customHeight="1" x14ac:dyDescent="0.4">
      <c r="A3" s="432" t="s">
        <v>226</v>
      </c>
      <c r="B3" s="432"/>
      <c r="C3" s="432"/>
      <c r="D3" s="432"/>
      <c r="E3" s="432"/>
      <c r="F3" s="432"/>
      <c r="G3" s="432"/>
      <c r="H3" s="432"/>
      <c r="I3" s="432"/>
      <c r="J3" s="432"/>
      <c r="K3" s="432"/>
      <c r="L3" s="432"/>
      <c r="M3" s="432"/>
      <c r="N3" s="432"/>
      <c r="O3" s="432"/>
      <c r="P3" s="432"/>
      <c r="Q3" s="432"/>
      <c r="R3" s="432"/>
      <c r="S3" s="432"/>
      <c r="T3" s="432"/>
      <c r="U3" s="432"/>
      <c r="V3" s="432"/>
      <c r="W3" s="432"/>
      <c r="X3" s="432"/>
      <c r="Y3" s="432"/>
      <c r="Z3" s="432"/>
      <c r="AA3" s="432"/>
      <c r="AB3" s="432"/>
    </row>
    <row r="4" spans="1:39" ht="7.5" customHeight="1" x14ac:dyDescent="0.4">
      <c r="A4" s="180"/>
      <c r="B4" s="180"/>
      <c r="C4" s="180"/>
      <c r="D4" s="180"/>
      <c r="E4" s="180"/>
      <c r="F4" s="180"/>
      <c r="G4" s="180"/>
      <c r="H4" s="180"/>
      <c r="I4" s="180"/>
      <c r="J4" s="180"/>
      <c r="K4" s="180"/>
      <c r="L4" s="180"/>
      <c r="M4" s="180"/>
      <c r="N4" s="180"/>
      <c r="O4" s="180"/>
      <c r="P4" s="180"/>
      <c r="Q4" s="180"/>
      <c r="R4" s="180"/>
      <c r="S4" s="180"/>
      <c r="T4" s="180"/>
      <c r="U4" s="180"/>
      <c r="V4" s="180"/>
      <c r="W4" s="180"/>
      <c r="X4" s="180"/>
      <c r="Y4" s="180"/>
      <c r="Z4" s="180"/>
      <c r="AA4" s="180"/>
      <c r="AB4" s="180"/>
    </row>
    <row r="5" spans="1:39" s="183" customFormat="1" ht="23.25" customHeight="1" x14ac:dyDescent="0.4">
      <c r="A5" s="181">
        <v>1</v>
      </c>
      <c r="B5" s="182"/>
      <c r="C5" s="404" t="s">
        <v>227</v>
      </c>
      <c r="D5" s="404"/>
      <c r="E5" s="404"/>
      <c r="F5" s="404"/>
      <c r="G5" s="404"/>
      <c r="H5" s="404"/>
      <c r="I5" s="404"/>
      <c r="J5" s="404"/>
      <c r="K5" s="404"/>
      <c r="L5" s="404"/>
      <c r="M5" s="404"/>
      <c r="N5" s="404"/>
      <c r="O5" s="404"/>
      <c r="P5" s="404"/>
      <c r="Q5" s="404"/>
      <c r="R5" s="404"/>
      <c r="S5" s="404"/>
      <c r="T5" s="404"/>
      <c r="U5" s="404"/>
      <c r="V5" s="404"/>
      <c r="W5" s="404"/>
      <c r="X5" s="404"/>
      <c r="Y5" s="404"/>
      <c r="Z5" s="404"/>
      <c r="AA5" s="404"/>
      <c r="AB5" s="404"/>
    </row>
    <row r="6" spans="1:39" s="183" customFormat="1" ht="3.75" customHeight="1" x14ac:dyDescent="0.4">
      <c r="A6" s="184"/>
      <c r="B6" s="185"/>
      <c r="C6" s="185"/>
      <c r="D6" s="185"/>
      <c r="E6" s="185"/>
      <c r="F6" s="185"/>
      <c r="G6" s="185"/>
      <c r="H6" s="185"/>
      <c r="I6" s="185"/>
      <c r="J6" s="185"/>
      <c r="K6" s="185"/>
      <c r="L6" s="185"/>
      <c r="M6" s="185"/>
      <c r="N6" s="185"/>
      <c r="O6" s="185"/>
      <c r="P6" s="185"/>
      <c r="Q6" s="185"/>
      <c r="R6" s="185"/>
      <c r="S6" s="185"/>
      <c r="T6" s="185"/>
      <c r="U6" s="185"/>
      <c r="V6" s="185"/>
      <c r="W6" s="185"/>
      <c r="X6" s="185"/>
      <c r="Y6" s="185"/>
      <c r="Z6" s="185"/>
      <c r="AA6" s="185"/>
      <c r="AB6" s="185"/>
    </row>
    <row r="7" spans="1:39" s="183" customFormat="1" x14ac:dyDescent="0.4">
      <c r="A7" s="185"/>
      <c r="B7" s="418" t="s">
        <v>228</v>
      </c>
      <c r="C7" s="419"/>
      <c r="D7" s="419"/>
      <c r="E7" s="419"/>
      <c r="F7" s="419"/>
      <c r="G7" s="419"/>
      <c r="H7" s="420"/>
      <c r="I7" s="433">
        <f>'①様式第１号（交付申請書兼実績報告書）'!F10</f>
        <v>0</v>
      </c>
      <c r="J7" s="433"/>
      <c r="K7" s="433"/>
      <c r="L7" s="433"/>
      <c r="M7" s="433"/>
      <c r="N7" s="433"/>
      <c r="O7" s="433"/>
      <c r="P7" s="433"/>
      <c r="Q7" s="433"/>
      <c r="R7" s="433"/>
      <c r="S7" s="433"/>
      <c r="T7" s="433"/>
      <c r="U7" s="433"/>
      <c r="V7" s="433"/>
      <c r="W7" s="433"/>
      <c r="X7" s="433"/>
      <c r="Y7" s="433"/>
      <c r="Z7" s="433"/>
      <c r="AA7" s="433"/>
      <c r="AB7" s="434"/>
      <c r="AM7" s="206"/>
    </row>
    <row r="8" spans="1:39" s="183" customFormat="1" x14ac:dyDescent="0.4">
      <c r="A8" s="185"/>
      <c r="B8" s="418" t="s">
        <v>229</v>
      </c>
      <c r="C8" s="419"/>
      <c r="D8" s="419"/>
      <c r="E8" s="420"/>
      <c r="F8" s="421"/>
      <c r="G8" s="422"/>
      <c r="H8" s="422"/>
      <c r="I8" s="422"/>
      <c r="J8" s="422"/>
      <c r="K8" s="422"/>
      <c r="L8" s="422"/>
      <c r="M8" s="423"/>
      <c r="N8" s="418" t="s">
        <v>230</v>
      </c>
      <c r="O8" s="419"/>
      <c r="P8" s="419"/>
      <c r="Q8" s="419"/>
      <c r="R8" s="419"/>
      <c r="S8" s="420"/>
      <c r="T8" s="424"/>
      <c r="U8" s="424"/>
      <c r="V8" s="424"/>
      <c r="W8" s="424"/>
      <c r="X8" s="424"/>
      <c r="Y8" s="424"/>
      <c r="Z8" s="424"/>
      <c r="AA8" s="424"/>
      <c r="AB8" s="425"/>
    </row>
    <row r="9" spans="1:39" s="183" customFormat="1" ht="25.5" customHeight="1" x14ac:dyDescent="0.4">
      <c r="A9" s="185"/>
      <c r="B9" s="418" t="s">
        <v>231</v>
      </c>
      <c r="C9" s="419"/>
      <c r="D9" s="419"/>
      <c r="E9" s="420"/>
      <c r="F9" s="421"/>
      <c r="G9" s="422"/>
      <c r="H9" s="422"/>
      <c r="I9" s="422"/>
      <c r="J9" s="422"/>
      <c r="K9" s="422"/>
      <c r="L9" s="422"/>
      <c r="M9" s="423"/>
      <c r="N9" s="426" t="s">
        <v>232</v>
      </c>
      <c r="O9" s="427"/>
      <c r="P9" s="427"/>
      <c r="Q9" s="427"/>
      <c r="R9" s="427"/>
      <c r="S9" s="428"/>
      <c r="T9" s="424"/>
      <c r="U9" s="424"/>
      <c r="V9" s="424"/>
      <c r="W9" s="424"/>
      <c r="X9" s="424"/>
      <c r="Y9" s="424"/>
      <c r="Z9" s="424"/>
      <c r="AA9" s="424"/>
      <c r="AB9" s="425"/>
    </row>
    <row r="10" spans="1:39" s="183" customFormat="1" ht="17.25" customHeight="1" x14ac:dyDescent="0.4">
      <c r="A10" s="182"/>
      <c r="B10" s="413"/>
      <c r="C10" s="413"/>
      <c r="D10" s="413"/>
      <c r="E10" s="413"/>
      <c r="F10" s="413"/>
      <c r="G10" s="413"/>
      <c r="H10" s="413"/>
      <c r="I10" s="413"/>
      <c r="J10" s="413"/>
      <c r="K10" s="413"/>
      <c r="L10" s="413"/>
      <c r="M10" s="413"/>
      <c r="N10" s="414" t="s">
        <v>233</v>
      </c>
      <c r="O10" s="414"/>
      <c r="P10" s="414"/>
      <c r="Q10" s="414"/>
      <c r="R10" s="414"/>
      <c r="S10" s="414"/>
      <c r="T10" s="414"/>
      <c r="U10" s="414"/>
      <c r="V10" s="414"/>
      <c r="W10" s="414"/>
      <c r="X10" s="414"/>
      <c r="Y10" s="414"/>
      <c r="Z10" s="414"/>
      <c r="AA10" s="414"/>
      <c r="AB10" s="414"/>
    </row>
    <row r="11" spans="1:39" ht="8.25" customHeight="1" x14ac:dyDescent="0.4">
      <c r="A11" s="180"/>
      <c r="B11" s="180"/>
      <c r="C11" s="180"/>
      <c r="D11" s="415"/>
      <c r="E11" s="415"/>
      <c r="F11" s="415"/>
      <c r="G11" s="415"/>
      <c r="H11" s="415"/>
      <c r="I11" s="415"/>
      <c r="J11" s="415"/>
      <c r="K11" s="415"/>
      <c r="L11" s="415"/>
      <c r="M11" s="415"/>
      <c r="N11" s="415"/>
      <c r="O11" s="415"/>
      <c r="P11" s="415"/>
      <c r="Q11" s="415"/>
      <c r="R11" s="415"/>
      <c r="S11" s="415"/>
      <c r="T11" s="415"/>
      <c r="U11" s="415"/>
      <c r="V11" s="415"/>
      <c r="W11" s="415"/>
      <c r="X11" s="415"/>
      <c r="Y11" s="415"/>
      <c r="Z11" s="415"/>
      <c r="AA11" s="415"/>
      <c r="AB11" s="180"/>
    </row>
    <row r="12" spans="1:39" s="183" customFormat="1" ht="35.25" customHeight="1" x14ac:dyDescent="0.4">
      <c r="A12" s="181">
        <v>2</v>
      </c>
      <c r="B12" s="182"/>
      <c r="C12" s="416" t="s">
        <v>234</v>
      </c>
      <c r="D12" s="416"/>
      <c r="E12" s="416"/>
      <c r="F12" s="416"/>
      <c r="G12" s="416"/>
      <c r="H12" s="416"/>
      <c r="I12" s="416"/>
      <c r="J12" s="416"/>
      <c r="K12" s="416"/>
      <c r="L12" s="416"/>
      <c r="M12" s="416"/>
      <c r="N12" s="416"/>
      <c r="O12" s="416"/>
      <c r="P12" s="416"/>
      <c r="Q12" s="416"/>
      <c r="R12" s="416"/>
      <c r="S12" s="416"/>
      <c r="T12" s="416"/>
      <c r="U12" s="416"/>
      <c r="V12" s="416"/>
      <c r="W12" s="416"/>
      <c r="X12" s="416"/>
      <c r="Y12" s="416"/>
      <c r="Z12" s="416"/>
      <c r="AA12" s="416"/>
      <c r="AB12" s="416"/>
      <c r="AC12" s="416"/>
    </row>
    <row r="13" spans="1:39" s="183" customFormat="1" ht="3.75" customHeight="1" x14ac:dyDescent="0.4">
      <c r="A13" s="184"/>
      <c r="B13" s="185"/>
      <c r="C13" s="185"/>
      <c r="D13" s="185"/>
      <c r="E13" s="185"/>
      <c r="F13" s="185"/>
      <c r="G13" s="185"/>
      <c r="H13" s="185"/>
      <c r="I13" s="185"/>
      <c r="J13" s="185"/>
      <c r="K13" s="185"/>
      <c r="L13" s="185"/>
      <c r="M13" s="185"/>
      <c r="N13" s="185"/>
      <c r="O13" s="185"/>
      <c r="P13" s="185"/>
      <c r="Q13" s="185"/>
      <c r="R13" s="185"/>
      <c r="S13" s="185"/>
      <c r="T13" s="185"/>
      <c r="U13" s="185"/>
      <c r="V13" s="185"/>
      <c r="W13" s="185"/>
      <c r="X13" s="185"/>
      <c r="Y13" s="185"/>
      <c r="Z13" s="185"/>
      <c r="AA13" s="185"/>
      <c r="AB13" s="185"/>
    </row>
    <row r="14" spans="1:39" ht="21" customHeight="1" x14ac:dyDescent="0.4">
      <c r="A14" s="180"/>
      <c r="B14" s="417" t="s">
        <v>235</v>
      </c>
      <c r="C14" s="417"/>
      <c r="D14" s="417"/>
      <c r="E14" s="417"/>
      <c r="F14" s="417"/>
      <c r="G14" s="417"/>
      <c r="H14" s="417"/>
      <c r="I14" s="417"/>
      <c r="J14" s="417"/>
      <c r="K14" s="417"/>
      <c r="L14" s="417"/>
      <c r="M14" s="417"/>
      <c r="N14" s="417"/>
      <c r="O14" s="417"/>
      <c r="P14" s="417"/>
      <c r="Q14" s="417"/>
      <c r="R14" s="417"/>
      <c r="S14" s="417"/>
      <c r="T14" s="417"/>
      <c r="U14" s="417"/>
      <c r="V14" s="417"/>
      <c r="W14" s="417"/>
      <c r="X14" s="417" t="s">
        <v>236</v>
      </c>
      <c r="Y14" s="417"/>
      <c r="Z14" s="417"/>
      <c r="AA14" s="417"/>
      <c r="AB14" s="417"/>
    </row>
    <row r="15" spans="1:39" ht="59.25" customHeight="1" x14ac:dyDescent="0.4">
      <c r="A15" s="180"/>
      <c r="B15" s="406" t="s">
        <v>237</v>
      </c>
      <c r="C15" s="406"/>
      <c r="D15" s="406"/>
      <c r="E15" s="406"/>
      <c r="F15" s="406"/>
      <c r="G15" s="406"/>
      <c r="H15" s="406"/>
      <c r="I15" s="406"/>
      <c r="J15" s="406"/>
      <c r="K15" s="406"/>
      <c r="L15" s="406"/>
      <c r="M15" s="406"/>
      <c r="N15" s="406"/>
      <c r="O15" s="406"/>
      <c r="P15" s="406"/>
      <c r="Q15" s="406"/>
      <c r="R15" s="406"/>
      <c r="S15" s="406"/>
      <c r="T15" s="406"/>
      <c r="U15" s="406"/>
      <c r="V15" s="406"/>
      <c r="W15" s="406"/>
      <c r="X15" s="402"/>
      <c r="Y15" s="402"/>
      <c r="Z15" s="402"/>
      <c r="AA15" s="402"/>
      <c r="AB15" s="402"/>
      <c r="AD15" s="186" t="b">
        <v>0</v>
      </c>
      <c r="AE15" s="187"/>
    </row>
    <row r="16" spans="1:39" ht="57.75" customHeight="1" x14ac:dyDescent="0.4">
      <c r="A16" s="180"/>
      <c r="B16" s="410" t="s">
        <v>238</v>
      </c>
      <c r="C16" s="411"/>
      <c r="D16" s="411"/>
      <c r="E16" s="411"/>
      <c r="F16" s="411"/>
      <c r="G16" s="411"/>
      <c r="H16" s="411"/>
      <c r="I16" s="411"/>
      <c r="J16" s="411"/>
      <c r="K16" s="411"/>
      <c r="L16" s="411"/>
      <c r="M16" s="411"/>
      <c r="N16" s="411"/>
      <c r="O16" s="411"/>
      <c r="P16" s="411"/>
      <c r="Q16" s="411"/>
      <c r="R16" s="411"/>
      <c r="S16" s="411"/>
      <c r="T16" s="411"/>
      <c r="U16" s="411"/>
      <c r="V16" s="411"/>
      <c r="W16" s="412"/>
      <c r="X16" s="402"/>
      <c r="Y16" s="402"/>
      <c r="Z16" s="402"/>
      <c r="AA16" s="402"/>
      <c r="AB16" s="402"/>
      <c r="AD16" s="186" t="b">
        <v>0</v>
      </c>
    </row>
    <row r="17" spans="1:30" ht="69" customHeight="1" x14ac:dyDescent="0.4">
      <c r="A17" s="180"/>
      <c r="B17" s="406" t="s">
        <v>239</v>
      </c>
      <c r="C17" s="406"/>
      <c r="D17" s="406"/>
      <c r="E17" s="406"/>
      <c r="F17" s="406"/>
      <c r="G17" s="406"/>
      <c r="H17" s="406"/>
      <c r="I17" s="406"/>
      <c r="J17" s="406"/>
      <c r="K17" s="406"/>
      <c r="L17" s="406"/>
      <c r="M17" s="406"/>
      <c r="N17" s="406"/>
      <c r="O17" s="406"/>
      <c r="P17" s="406"/>
      <c r="Q17" s="406"/>
      <c r="R17" s="406"/>
      <c r="S17" s="406"/>
      <c r="T17" s="406"/>
      <c r="U17" s="406"/>
      <c r="V17" s="406"/>
      <c r="W17" s="406"/>
      <c r="X17" s="402"/>
      <c r="Y17" s="402"/>
      <c r="Z17" s="402"/>
      <c r="AA17" s="402"/>
      <c r="AB17" s="402"/>
      <c r="AD17" s="186" t="b">
        <v>0</v>
      </c>
    </row>
    <row r="18" spans="1:30" ht="42" customHeight="1" x14ac:dyDescent="0.4">
      <c r="A18" s="180"/>
      <c r="B18" s="406" t="s">
        <v>240</v>
      </c>
      <c r="C18" s="406"/>
      <c r="D18" s="406"/>
      <c r="E18" s="406"/>
      <c r="F18" s="406"/>
      <c r="G18" s="406"/>
      <c r="H18" s="406"/>
      <c r="I18" s="406"/>
      <c r="J18" s="406"/>
      <c r="K18" s="406"/>
      <c r="L18" s="406"/>
      <c r="M18" s="406"/>
      <c r="N18" s="406"/>
      <c r="O18" s="406"/>
      <c r="P18" s="406"/>
      <c r="Q18" s="406"/>
      <c r="R18" s="406"/>
      <c r="S18" s="406"/>
      <c r="T18" s="406"/>
      <c r="U18" s="406"/>
      <c r="V18" s="406"/>
      <c r="W18" s="406"/>
      <c r="X18" s="407"/>
      <c r="Y18" s="408"/>
      <c r="Z18" s="408"/>
      <c r="AA18" s="408"/>
      <c r="AB18" s="409"/>
      <c r="AD18" s="186" t="b">
        <v>0</v>
      </c>
    </row>
    <row r="19" spans="1:30" ht="42" customHeight="1" x14ac:dyDescent="0.4">
      <c r="A19" s="180"/>
      <c r="B19" s="406" t="s">
        <v>241</v>
      </c>
      <c r="C19" s="406"/>
      <c r="D19" s="406"/>
      <c r="E19" s="406"/>
      <c r="F19" s="406"/>
      <c r="G19" s="406"/>
      <c r="H19" s="406"/>
      <c r="I19" s="406"/>
      <c r="J19" s="406"/>
      <c r="K19" s="406"/>
      <c r="L19" s="406"/>
      <c r="M19" s="406"/>
      <c r="N19" s="406"/>
      <c r="O19" s="406"/>
      <c r="P19" s="406"/>
      <c r="Q19" s="406"/>
      <c r="R19" s="406"/>
      <c r="S19" s="406"/>
      <c r="T19" s="406"/>
      <c r="U19" s="406"/>
      <c r="V19" s="406"/>
      <c r="W19" s="406"/>
      <c r="X19" s="402"/>
      <c r="Y19" s="402"/>
      <c r="Z19" s="402"/>
      <c r="AA19" s="402"/>
      <c r="AB19" s="402"/>
      <c r="AD19" s="186" t="b">
        <v>0</v>
      </c>
    </row>
    <row r="20" spans="1:30" ht="42" customHeight="1" x14ac:dyDescent="0.4">
      <c r="A20" s="180"/>
      <c r="B20" s="406" t="s">
        <v>242</v>
      </c>
      <c r="C20" s="406"/>
      <c r="D20" s="406"/>
      <c r="E20" s="406"/>
      <c r="F20" s="406"/>
      <c r="G20" s="406"/>
      <c r="H20" s="406"/>
      <c r="I20" s="406"/>
      <c r="J20" s="406"/>
      <c r="K20" s="406"/>
      <c r="L20" s="406"/>
      <c r="M20" s="406"/>
      <c r="N20" s="406"/>
      <c r="O20" s="406"/>
      <c r="P20" s="406"/>
      <c r="Q20" s="406"/>
      <c r="R20" s="406"/>
      <c r="S20" s="406"/>
      <c r="T20" s="406"/>
      <c r="U20" s="406"/>
      <c r="V20" s="406"/>
      <c r="W20" s="406"/>
      <c r="X20" s="402"/>
      <c r="Y20" s="402"/>
      <c r="Z20" s="402"/>
      <c r="AA20" s="402"/>
      <c r="AB20" s="402"/>
      <c r="AD20" s="186" t="b">
        <v>0</v>
      </c>
    </row>
    <row r="21" spans="1:30" ht="42" customHeight="1" x14ac:dyDescent="0.4">
      <c r="A21" s="180"/>
      <c r="B21" s="405" t="s">
        <v>243</v>
      </c>
      <c r="C21" s="405"/>
      <c r="D21" s="405"/>
      <c r="E21" s="405"/>
      <c r="F21" s="405"/>
      <c r="G21" s="405"/>
      <c r="H21" s="405"/>
      <c r="I21" s="405"/>
      <c r="J21" s="405"/>
      <c r="K21" s="405"/>
      <c r="L21" s="405"/>
      <c r="M21" s="405"/>
      <c r="N21" s="405"/>
      <c r="O21" s="405"/>
      <c r="P21" s="405"/>
      <c r="Q21" s="405"/>
      <c r="R21" s="405"/>
      <c r="S21" s="405"/>
      <c r="T21" s="405"/>
      <c r="U21" s="405"/>
      <c r="V21" s="405"/>
      <c r="W21" s="405"/>
      <c r="X21" s="402"/>
      <c r="Y21" s="402"/>
      <c r="Z21" s="402"/>
      <c r="AA21" s="402"/>
      <c r="AB21" s="402"/>
      <c r="AD21" s="186" t="b">
        <v>0</v>
      </c>
    </row>
    <row r="22" spans="1:30" ht="42" customHeight="1" x14ac:dyDescent="0.4">
      <c r="A22" s="180"/>
      <c r="B22" s="405" t="s">
        <v>244</v>
      </c>
      <c r="C22" s="405"/>
      <c r="D22" s="405"/>
      <c r="E22" s="405"/>
      <c r="F22" s="405"/>
      <c r="G22" s="405"/>
      <c r="H22" s="405"/>
      <c r="I22" s="405"/>
      <c r="J22" s="405"/>
      <c r="K22" s="405"/>
      <c r="L22" s="405"/>
      <c r="M22" s="405"/>
      <c r="N22" s="405"/>
      <c r="O22" s="405"/>
      <c r="P22" s="405"/>
      <c r="Q22" s="405"/>
      <c r="R22" s="405"/>
      <c r="S22" s="405"/>
      <c r="T22" s="405"/>
      <c r="U22" s="405"/>
      <c r="V22" s="405"/>
      <c r="W22" s="405"/>
      <c r="X22" s="402"/>
      <c r="Y22" s="402"/>
      <c r="Z22" s="402"/>
      <c r="AA22" s="402"/>
      <c r="AB22" s="402"/>
      <c r="AD22" s="186" t="b">
        <v>0</v>
      </c>
    </row>
    <row r="23" spans="1:30" ht="42" customHeight="1" x14ac:dyDescent="0.4">
      <c r="A23" s="180"/>
      <c r="B23" s="405" t="s">
        <v>245</v>
      </c>
      <c r="C23" s="405"/>
      <c r="D23" s="405"/>
      <c r="E23" s="405"/>
      <c r="F23" s="405"/>
      <c r="G23" s="405"/>
      <c r="H23" s="405"/>
      <c r="I23" s="405"/>
      <c r="J23" s="405"/>
      <c r="K23" s="405"/>
      <c r="L23" s="405"/>
      <c r="M23" s="405"/>
      <c r="N23" s="405"/>
      <c r="O23" s="405"/>
      <c r="P23" s="405"/>
      <c r="Q23" s="405"/>
      <c r="R23" s="405"/>
      <c r="S23" s="405"/>
      <c r="T23" s="405"/>
      <c r="U23" s="405"/>
      <c r="V23" s="405"/>
      <c r="W23" s="405"/>
      <c r="X23" s="402"/>
      <c r="Y23" s="402"/>
      <c r="Z23" s="402"/>
      <c r="AA23" s="402"/>
      <c r="AB23" s="402"/>
      <c r="AD23" s="186" t="b">
        <v>0</v>
      </c>
    </row>
    <row r="24" spans="1:30" ht="42" customHeight="1" x14ac:dyDescent="0.4">
      <c r="A24" s="180"/>
      <c r="B24" s="401" t="s">
        <v>246</v>
      </c>
      <c r="C24" s="401"/>
      <c r="D24" s="401"/>
      <c r="E24" s="401"/>
      <c r="F24" s="401"/>
      <c r="G24" s="401"/>
      <c r="H24" s="401"/>
      <c r="I24" s="401"/>
      <c r="J24" s="401"/>
      <c r="K24" s="401"/>
      <c r="L24" s="401"/>
      <c r="M24" s="401"/>
      <c r="N24" s="401"/>
      <c r="O24" s="401"/>
      <c r="P24" s="401"/>
      <c r="Q24" s="401"/>
      <c r="R24" s="401"/>
      <c r="S24" s="401"/>
      <c r="T24" s="401"/>
      <c r="U24" s="401"/>
      <c r="V24" s="401"/>
      <c r="W24" s="401"/>
      <c r="X24" s="402"/>
      <c r="Y24" s="402"/>
      <c r="Z24" s="402"/>
      <c r="AA24" s="402"/>
      <c r="AB24" s="402"/>
      <c r="AD24" s="186" t="b">
        <v>0</v>
      </c>
    </row>
    <row r="25" spans="1:30" ht="42" customHeight="1" x14ac:dyDescent="0.4">
      <c r="A25" s="180"/>
      <c r="B25" s="401" t="s">
        <v>247</v>
      </c>
      <c r="C25" s="401"/>
      <c r="D25" s="401"/>
      <c r="E25" s="401"/>
      <c r="F25" s="401"/>
      <c r="G25" s="401"/>
      <c r="H25" s="401"/>
      <c r="I25" s="401"/>
      <c r="J25" s="401"/>
      <c r="K25" s="401"/>
      <c r="L25" s="401"/>
      <c r="M25" s="401"/>
      <c r="N25" s="401"/>
      <c r="O25" s="401"/>
      <c r="P25" s="401"/>
      <c r="Q25" s="401"/>
      <c r="R25" s="401"/>
      <c r="S25" s="401"/>
      <c r="T25" s="401"/>
      <c r="U25" s="401"/>
      <c r="V25" s="401"/>
      <c r="W25" s="401"/>
      <c r="X25" s="402"/>
      <c r="Y25" s="402"/>
      <c r="Z25" s="402"/>
      <c r="AA25" s="402"/>
      <c r="AB25" s="402"/>
      <c r="AD25" s="186" t="b">
        <v>0</v>
      </c>
    </row>
    <row r="26" spans="1:30" ht="10.5" customHeight="1" x14ac:dyDescent="0.4">
      <c r="A26" s="180"/>
      <c r="B26" s="180"/>
      <c r="C26" s="180"/>
      <c r="D26" s="180"/>
      <c r="E26" s="180"/>
      <c r="F26" s="180"/>
      <c r="G26" s="180"/>
      <c r="H26" s="180"/>
      <c r="I26" s="180"/>
      <c r="J26" s="180"/>
      <c r="K26" s="180"/>
      <c r="L26" s="180"/>
      <c r="M26" s="180"/>
      <c r="N26" s="180"/>
      <c r="O26" s="180"/>
      <c r="P26" s="180"/>
      <c r="Q26" s="180"/>
      <c r="R26" s="180"/>
      <c r="S26" s="180"/>
      <c r="T26" s="180"/>
      <c r="U26" s="180"/>
      <c r="V26" s="180"/>
      <c r="W26" s="180"/>
      <c r="X26" s="180"/>
      <c r="Y26" s="180"/>
      <c r="Z26" s="180"/>
      <c r="AA26" s="180"/>
      <c r="AB26" s="180"/>
      <c r="AD26" s="186"/>
    </row>
    <row r="27" spans="1:30" s="183" customFormat="1" ht="21.75" customHeight="1" x14ac:dyDescent="0.4">
      <c r="A27" s="181">
        <v>3</v>
      </c>
      <c r="B27" s="182"/>
      <c r="C27" s="403" t="s">
        <v>248</v>
      </c>
      <c r="D27" s="403"/>
      <c r="E27" s="182"/>
      <c r="F27" s="404" t="str">
        <f>IF($AD27&gt;=1,"備考欄を入力してください","")</f>
        <v>備考欄を入力してください</v>
      </c>
      <c r="G27" s="404"/>
      <c r="H27" s="404"/>
      <c r="I27" s="404"/>
      <c r="J27" s="404"/>
      <c r="K27" s="404"/>
      <c r="L27" s="404"/>
      <c r="M27" s="182"/>
      <c r="N27" s="182"/>
      <c r="O27" s="182"/>
      <c r="P27" s="182"/>
      <c r="Q27" s="182"/>
      <c r="R27" s="182"/>
      <c r="S27" s="182"/>
      <c r="T27" s="182"/>
      <c r="U27" s="182"/>
      <c r="V27" s="182"/>
      <c r="W27" s="182"/>
      <c r="X27" s="182"/>
      <c r="Y27" s="182"/>
      <c r="Z27" s="182"/>
      <c r="AA27" s="182"/>
      <c r="AB27" s="182"/>
      <c r="AD27" s="188">
        <f>COUNTIF($AD15:$AD25,"FALSE")</f>
        <v>11</v>
      </c>
    </row>
    <row r="28" spans="1:30" s="183" customFormat="1" ht="3.75" customHeight="1" x14ac:dyDescent="0.4">
      <c r="A28" s="184"/>
      <c r="B28" s="185"/>
      <c r="C28" s="185"/>
      <c r="D28" s="185"/>
      <c r="E28" s="185"/>
      <c r="F28" s="185"/>
      <c r="G28" s="185"/>
      <c r="H28" s="185"/>
      <c r="I28" s="185"/>
      <c r="J28" s="185"/>
      <c r="K28" s="185"/>
      <c r="L28" s="185"/>
      <c r="M28" s="185"/>
      <c r="N28" s="185"/>
      <c r="O28" s="185"/>
      <c r="P28" s="185"/>
      <c r="Q28" s="185"/>
      <c r="R28" s="185"/>
      <c r="S28" s="185"/>
      <c r="T28" s="185"/>
      <c r="U28" s="185"/>
      <c r="V28" s="185"/>
      <c r="W28" s="185"/>
      <c r="X28" s="185"/>
      <c r="Y28" s="185"/>
      <c r="Z28" s="185"/>
      <c r="AA28" s="185"/>
      <c r="AB28" s="185"/>
    </row>
    <row r="29" spans="1:30" ht="40.5" customHeight="1" x14ac:dyDescent="0.4">
      <c r="B29" s="400"/>
      <c r="C29" s="400"/>
      <c r="D29" s="400"/>
      <c r="E29" s="400"/>
      <c r="F29" s="400"/>
      <c r="G29" s="400"/>
      <c r="H29" s="400"/>
      <c r="I29" s="400"/>
      <c r="J29" s="400"/>
      <c r="K29" s="400"/>
      <c r="L29" s="400"/>
      <c r="M29" s="400"/>
      <c r="N29" s="400"/>
      <c r="O29" s="400"/>
      <c r="P29" s="400"/>
      <c r="Q29" s="400"/>
      <c r="R29" s="400"/>
      <c r="S29" s="400"/>
      <c r="T29" s="400"/>
      <c r="U29" s="400"/>
      <c r="V29" s="400"/>
      <c r="W29" s="400"/>
      <c r="X29" s="400"/>
      <c r="Y29" s="400"/>
      <c r="Z29" s="400"/>
      <c r="AA29" s="400"/>
      <c r="AB29" s="400"/>
    </row>
    <row r="30" spans="1:30" ht="40.5" customHeight="1" x14ac:dyDescent="0.4">
      <c r="B30" s="400"/>
      <c r="C30" s="400"/>
      <c r="D30" s="400"/>
      <c r="E30" s="400"/>
      <c r="F30" s="400"/>
      <c r="G30" s="400"/>
      <c r="H30" s="400"/>
      <c r="I30" s="400"/>
      <c r="J30" s="400"/>
      <c r="K30" s="400"/>
      <c r="L30" s="400"/>
      <c r="M30" s="400"/>
      <c r="N30" s="400"/>
      <c r="O30" s="400"/>
      <c r="P30" s="400"/>
      <c r="Q30" s="400"/>
      <c r="R30" s="400"/>
      <c r="S30" s="400"/>
      <c r="T30" s="400"/>
      <c r="U30" s="400"/>
      <c r="V30" s="400"/>
      <c r="W30" s="400"/>
      <c r="X30" s="400"/>
      <c r="Y30" s="400"/>
      <c r="Z30" s="400"/>
      <c r="AA30" s="400"/>
      <c r="AB30" s="400"/>
    </row>
    <row r="31" spans="1:30" ht="40.5" customHeight="1" x14ac:dyDescent="0.4">
      <c r="B31" s="400"/>
      <c r="C31" s="400"/>
      <c r="D31" s="400"/>
      <c r="E31" s="400"/>
      <c r="F31" s="400"/>
      <c r="G31" s="400"/>
      <c r="H31" s="400"/>
      <c r="I31" s="400"/>
      <c r="J31" s="400"/>
      <c r="K31" s="400"/>
      <c r="L31" s="400"/>
      <c r="M31" s="400"/>
      <c r="N31" s="400"/>
      <c r="O31" s="400"/>
      <c r="P31" s="400"/>
      <c r="Q31" s="400"/>
      <c r="R31" s="400"/>
      <c r="S31" s="400"/>
      <c r="T31" s="400"/>
      <c r="U31" s="400"/>
      <c r="V31" s="400"/>
      <c r="W31" s="400"/>
      <c r="X31" s="400"/>
      <c r="Y31" s="400"/>
      <c r="Z31" s="400"/>
      <c r="AA31" s="400"/>
      <c r="AB31" s="400"/>
    </row>
    <row r="32" spans="1:30" ht="21.75" customHeight="1" x14ac:dyDescent="0.4">
      <c r="C32" s="180"/>
      <c r="D32" s="180"/>
      <c r="E32" s="180"/>
      <c r="F32" s="180"/>
      <c r="G32" s="180"/>
      <c r="H32" s="180"/>
      <c r="I32" s="180"/>
      <c r="J32" s="180"/>
      <c r="K32" s="180"/>
      <c r="L32" s="180"/>
    </row>
    <row r="33" ht="21.75" customHeight="1" x14ac:dyDescent="0.4"/>
    <row r="34" ht="21.75" customHeight="1" x14ac:dyDescent="0.4"/>
    <row r="35" ht="21.75" customHeight="1" x14ac:dyDescent="0.4"/>
    <row r="36" ht="21.75" customHeight="1" x14ac:dyDescent="0.4"/>
    <row r="37" ht="21.75" customHeight="1" x14ac:dyDescent="0.4"/>
    <row r="38" ht="21.75" customHeight="1" x14ac:dyDescent="0.4"/>
    <row r="39" ht="21.75" customHeight="1" x14ac:dyDescent="0.4"/>
    <row r="40" ht="21.75" customHeight="1" x14ac:dyDescent="0.4"/>
    <row r="41" ht="21.75" customHeight="1" x14ac:dyDescent="0.4"/>
    <row r="42" ht="21.75" customHeight="1" x14ac:dyDescent="0.4"/>
    <row r="43" ht="21.75" customHeight="1" x14ac:dyDescent="0.4"/>
    <row r="44" ht="21.75" customHeight="1" x14ac:dyDescent="0.4"/>
    <row r="45" ht="21.75" customHeight="1" x14ac:dyDescent="0.4"/>
    <row r="46" ht="21.75" customHeight="1" x14ac:dyDescent="0.4"/>
    <row r="47" ht="21.75" customHeight="1" x14ac:dyDescent="0.4"/>
    <row r="48" ht="21.75" customHeight="1" x14ac:dyDescent="0.4"/>
    <row r="49" ht="21.75" customHeight="1" x14ac:dyDescent="0.4"/>
    <row r="50" ht="21.75" customHeight="1" x14ac:dyDescent="0.4"/>
    <row r="51" ht="21.75" customHeight="1" x14ac:dyDescent="0.4"/>
    <row r="52" ht="21.75" customHeight="1" x14ac:dyDescent="0.4"/>
    <row r="53" ht="21.75" customHeight="1" x14ac:dyDescent="0.4"/>
  </sheetData>
  <sheetProtection algorithmName="SHA-512" hashValue="r5Mf5UoIJApJeqWyhiWzbfYzc+nqBFtVHnmhdi3qVpOxkNWvuvPSahmtMfVwN5rSDmvGb9ut7Cplz6GkWXRagw==" saltValue="xNhx1hf+yHueIsTHKaMOow==" spinCount="100000" sheet="1" insertRows="0"/>
  <mergeCells count="45">
    <mergeCell ref="T1:U1"/>
    <mergeCell ref="M2:AB2"/>
    <mergeCell ref="A3:AB3"/>
    <mergeCell ref="C5:AB5"/>
    <mergeCell ref="B7:H7"/>
    <mergeCell ref="I7:AB7"/>
    <mergeCell ref="B8:E8"/>
    <mergeCell ref="F8:M8"/>
    <mergeCell ref="N8:S8"/>
    <mergeCell ref="T8:AB8"/>
    <mergeCell ref="B9:E9"/>
    <mergeCell ref="F9:M9"/>
    <mergeCell ref="N9:S9"/>
    <mergeCell ref="T9:AB9"/>
    <mergeCell ref="B10:M10"/>
    <mergeCell ref="N10:AB10"/>
    <mergeCell ref="D11:AA11"/>
    <mergeCell ref="C12:AC12"/>
    <mergeCell ref="B14:W14"/>
    <mergeCell ref="X14:AB14"/>
    <mergeCell ref="B15:W15"/>
    <mergeCell ref="X15:AB15"/>
    <mergeCell ref="B16:W16"/>
    <mergeCell ref="X16:AB16"/>
    <mergeCell ref="B17:W17"/>
    <mergeCell ref="X17:AB17"/>
    <mergeCell ref="B18:W18"/>
    <mergeCell ref="X18:AB18"/>
    <mergeCell ref="B19:W19"/>
    <mergeCell ref="X19:AB19"/>
    <mergeCell ref="B20:W20"/>
    <mergeCell ref="X20:AB20"/>
    <mergeCell ref="B21:W21"/>
    <mergeCell ref="X21:AB21"/>
    <mergeCell ref="B22:W22"/>
    <mergeCell ref="X22:AB22"/>
    <mergeCell ref="B23:W23"/>
    <mergeCell ref="X23:AB23"/>
    <mergeCell ref="B29:AB31"/>
    <mergeCell ref="B24:W24"/>
    <mergeCell ref="X24:AB24"/>
    <mergeCell ref="B25:W25"/>
    <mergeCell ref="X25:AB25"/>
    <mergeCell ref="C27:D27"/>
    <mergeCell ref="F27:L27"/>
  </mergeCells>
  <phoneticPr fontId="21"/>
  <conditionalFormatting sqref="F27:L27">
    <cfRule type="containsText" dxfId="3" priority="2" operator="containsText" text="備考欄を入力してください">
      <formula>NOT(ISERROR(SEARCH("備考欄を入力してください",F27)))</formula>
    </cfRule>
  </conditionalFormatting>
  <conditionalFormatting sqref="B29">
    <cfRule type="expression" dxfId="2" priority="1">
      <formula>IF($F$27&lt;&gt;"",TRUE,FALSE)</formula>
    </cfRule>
  </conditionalFormatting>
  <printOptions horizontalCentered="1"/>
  <pageMargins left="0.27559055118110237" right="0.15748031496062992" top="0.35433070866141736" bottom="0.15748031496062992" header="0.31496062992125984" footer="0.19685039370078741"/>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25</xdr:col>
                    <xdr:colOff>9525</xdr:colOff>
                    <xdr:row>14</xdr:row>
                    <xdr:rowOff>171450</xdr:rowOff>
                  </from>
                  <to>
                    <xdr:col>26</xdr:col>
                    <xdr:colOff>95250</xdr:colOff>
                    <xdr:row>14</xdr:row>
                    <xdr:rowOff>504825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25</xdr:col>
                    <xdr:colOff>9525</xdr:colOff>
                    <xdr:row>15</xdr:row>
                    <xdr:rowOff>247650</xdr:rowOff>
                  </from>
                  <to>
                    <xdr:col>26</xdr:col>
                    <xdr:colOff>95250</xdr:colOff>
                    <xdr:row>15</xdr:row>
                    <xdr:rowOff>581025</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25</xdr:col>
                    <xdr:colOff>9525</xdr:colOff>
                    <xdr:row>16</xdr:row>
                    <xdr:rowOff>171450</xdr:rowOff>
                  </from>
                  <to>
                    <xdr:col>26</xdr:col>
                    <xdr:colOff>95250</xdr:colOff>
                    <xdr:row>16</xdr:row>
                    <xdr:rowOff>504825</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25</xdr:col>
                    <xdr:colOff>9525</xdr:colOff>
                    <xdr:row>17</xdr:row>
                    <xdr:rowOff>123825</xdr:rowOff>
                  </from>
                  <to>
                    <xdr:col>26</xdr:col>
                    <xdr:colOff>95250</xdr:colOff>
                    <xdr:row>17</xdr:row>
                    <xdr:rowOff>457200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25</xdr:col>
                    <xdr:colOff>9525</xdr:colOff>
                    <xdr:row>20</xdr:row>
                    <xdr:rowOff>123825</xdr:rowOff>
                  </from>
                  <to>
                    <xdr:col>26</xdr:col>
                    <xdr:colOff>95250</xdr:colOff>
                    <xdr:row>20</xdr:row>
                    <xdr:rowOff>457200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25</xdr:col>
                    <xdr:colOff>9525</xdr:colOff>
                    <xdr:row>24</xdr:row>
                    <xdr:rowOff>123825</xdr:rowOff>
                  </from>
                  <to>
                    <xdr:col>26</xdr:col>
                    <xdr:colOff>95250</xdr:colOff>
                    <xdr:row>24</xdr:row>
                    <xdr:rowOff>457200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25</xdr:col>
                    <xdr:colOff>9525</xdr:colOff>
                    <xdr:row>18</xdr:row>
                    <xdr:rowOff>123825</xdr:rowOff>
                  </from>
                  <to>
                    <xdr:col>26</xdr:col>
                    <xdr:colOff>95250</xdr:colOff>
                    <xdr:row>18</xdr:row>
                    <xdr:rowOff>457200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25</xdr:col>
                    <xdr:colOff>9525</xdr:colOff>
                    <xdr:row>23</xdr:row>
                    <xdr:rowOff>123825</xdr:rowOff>
                  </from>
                  <to>
                    <xdr:col>26</xdr:col>
                    <xdr:colOff>95250</xdr:colOff>
                    <xdr:row>23</xdr:row>
                    <xdr:rowOff>457200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25</xdr:col>
                    <xdr:colOff>9525</xdr:colOff>
                    <xdr:row>21</xdr:row>
                    <xdr:rowOff>123825</xdr:rowOff>
                  </from>
                  <to>
                    <xdr:col>26</xdr:col>
                    <xdr:colOff>95250</xdr:colOff>
                    <xdr:row>21</xdr:row>
                    <xdr:rowOff>457200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25</xdr:col>
                    <xdr:colOff>9525</xdr:colOff>
                    <xdr:row>22</xdr:row>
                    <xdr:rowOff>123825</xdr:rowOff>
                  </from>
                  <to>
                    <xdr:col>26</xdr:col>
                    <xdr:colOff>95250</xdr:colOff>
                    <xdr:row>22</xdr:row>
                    <xdr:rowOff>457200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25</xdr:col>
                    <xdr:colOff>9525</xdr:colOff>
                    <xdr:row>19</xdr:row>
                    <xdr:rowOff>123825</xdr:rowOff>
                  </from>
                  <to>
                    <xdr:col>26</xdr:col>
                    <xdr:colOff>95250</xdr:colOff>
                    <xdr:row>19</xdr:row>
                    <xdr:rowOff>457200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34"/>
  <sheetViews>
    <sheetView showZeros="0" view="pageBreakPreview" zoomScale="89" zoomScaleNormal="89" zoomScaleSheetLayoutView="89" workbookViewId="0">
      <selection activeCell="T9" sqref="T9:AB9"/>
    </sheetView>
  </sheetViews>
  <sheetFormatPr defaultColWidth="3.875" defaultRowHeight="18.75" x14ac:dyDescent="0.4"/>
  <cols>
    <col min="1" max="1" width="3.125" style="100" customWidth="1"/>
    <col min="2" max="22" width="3.5" style="100" customWidth="1"/>
    <col min="23" max="23" width="4.25" style="100" customWidth="1"/>
    <col min="24" max="28" width="3.125" style="100" customWidth="1"/>
    <col min="29" max="29" width="1.875" style="100" customWidth="1"/>
    <col min="30" max="30" width="18" style="100" hidden="1" customWidth="1"/>
    <col min="31" max="31" width="3.875" style="100" customWidth="1"/>
    <col min="32" max="16384" width="3.875" style="100"/>
  </cols>
  <sheetData>
    <row r="1" spans="1:31" x14ac:dyDescent="0.4">
      <c r="A1" s="179"/>
      <c r="T1" s="429" t="s">
        <v>222</v>
      </c>
      <c r="U1" s="429"/>
      <c r="V1" s="207">
        <f>'①様式第１号（交付申請書兼実績報告書）'!G5</f>
        <v>6</v>
      </c>
      <c r="W1" s="100" t="s">
        <v>223</v>
      </c>
      <c r="X1" s="207">
        <f>'①様式第１号（交付申請書兼実績報告書）'!I5</f>
        <v>3</v>
      </c>
      <c r="Y1" s="100" t="s">
        <v>224</v>
      </c>
      <c r="Z1" s="207">
        <f>'①様式第１号（交付申請書兼実績報告書）'!K5</f>
        <v>31</v>
      </c>
      <c r="AA1" s="100" t="s">
        <v>141</v>
      </c>
      <c r="AE1" s="100" t="s">
        <v>225</v>
      </c>
    </row>
    <row r="2" spans="1:31" ht="12.75" customHeight="1" x14ac:dyDescent="0.4">
      <c r="M2" s="430"/>
      <c r="N2" s="431"/>
      <c r="O2" s="431"/>
      <c r="P2" s="431"/>
      <c r="Q2" s="431"/>
      <c r="R2" s="431"/>
      <c r="S2" s="431"/>
      <c r="T2" s="431"/>
      <c r="U2" s="431"/>
      <c r="V2" s="431"/>
      <c r="W2" s="431"/>
      <c r="X2" s="431"/>
      <c r="Y2" s="431"/>
      <c r="Z2" s="431"/>
      <c r="AA2" s="431"/>
      <c r="AB2" s="431"/>
    </row>
    <row r="3" spans="1:31" ht="41.25" customHeight="1" x14ac:dyDescent="0.4">
      <c r="A3" s="432" t="s">
        <v>249</v>
      </c>
      <c r="B3" s="432"/>
      <c r="C3" s="432"/>
      <c r="D3" s="432"/>
      <c r="E3" s="432"/>
      <c r="F3" s="432"/>
      <c r="G3" s="432"/>
      <c r="H3" s="432"/>
      <c r="I3" s="432"/>
      <c r="J3" s="432"/>
      <c r="K3" s="432"/>
      <c r="L3" s="432"/>
      <c r="M3" s="432"/>
      <c r="N3" s="432"/>
      <c r="O3" s="432"/>
      <c r="P3" s="432"/>
      <c r="Q3" s="432"/>
      <c r="R3" s="432"/>
      <c r="S3" s="432"/>
      <c r="T3" s="432"/>
      <c r="U3" s="432"/>
      <c r="V3" s="432"/>
      <c r="W3" s="432"/>
      <c r="X3" s="432"/>
      <c r="Y3" s="432"/>
      <c r="Z3" s="432"/>
      <c r="AA3" s="432"/>
      <c r="AB3" s="432"/>
    </row>
    <row r="4" spans="1:31" ht="7.5" customHeight="1" x14ac:dyDescent="0.4">
      <c r="A4" s="180"/>
      <c r="B4" s="180"/>
      <c r="C4" s="180"/>
      <c r="D4" s="180"/>
      <c r="E4" s="180"/>
      <c r="F4" s="180"/>
      <c r="G4" s="180"/>
      <c r="H4" s="180"/>
      <c r="I4" s="180"/>
      <c r="J4" s="180"/>
      <c r="K4" s="180"/>
      <c r="L4" s="180"/>
      <c r="M4" s="180"/>
      <c r="N4" s="180"/>
      <c r="O4" s="180"/>
      <c r="P4" s="180"/>
      <c r="Q4" s="180"/>
      <c r="R4" s="180"/>
      <c r="S4" s="180"/>
      <c r="T4" s="180"/>
      <c r="U4" s="180"/>
      <c r="V4" s="180"/>
      <c r="W4" s="180"/>
      <c r="X4" s="180"/>
      <c r="Y4" s="180"/>
      <c r="Z4" s="180"/>
      <c r="AA4" s="180"/>
      <c r="AB4" s="180"/>
    </row>
    <row r="5" spans="1:31" s="183" customFormat="1" ht="23.25" customHeight="1" x14ac:dyDescent="0.4">
      <c r="A5" s="181">
        <v>1</v>
      </c>
      <c r="B5" s="182"/>
      <c r="C5" s="404" t="s">
        <v>227</v>
      </c>
      <c r="D5" s="404"/>
      <c r="E5" s="404"/>
      <c r="F5" s="404"/>
      <c r="G5" s="404"/>
      <c r="H5" s="404"/>
      <c r="I5" s="404"/>
      <c r="J5" s="404"/>
      <c r="K5" s="404"/>
      <c r="L5" s="404"/>
      <c r="M5" s="404"/>
      <c r="N5" s="404"/>
      <c r="O5" s="404"/>
      <c r="P5" s="404"/>
      <c r="Q5" s="404"/>
      <c r="R5" s="404"/>
      <c r="S5" s="404"/>
      <c r="T5" s="404"/>
      <c r="U5" s="404"/>
      <c r="V5" s="404"/>
      <c r="W5" s="404"/>
      <c r="X5" s="404"/>
      <c r="Y5" s="404"/>
      <c r="Z5" s="404"/>
      <c r="AA5" s="404"/>
      <c r="AB5" s="404"/>
    </row>
    <row r="6" spans="1:31" s="183" customFormat="1" ht="3.75" customHeight="1" x14ac:dyDescent="0.4">
      <c r="A6" s="184"/>
      <c r="B6" s="185"/>
      <c r="C6" s="185"/>
      <c r="D6" s="185"/>
      <c r="E6" s="185"/>
      <c r="F6" s="185"/>
      <c r="G6" s="185"/>
      <c r="H6" s="185"/>
      <c r="I6" s="185"/>
      <c r="J6" s="185"/>
      <c r="K6" s="185"/>
      <c r="L6" s="185"/>
      <c r="M6" s="185"/>
      <c r="N6" s="185"/>
      <c r="O6" s="185"/>
      <c r="P6" s="185"/>
      <c r="Q6" s="185"/>
      <c r="R6" s="185"/>
      <c r="S6" s="185"/>
      <c r="T6" s="185"/>
      <c r="U6" s="185"/>
      <c r="V6" s="185"/>
      <c r="W6" s="185"/>
      <c r="X6" s="185"/>
      <c r="Y6" s="185"/>
      <c r="Z6" s="185"/>
      <c r="AA6" s="185"/>
      <c r="AB6" s="185"/>
    </row>
    <row r="7" spans="1:31" s="183" customFormat="1" x14ac:dyDescent="0.4">
      <c r="A7" s="185"/>
      <c r="B7" s="418" t="s">
        <v>228</v>
      </c>
      <c r="C7" s="419"/>
      <c r="D7" s="419"/>
      <c r="E7" s="419"/>
      <c r="F7" s="419"/>
      <c r="G7" s="419"/>
      <c r="H7" s="420"/>
      <c r="I7" s="433">
        <f>'①様式第１号（交付申請書兼実績報告書）'!F10</f>
        <v>0</v>
      </c>
      <c r="J7" s="433"/>
      <c r="K7" s="433"/>
      <c r="L7" s="433"/>
      <c r="M7" s="433"/>
      <c r="N7" s="433"/>
      <c r="O7" s="433"/>
      <c r="P7" s="433"/>
      <c r="Q7" s="433"/>
      <c r="R7" s="433"/>
      <c r="S7" s="433"/>
      <c r="T7" s="433"/>
      <c r="U7" s="433"/>
      <c r="V7" s="433"/>
      <c r="W7" s="433"/>
      <c r="X7" s="433"/>
      <c r="Y7" s="433"/>
      <c r="Z7" s="433"/>
      <c r="AA7" s="433"/>
      <c r="AB7" s="434"/>
    </row>
    <row r="8" spans="1:31" s="183" customFormat="1" x14ac:dyDescent="0.4">
      <c r="A8" s="185"/>
      <c r="B8" s="418" t="s">
        <v>229</v>
      </c>
      <c r="C8" s="419"/>
      <c r="D8" s="419"/>
      <c r="E8" s="420"/>
      <c r="F8" s="421"/>
      <c r="G8" s="422"/>
      <c r="H8" s="422"/>
      <c r="I8" s="422"/>
      <c r="J8" s="422"/>
      <c r="K8" s="422"/>
      <c r="L8" s="422"/>
      <c r="M8" s="423"/>
      <c r="N8" s="418" t="s">
        <v>230</v>
      </c>
      <c r="O8" s="419"/>
      <c r="P8" s="419"/>
      <c r="Q8" s="419"/>
      <c r="R8" s="419"/>
      <c r="S8" s="420"/>
      <c r="T8" s="424"/>
      <c r="U8" s="424"/>
      <c r="V8" s="424"/>
      <c r="W8" s="424"/>
      <c r="X8" s="424"/>
      <c r="Y8" s="424"/>
      <c r="Z8" s="424"/>
      <c r="AA8" s="424"/>
      <c r="AB8" s="425"/>
    </row>
    <row r="9" spans="1:31" s="183" customFormat="1" ht="25.5" customHeight="1" x14ac:dyDescent="0.4">
      <c r="A9" s="185"/>
      <c r="B9" s="418" t="s">
        <v>231</v>
      </c>
      <c r="C9" s="419"/>
      <c r="D9" s="419"/>
      <c r="E9" s="420"/>
      <c r="F9" s="421"/>
      <c r="G9" s="422"/>
      <c r="H9" s="422"/>
      <c r="I9" s="422"/>
      <c r="J9" s="422"/>
      <c r="K9" s="422"/>
      <c r="L9" s="422"/>
      <c r="M9" s="423"/>
      <c r="N9" s="426" t="s">
        <v>232</v>
      </c>
      <c r="O9" s="427"/>
      <c r="P9" s="427"/>
      <c r="Q9" s="427"/>
      <c r="R9" s="427"/>
      <c r="S9" s="428"/>
      <c r="T9" s="424"/>
      <c r="U9" s="424"/>
      <c r="V9" s="424"/>
      <c r="W9" s="424"/>
      <c r="X9" s="424"/>
      <c r="Y9" s="424"/>
      <c r="Z9" s="424"/>
      <c r="AA9" s="424"/>
      <c r="AB9" s="425"/>
    </row>
    <row r="10" spans="1:31" s="183" customFormat="1" ht="17.25" customHeight="1" x14ac:dyDescent="0.4">
      <c r="A10" s="182"/>
      <c r="B10" s="413"/>
      <c r="C10" s="413"/>
      <c r="D10" s="413"/>
      <c r="E10" s="413"/>
      <c r="F10" s="413"/>
      <c r="G10" s="413"/>
      <c r="H10" s="413"/>
      <c r="I10" s="413"/>
      <c r="J10" s="413"/>
      <c r="K10" s="413"/>
      <c r="L10" s="413"/>
      <c r="M10" s="413"/>
      <c r="N10" s="414" t="s">
        <v>233</v>
      </c>
      <c r="O10" s="414"/>
      <c r="P10" s="414"/>
      <c r="Q10" s="414"/>
      <c r="R10" s="414"/>
      <c r="S10" s="414"/>
      <c r="T10" s="414"/>
      <c r="U10" s="414"/>
      <c r="V10" s="414"/>
      <c r="W10" s="414"/>
      <c r="X10" s="414"/>
      <c r="Y10" s="414"/>
      <c r="Z10" s="414"/>
      <c r="AA10" s="414"/>
      <c r="AB10" s="414"/>
    </row>
    <row r="11" spans="1:31" ht="8.25" customHeight="1" x14ac:dyDescent="0.4">
      <c r="A11" s="180"/>
      <c r="B11" s="180"/>
      <c r="C11" s="180"/>
      <c r="D11" s="415"/>
      <c r="E11" s="415"/>
      <c r="F11" s="415"/>
      <c r="G11" s="415"/>
      <c r="H11" s="415"/>
      <c r="I11" s="415"/>
      <c r="J11" s="415"/>
      <c r="K11" s="415"/>
      <c r="L11" s="415"/>
      <c r="M11" s="415"/>
      <c r="N11" s="415"/>
      <c r="O11" s="415"/>
      <c r="P11" s="415"/>
      <c r="Q11" s="415"/>
      <c r="R11" s="415"/>
      <c r="S11" s="415"/>
      <c r="T11" s="415"/>
      <c r="U11" s="415"/>
      <c r="V11" s="415"/>
      <c r="W11" s="415"/>
      <c r="X11" s="415"/>
      <c r="Y11" s="415"/>
      <c r="Z11" s="415"/>
      <c r="AA11" s="415"/>
      <c r="AB11" s="180"/>
    </row>
    <row r="12" spans="1:31" s="183" customFormat="1" ht="35.25" customHeight="1" x14ac:dyDescent="0.4">
      <c r="A12" s="181">
        <v>2</v>
      </c>
      <c r="B12" s="182"/>
      <c r="C12" s="416" t="s">
        <v>234</v>
      </c>
      <c r="D12" s="416"/>
      <c r="E12" s="416"/>
      <c r="F12" s="416"/>
      <c r="G12" s="416"/>
      <c r="H12" s="416"/>
      <c r="I12" s="416"/>
      <c r="J12" s="416"/>
      <c r="K12" s="416"/>
      <c r="L12" s="416"/>
      <c r="M12" s="416"/>
      <c r="N12" s="416"/>
      <c r="O12" s="416"/>
      <c r="P12" s="416"/>
      <c r="Q12" s="416"/>
      <c r="R12" s="416"/>
      <c r="S12" s="416"/>
      <c r="T12" s="416"/>
      <c r="U12" s="416"/>
      <c r="V12" s="416"/>
      <c r="W12" s="416"/>
      <c r="X12" s="416"/>
      <c r="Y12" s="416"/>
      <c r="Z12" s="416"/>
      <c r="AA12" s="416"/>
      <c r="AB12" s="416"/>
      <c r="AC12" s="416"/>
    </row>
    <row r="13" spans="1:31" s="183" customFormat="1" ht="3.75" customHeight="1" x14ac:dyDescent="0.4">
      <c r="A13" s="184"/>
      <c r="B13" s="185"/>
      <c r="C13" s="185"/>
      <c r="D13" s="185"/>
      <c r="E13" s="185"/>
      <c r="F13" s="185"/>
      <c r="G13" s="185"/>
      <c r="H13" s="185"/>
      <c r="I13" s="185"/>
      <c r="J13" s="185"/>
      <c r="K13" s="185"/>
      <c r="L13" s="185"/>
      <c r="M13" s="185"/>
      <c r="N13" s="185"/>
      <c r="O13" s="185"/>
      <c r="P13" s="185"/>
      <c r="Q13" s="185"/>
      <c r="R13" s="185"/>
      <c r="S13" s="185"/>
      <c r="T13" s="185"/>
      <c r="U13" s="185"/>
      <c r="V13" s="185"/>
      <c r="W13" s="185"/>
      <c r="X13" s="185"/>
      <c r="Y13" s="185"/>
      <c r="Z13" s="185"/>
      <c r="AA13" s="185"/>
      <c r="AB13" s="185"/>
    </row>
    <row r="14" spans="1:31" ht="21" customHeight="1" x14ac:dyDescent="0.4">
      <c r="A14" s="180"/>
      <c r="B14" s="417" t="s">
        <v>235</v>
      </c>
      <c r="C14" s="417"/>
      <c r="D14" s="417"/>
      <c r="E14" s="417"/>
      <c r="F14" s="417"/>
      <c r="G14" s="417"/>
      <c r="H14" s="417"/>
      <c r="I14" s="417"/>
      <c r="J14" s="417"/>
      <c r="K14" s="417"/>
      <c r="L14" s="417"/>
      <c r="M14" s="417"/>
      <c r="N14" s="417"/>
      <c r="O14" s="417"/>
      <c r="P14" s="417"/>
      <c r="Q14" s="417"/>
      <c r="R14" s="417"/>
      <c r="S14" s="417"/>
      <c r="T14" s="417"/>
      <c r="U14" s="417"/>
      <c r="V14" s="417"/>
      <c r="W14" s="417"/>
      <c r="X14" s="417" t="s">
        <v>236</v>
      </c>
      <c r="Y14" s="417"/>
      <c r="Z14" s="417"/>
      <c r="AA14" s="417"/>
      <c r="AB14" s="417"/>
    </row>
    <row r="15" spans="1:31" ht="59.25" customHeight="1" x14ac:dyDescent="0.4">
      <c r="A15" s="180"/>
      <c r="B15" s="406" t="s">
        <v>237</v>
      </c>
      <c r="C15" s="406"/>
      <c r="D15" s="406"/>
      <c r="E15" s="406"/>
      <c r="F15" s="406"/>
      <c r="G15" s="406"/>
      <c r="H15" s="406"/>
      <c r="I15" s="406"/>
      <c r="J15" s="406"/>
      <c r="K15" s="406"/>
      <c r="L15" s="406"/>
      <c r="M15" s="406"/>
      <c r="N15" s="406"/>
      <c r="O15" s="406"/>
      <c r="P15" s="406"/>
      <c r="Q15" s="406"/>
      <c r="R15" s="406"/>
      <c r="S15" s="406"/>
      <c r="T15" s="406"/>
      <c r="U15" s="406"/>
      <c r="V15" s="406"/>
      <c r="W15" s="406"/>
      <c r="X15" s="402"/>
      <c r="Y15" s="402"/>
      <c r="Z15" s="402"/>
      <c r="AA15" s="402"/>
      <c r="AB15" s="402"/>
      <c r="AD15" s="186" t="b">
        <v>0</v>
      </c>
      <c r="AE15" s="187"/>
    </row>
    <row r="16" spans="1:31" ht="60" customHeight="1" x14ac:dyDescent="0.4">
      <c r="A16" s="180"/>
      <c r="B16" s="435" t="s">
        <v>250</v>
      </c>
      <c r="C16" s="435"/>
      <c r="D16" s="435"/>
      <c r="E16" s="435"/>
      <c r="F16" s="435"/>
      <c r="G16" s="435"/>
      <c r="H16" s="435"/>
      <c r="I16" s="435"/>
      <c r="J16" s="435"/>
      <c r="K16" s="435"/>
      <c r="L16" s="435"/>
      <c r="M16" s="435"/>
      <c r="N16" s="435"/>
      <c r="O16" s="435"/>
      <c r="P16" s="435"/>
      <c r="Q16" s="435"/>
      <c r="R16" s="435"/>
      <c r="S16" s="435"/>
      <c r="T16" s="435"/>
      <c r="U16" s="435"/>
      <c r="V16" s="435"/>
      <c r="W16" s="435"/>
      <c r="X16" s="402"/>
      <c r="Y16" s="402"/>
      <c r="Z16" s="402"/>
      <c r="AA16" s="402"/>
      <c r="AB16" s="402"/>
      <c r="AD16" s="186" t="b">
        <v>0</v>
      </c>
    </row>
    <row r="17" spans="1:30" ht="69" customHeight="1" x14ac:dyDescent="0.4">
      <c r="A17" s="180"/>
      <c r="B17" s="406" t="s">
        <v>239</v>
      </c>
      <c r="C17" s="406"/>
      <c r="D17" s="406"/>
      <c r="E17" s="406"/>
      <c r="F17" s="406"/>
      <c r="G17" s="406"/>
      <c r="H17" s="406"/>
      <c r="I17" s="406"/>
      <c r="J17" s="406"/>
      <c r="K17" s="406"/>
      <c r="L17" s="406"/>
      <c r="M17" s="406"/>
      <c r="N17" s="406"/>
      <c r="O17" s="406"/>
      <c r="P17" s="406"/>
      <c r="Q17" s="406"/>
      <c r="R17" s="406"/>
      <c r="S17" s="406"/>
      <c r="T17" s="406"/>
      <c r="U17" s="406"/>
      <c r="V17" s="406"/>
      <c r="W17" s="406"/>
      <c r="X17" s="402"/>
      <c r="Y17" s="402"/>
      <c r="Z17" s="402"/>
      <c r="AA17" s="402"/>
      <c r="AB17" s="402"/>
      <c r="AD17" s="186" t="b">
        <v>0</v>
      </c>
    </row>
    <row r="18" spans="1:30" ht="42" customHeight="1" x14ac:dyDescent="0.4">
      <c r="A18" s="180"/>
      <c r="B18" s="406" t="s">
        <v>240</v>
      </c>
      <c r="C18" s="406"/>
      <c r="D18" s="406"/>
      <c r="E18" s="406"/>
      <c r="F18" s="406"/>
      <c r="G18" s="406"/>
      <c r="H18" s="406"/>
      <c r="I18" s="406"/>
      <c r="J18" s="406"/>
      <c r="K18" s="406"/>
      <c r="L18" s="406"/>
      <c r="M18" s="406"/>
      <c r="N18" s="406"/>
      <c r="O18" s="406"/>
      <c r="P18" s="406"/>
      <c r="Q18" s="406"/>
      <c r="R18" s="406"/>
      <c r="S18" s="406"/>
      <c r="T18" s="406"/>
      <c r="U18" s="406"/>
      <c r="V18" s="406"/>
      <c r="W18" s="406"/>
      <c r="X18" s="407"/>
      <c r="Y18" s="408"/>
      <c r="Z18" s="408"/>
      <c r="AA18" s="408"/>
      <c r="AB18" s="409"/>
      <c r="AD18" s="186" t="b">
        <v>0</v>
      </c>
    </row>
    <row r="19" spans="1:30" ht="42" customHeight="1" x14ac:dyDescent="0.4">
      <c r="A19" s="180"/>
      <c r="B19" s="406" t="s">
        <v>241</v>
      </c>
      <c r="C19" s="406"/>
      <c r="D19" s="406"/>
      <c r="E19" s="406"/>
      <c r="F19" s="406"/>
      <c r="G19" s="406"/>
      <c r="H19" s="406"/>
      <c r="I19" s="406"/>
      <c r="J19" s="406"/>
      <c r="K19" s="406"/>
      <c r="L19" s="406"/>
      <c r="M19" s="406"/>
      <c r="N19" s="406"/>
      <c r="O19" s="406"/>
      <c r="P19" s="406"/>
      <c r="Q19" s="406"/>
      <c r="R19" s="406"/>
      <c r="S19" s="406"/>
      <c r="T19" s="406"/>
      <c r="U19" s="406"/>
      <c r="V19" s="406"/>
      <c r="W19" s="406"/>
      <c r="X19" s="402"/>
      <c r="Y19" s="402"/>
      <c r="Z19" s="402"/>
      <c r="AA19" s="402"/>
      <c r="AB19" s="402"/>
      <c r="AD19" s="186" t="b">
        <v>0</v>
      </c>
    </row>
    <row r="20" spans="1:30" ht="42" customHeight="1" x14ac:dyDescent="0.4">
      <c r="A20" s="180"/>
      <c r="B20" s="406" t="s">
        <v>242</v>
      </c>
      <c r="C20" s="406"/>
      <c r="D20" s="406"/>
      <c r="E20" s="406"/>
      <c r="F20" s="406"/>
      <c r="G20" s="406"/>
      <c r="H20" s="406"/>
      <c r="I20" s="406"/>
      <c r="J20" s="406"/>
      <c r="K20" s="406"/>
      <c r="L20" s="406"/>
      <c r="M20" s="406"/>
      <c r="N20" s="406"/>
      <c r="O20" s="406"/>
      <c r="P20" s="406"/>
      <c r="Q20" s="406"/>
      <c r="R20" s="406"/>
      <c r="S20" s="406"/>
      <c r="T20" s="406"/>
      <c r="U20" s="406"/>
      <c r="V20" s="406"/>
      <c r="W20" s="406"/>
      <c r="X20" s="402"/>
      <c r="Y20" s="402"/>
      <c r="Z20" s="402"/>
      <c r="AA20" s="402"/>
      <c r="AB20" s="402"/>
      <c r="AD20" s="186" t="b">
        <v>0</v>
      </c>
    </row>
    <row r="21" spans="1:30" ht="42" customHeight="1" x14ac:dyDescent="0.4">
      <c r="A21" s="180"/>
      <c r="B21" s="405" t="s">
        <v>243</v>
      </c>
      <c r="C21" s="405"/>
      <c r="D21" s="405"/>
      <c r="E21" s="405"/>
      <c r="F21" s="405"/>
      <c r="G21" s="405"/>
      <c r="H21" s="405"/>
      <c r="I21" s="405"/>
      <c r="J21" s="405"/>
      <c r="K21" s="405"/>
      <c r="L21" s="405"/>
      <c r="M21" s="405"/>
      <c r="N21" s="405"/>
      <c r="O21" s="405"/>
      <c r="P21" s="405"/>
      <c r="Q21" s="405"/>
      <c r="R21" s="405"/>
      <c r="S21" s="405"/>
      <c r="T21" s="405"/>
      <c r="U21" s="405"/>
      <c r="V21" s="405"/>
      <c r="W21" s="405"/>
      <c r="X21" s="402"/>
      <c r="Y21" s="402"/>
      <c r="Z21" s="402"/>
      <c r="AA21" s="402"/>
      <c r="AB21" s="402"/>
      <c r="AD21" s="186" t="b">
        <v>0</v>
      </c>
    </row>
    <row r="22" spans="1:30" ht="42" customHeight="1" x14ac:dyDescent="0.4">
      <c r="A22" s="180"/>
      <c r="B22" s="405" t="s">
        <v>244</v>
      </c>
      <c r="C22" s="405"/>
      <c r="D22" s="405"/>
      <c r="E22" s="405"/>
      <c r="F22" s="405"/>
      <c r="G22" s="405"/>
      <c r="H22" s="405"/>
      <c r="I22" s="405"/>
      <c r="J22" s="405"/>
      <c r="K22" s="405"/>
      <c r="L22" s="405"/>
      <c r="M22" s="405"/>
      <c r="N22" s="405"/>
      <c r="O22" s="405"/>
      <c r="P22" s="405"/>
      <c r="Q22" s="405"/>
      <c r="R22" s="405"/>
      <c r="S22" s="405"/>
      <c r="T22" s="405"/>
      <c r="U22" s="405"/>
      <c r="V22" s="405"/>
      <c r="W22" s="405"/>
      <c r="X22" s="402"/>
      <c r="Y22" s="402"/>
      <c r="Z22" s="402"/>
      <c r="AA22" s="402"/>
      <c r="AB22" s="402"/>
      <c r="AD22" s="186" t="b">
        <v>0</v>
      </c>
    </row>
    <row r="23" spans="1:30" ht="42" customHeight="1" x14ac:dyDescent="0.4">
      <c r="A23" s="180"/>
      <c r="B23" s="405" t="s">
        <v>245</v>
      </c>
      <c r="C23" s="405"/>
      <c r="D23" s="405"/>
      <c r="E23" s="405"/>
      <c r="F23" s="405"/>
      <c r="G23" s="405"/>
      <c r="H23" s="405"/>
      <c r="I23" s="405"/>
      <c r="J23" s="405"/>
      <c r="K23" s="405"/>
      <c r="L23" s="405"/>
      <c r="M23" s="405"/>
      <c r="N23" s="405"/>
      <c r="O23" s="405"/>
      <c r="P23" s="405"/>
      <c r="Q23" s="405"/>
      <c r="R23" s="405"/>
      <c r="S23" s="405"/>
      <c r="T23" s="405"/>
      <c r="U23" s="405"/>
      <c r="V23" s="405"/>
      <c r="W23" s="405"/>
      <c r="X23" s="402"/>
      <c r="Y23" s="402"/>
      <c r="Z23" s="402"/>
      <c r="AA23" s="402"/>
      <c r="AB23" s="402"/>
      <c r="AD23" s="186" t="b">
        <v>0</v>
      </c>
    </row>
    <row r="24" spans="1:30" ht="42" customHeight="1" x14ac:dyDescent="0.4">
      <c r="A24" s="180"/>
      <c r="B24" s="401" t="s">
        <v>246</v>
      </c>
      <c r="C24" s="401"/>
      <c r="D24" s="401"/>
      <c r="E24" s="401"/>
      <c r="F24" s="401"/>
      <c r="G24" s="401"/>
      <c r="H24" s="401"/>
      <c r="I24" s="401"/>
      <c r="J24" s="401"/>
      <c r="K24" s="401"/>
      <c r="L24" s="401"/>
      <c r="M24" s="401"/>
      <c r="N24" s="401"/>
      <c r="O24" s="401"/>
      <c r="P24" s="401"/>
      <c r="Q24" s="401"/>
      <c r="R24" s="401"/>
      <c r="S24" s="401"/>
      <c r="T24" s="401"/>
      <c r="U24" s="401"/>
      <c r="V24" s="401"/>
      <c r="W24" s="401"/>
      <c r="X24" s="402"/>
      <c r="Y24" s="402"/>
      <c r="Z24" s="402"/>
      <c r="AA24" s="402"/>
      <c r="AB24" s="402"/>
      <c r="AD24" s="186" t="b">
        <v>0</v>
      </c>
    </row>
    <row r="25" spans="1:30" ht="42" customHeight="1" x14ac:dyDescent="0.4">
      <c r="A25" s="180"/>
      <c r="B25" s="401" t="s">
        <v>247</v>
      </c>
      <c r="C25" s="401"/>
      <c r="D25" s="401"/>
      <c r="E25" s="401"/>
      <c r="F25" s="401"/>
      <c r="G25" s="401"/>
      <c r="H25" s="401"/>
      <c r="I25" s="401"/>
      <c r="J25" s="401"/>
      <c r="K25" s="401"/>
      <c r="L25" s="401"/>
      <c r="M25" s="401"/>
      <c r="N25" s="401"/>
      <c r="O25" s="401"/>
      <c r="P25" s="401"/>
      <c r="Q25" s="401"/>
      <c r="R25" s="401"/>
      <c r="S25" s="401"/>
      <c r="T25" s="401"/>
      <c r="U25" s="401"/>
      <c r="V25" s="401"/>
      <c r="W25" s="401"/>
      <c r="X25" s="402"/>
      <c r="Y25" s="402"/>
      <c r="Z25" s="402"/>
      <c r="AA25" s="402"/>
      <c r="AB25" s="402"/>
      <c r="AD25" s="186" t="b">
        <v>0</v>
      </c>
    </row>
    <row r="26" spans="1:30" ht="10.5" customHeight="1" x14ac:dyDescent="0.4">
      <c r="A26" s="180"/>
      <c r="B26" s="180"/>
      <c r="C26" s="180"/>
      <c r="D26" s="180"/>
      <c r="E26" s="180"/>
      <c r="F26" s="180"/>
      <c r="G26" s="180"/>
      <c r="H26" s="180"/>
      <c r="I26" s="180"/>
      <c r="J26" s="180"/>
      <c r="K26" s="180"/>
      <c r="L26" s="180"/>
      <c r="M26" s="180"/>
      <c r="N26" s="180"/>
      <c r="O26" s="180"/>
      <c r="P26" s="180"/>
      <c r="Q26" s="180"/>
      <c r="R26" s="180"/>
      <c r="S26" s="180"/>
      <c r="T26" s="180"/>
      <c r="U26" s="180"/>
      <c r="V26" s="180"/>
      <c r="W26" s="180"/>
      <c r="X26" s="180"/>
      <c r="Y26" s="180"/>
      <c r="Z26" s="180"/>
      <c r="AA26" s="180"/>
      <c r="AB26" s="180"/>
      <c r="AD26" s="186"/>
    </row>
    <row r="27" spans="1:30" s="183" customFormat="1" ht="21.75" customHeight="1" x14ac:dyDescent="0.4">
      <c r="A27" s="181">
        <v>3</v>
      </c>
      <c r="B27" s="182"/>
      <c r="C27" s="403" t="s">
        <v>248</v>
      </c>
      <c r="D27" s="403"/>
      <c r="E27" s="182"/>
      <c r="F27" s="404" t="str">
        <f>IF($AD27&gt;=1,"備考欄を入力してください","")</f>
        <v>備考欄を入力してください</v>
      </c>
      <c r="G27" s="404"/>
      <c r="H27" s="404"/>
      <c r="I27" s="404"/>
      <c r="J27" s="404"/>
      <c r="K27" s="404"/>
      <c r="L27" s="404"/>
      <c r="M27" s="182"/>
      <c r="N27" s="182"/>
      <c r="O27" s="182"/>
      <c r="P27" s="182"/>
      <c r="Q27" s="182"/>
      <c r="R27" s="182"/>
      <c r="S27" s="182"/>
      <c r="T27" s="182"/>
      <c r="U27" s="182"/>
      <c r="V27" s="182"/>
      <c r="W27" s="182"/>
      <c r="X27" s="182"/>
      <c r="Y27" s="182"/>
      <c r="Z27" s="182"/>
      <c r="AA27" s="182"/>
      <c r="AB27" s="182"/>
      <c r="AD27" s="188">
        <f>COUNTIF($AD15:$AD25,"FALSE")</f>
        <v>11</v>
      </c>
    </row>
    <row r="28" spans="1:30" s="183" customFormat="1" ht="3.75" customHeight="1" x14ac:dyDescent="0.4">
      <c r="A28" s="184"/>
      <c r="B28" s="185"/>
      <c r="C28" s="185"/>
      <c r="D28" s="185"/>
      <c r="E28" s="185"/>
      <c r="F28" s="185"/>
      <c r="G28" s="185"/>
      <c r="H28" s="185"/>
      <c r="I28" s="185"/>
      <c r="J28" s="185"/>
      <c r="K28" s="185"/>
      <c r="L28" s="185"/>
      <c r="M28" s="185"/>
      <c r="N28" s="185"/>
      <c r="O28" s="185"/>
      <c r="P28" s="185"/>
      <c r="Q28" s="185"/>
      <c r="R28" s="185"/>
      <c r="S28" s="185"/>
      <c r="T28" s="185"/>
      <c r="U28" s="185"/>
      <c r="V28" s="185"/>
      <c r="W28" s="185"/>
      <c r="X28" s="185"/>
      <c r="Y28" s="185"/>
      <c r="Z28" s="185"/>
      <c r="AA28" s="185"/>
      <c r="AB28" s="185"/>
    </row>
    <row r="29" spans="1:30" ht="40.5" customHeight="1" x14ac:dyDescent="0.4">
      <c r="B29" s="400"/>
      <c r="C29" s="400"/>
      <c r="D29" s="400"/>
      <c r="E29" s="400"/>
      <c r="F29" s="400"/>
      <c r="G29" s="400"/>
      <c r="H29" s="400"/>
      <c r="I29" s="400"/>
      <c r="J29" s="400"/>
      <c r="K29" s="400"/>
      <c r="L29" s="400"/>
      <c r="M29" s="400"/>
      <c r="N29" s="400"/>
      <c r="O29" s="400"/>
      <c r="P29" s="400"/>
      <c r="Q29" s="400"/>
      <c r="R29" s="400"/>
      <c r="S29" s="400"/>
      <c r="T29" s="400"/>
      <c r="U29" s="400"/>
      <c r="V29" s="400"/>
      <c r="W29" s="400"/>
      <c r="X29" s="400"/>
      <c r="Y29" s="400"/>
      <c r="Z29" s="400"/>
      <c r="AA29" s="400"/>
      <c r="AB29" s="400"/>
    </row>
    <row r="30" spans="1:30" ht="40.5" customHeight="1" x14ac:dyDescent="0.4">
      <c r="B30" s="400"/>
      <c r="C30" s="400"/>
      <c r="D30" s="400"/>
      <c r="E30" s="400"/>
      <c r="F30" s="400"/>
      <c r="G30" s="400"/>
      <c r="H30" s="400"/>
      <c r="I30" s="400"/>
      <c r="J30" s="400"/>
      <c r="K30" s="400"/>
      <c r="L30" s="400"/>
      <c r="M30" s="400"/>
      <c r="N30" s="400"/>
      <c r="O30" s="400"/>
      <c r="P30" s="400"/>
      <c r="Q30" s="400"/>
      <c r="R30" s="400"/>
      <c r="S30" s="400"/>
      <c r="T30" s="400"/>
      <c r="U30" s="400"/>
      <c r="V30" s="400"/>
      <c r="W30" s="400"/>
      <c r="X30" s="400"/>
      <c r="Y30" s="400"/>
      <c r="Z30" s="400"/>
      <c r="AA30" s="400"/>
      <c r="AB30" s="400"/>
    </row>
    <row r="31" spans="1:30" ht="40.5" customHeight="1" x14ac:dyDescent="0.4">
      <c r="B31" s="400"/>
      <c r="C31" s="400"/>
      <c r="D31" s="400"/>
      <c r="E31" s="400"/>
      <c r="F31" s="400"/>
      <c r="G31" s="400"/>
      <c r="H31" s="400"/>
      <c r="I31" s="400"/>
      <c r="J31" s="400"/>
      <c r="K31" s="400"/>
      <c r="L31" s="400"/>
      <c r="M31" s="400"/>
      <c r="N31" s="400"/>
      <c r="O31" s="400"/>
      <c r="P31" s="400"/>
      <c r="Q31" s="400"/>
      <c r="R31" s="400"/>
      <c r="S31" s="400"/>
      <c r="T31" s="400"/>
      <c r="U31" s="400"/>
      <c r="V31" s="400"/>
      <c r="W31" s="400"/>
      <c r="X31" s="400"/>
      <c r="Y31" s="400"/>
      <c r="Z31" s="400"/>
      <c r="AA31" s="400"/>
      <c r="AB31" s="400"/>
    </row>
    <row r="32" spans="1:30" ht="21.75" customHeight="1" x14ac:dyDescent="0.4">
      <c r="C32" s="180"/>
      <c r="D32" s="180"/>
      <c r="E32" s="180"/>
      <c r="F32" s="180"/>
      <c r="G32" s="180"/>
      <c r="H32" s="180"/>
      <c r="I32" s="180"/>
      <c r="J32" s="180"/>
      <c r="K32" s="180"/>
      <c r="L32" s="180"/>
    </row>
    <row r="33" ht="21.75" customHeight="1" x14ac:dyDescent="0.4"/>
    <row r="34" ht="21.75" customHeight="1" x14ac:dyDescent="0.4"/>
  </sheetData>
  <sheetProtection algorithmName="SHA-512" hashValue="HaTwHBfbTWbx4cvzvwTi9MszR7sCYdggKx9FY/ZpAtFMiTULqn0Y67eJdJQRH9WmwOfZhIAxMMtrT+FGKNGQFg==" saltValue="07QqXGQ2/Yt96LmaQn3UYA==" spinCount="100000" sheet="1" insertRows="0"/>
  <mergeCells count="45">
    <mergeCell ref="T1:U1"/>
    <mergeCell ref="M2:AB2"/>
    <mergeCell ref="A3:AB3"/>
    <mergeCell ref="C5:AB5"/>
    <mergeCell ref="B7:H7"/>
    <mergeCell ref="I7:AB7"/>
    <mergeCell ref="B8:E8"/>
    <mergeCell ref="F8:M8"/>
    <mergeCell ref="N8:S8"/>
    <mergeCell ref="T8:AB8"/>
    <mergeCell ref="B9:E9"/>
    <mergeCell ref="F9:M9"/>
    <mergeCell ref="N9:S9"/>
    <mergeCell ref="T9:AB9"/>
    <mergeCell ref="B10:M10"/>
    <mergeCell ref="N10:AB10"/>
    <mergeCell ref="D11:AA11"/>
    <mergeCell ref="C12:AC12"/>
    <mergeCell ref="B14:W14"/>
    <mergeCell ref="X14:AB14"/>
    <mergeCell ref="B15:W15"/>
    <mergeCell ref="X15:AB15"/>
    <mergeCell ref="B16:W16"/>
    <mergeCell ref="X16:AB16"/>
    <mergeCell ref="B17:W17"/>
    <mergeCell ref="X17:AB17"/>
    <mergeCell ref="B18:W18"/>
    <mergeCell ref="X18:AB18"/>
    <mergeCell ref="B19:W19"/>
    <mergeCell ref="X19:AB19"/>
    <mergeCell ref="B20:W20"/>
    <mergeCell ref="X20:AB20"/>
    <mergeCell ref="B21:W21"/>
    <mergeCell ref="X21:AB21"/>
    <mergeCell ref="B22:W22"/>
    <mergeCell ref="X22:AB22"/>
    <mergeCell ref="B23:W23"/>
    <mergeCell ref="X23:AB23"/>
    <mergeCell ref="B29:AB31"/>
    <mergeCell ref="B24:W24"/>
    <mergeCell ref="X24:AB24"/>
    <mergeCell ref="B25:W25"/>
    <mergeCell ref="X25:AB25"/>
    <mergeCell ref="C27:D27"/>
    <mergeCell ref="F27:L27"/>
  </mergeCells>
  <phoneticPr fontId="21"/>
  <conditionalFormatting sqref="F27:L27">
    <cfRule type="containsText" dxfId="1" priority="2" operator="containsText" text="備考欄を入力してください">
      <formula>NOT(ISERROR(SEARCH("備考欄を入力してください",F27)))</formula>
    </cfRule>
  </conditionalFormatting>
  <conditionalFormatting sqref="B29">
    <cfRule type="expression" dxfId="0" priority="1">
      <formula>IF($F$27&lt;&gt;"",TRUE,FALSE)</formula>
    </cfRule>
  </conditionalFormatting>
  <printOptions horizontalCentered="1"/>
  <pageMargins left="0.27559055118110237" right="0.15748031496062992" top="0.35433070866141736" bottom="0.15748031496062992" header="0.31496062992125984" footer="0.19685039370078741"/>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25</xdr:col>
                    <xdr:colOff>9525</xdr:colOff>
                    <xdr:row>14</xdr:row>
                    <xdr:rowOff>171450</xdr:rowOff>
                  </from>
                  <to>
                    <xdr:col>26</xdr:col>
                    <xdr:colOff>95250</xdr:colOff>
                    <xdr:row>14</xdr:row>
                    <xdr:rowOff>504825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25</xdr:col>
                    <xdr:colOff>9525</xdr:colOff>
                    <xdr:row>15</xdr:row>
                    <xdr:rowOff>247650</xdr:rowOff>
                  </from>
                  <to>
                    <xdr:col>26</xdr:col>
                    <xdr:colOff>95250</xdr:colOff>
                    <xdr:row>15</xdr:row>
                    <xdr:rowOff>581025</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25</xdr:col>
                    <xdr:colOff>9525</xdr:colOff>
                    <xdr:row>16</xdr:row>
                    <xdr:rowOff>171450</xdr:rowOff>
                  </from>
                  <to>
                    <xdr:col>26</xdr:col>
                    <xdr:colOff>95250</xdr:colOff>
                    <xdr:row>16</xdr:row>
                    <xdr:rowOff>504825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25</xdr:col>
                    <xdr:colOff>9525</xdr:colOff>
                    <xdr:row>17</xdr:row>
                    <xdr:rowOff>123825</xdr:rowOff>
                  </from>
                  <to>
                    <xdr:col>26</xdr:col>
                    <xdr:colOff>95250</xdr:colOff>
                    <xdr:row>17</xdr:row>
                    <xdr:rowOff>457200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25</xdr:col>
                    <xdr:colOff>9525</xdr:colOff>
                    <xdr:row>20</xdr:row>
                    <xdr:rowOff>123825</xdr:rowOff>
                  </from>
                  <to>
                    <xdr:col>26</xdr:col>
                    <xdr:colOff>95250</xdr:colOff>
                    <xdr:row>20</xdr:row>
                    <xdr:rowOff>457200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25</xdr:col>
                    <xdr:colOff>9525</xdr:colOff>
                    <xdr:row>24</xdr:row>
                    <xdr:rowOff>123825</xdr:rowOff>
                  </from>
                  <to>
                    <xdr:col>26</xdr:col>
                    <xdr:colOff>95250</xdr:colOff>
                    <xdr:row>24</xdr:row>
                    <xdr:rowOff>457200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25</xdr:col>
                    <xdr:colOff>9525</xdr:colOff>
                    <xdr:row>19</xdr:row>
                    <xdr:rowOff>123825</xdr:rowOff>
                  </from>
                  <to>
                    <xdr:col>26</xdr:col>
                    <xdr:colOff>95250</xdr:colOff>
                    <xdr:row>19</xdr:row>
                    <xdr:rowOff>457200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25</xdr:col>
                    <xdr:colOff>9525</xdr:colOff>
                    <xdr:row>23</xdr:row>
                    <xdr:rowOff>123825</xdr:rowOff>
                  </from>
                  <to>
                    <xdr:col>26</xdr:col>
                    <xdr:colOff>95250</xdr:colOff>
                    <xdr:row>23</xdr:row>
                    <xdr:rowOff>457200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25</xdr:col>
                    <xdr:colOff>9525</xdr:colOff>
                    <xdr:row>21</xdr:row>
                    <xdr:rowOff>123825</xdr:rowOff>
                  </from>
                  <to>
                    <xdr:col>26</xdr:col>
                    <xdr:colOff>95250</xdr:colOff>
                    <xdr:row>21</xdr:row>
                    <xdr:rowOff>457200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25</xdr:col>
                    <xdr:colOff>9525</xdr:colOff>
                    <xdr:row>22</xdr:row>
                    <xdr:rowOff>123825</xdr:rowOff>
                  </from>
                  <to>
                    <xdr:col>26</xdr:col>
                    <xdr:colOff>95250</xdr:colOff>
                    <xdr:row>22</xdr:row>
                    <xdr:rowOff>457200</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25</xdr:col>
                    <xdr:colOff>9525</xdr:colOff>
                    <xdr:row>18</xdr:row>
                    <xdr:rowOff>123825</xdr:rowOff>
                  </from>
                  <to>
                    <xdr:col>26</xdr:col>
                    <xdr:colOff>95250</xdr:colOff>
                    <xdr:row>18</xdr:row>
                    <xdr:rowOff>457200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46"/>
  <sheetViews>
    <sheetView showGridLines="0" showZeros="0" view="pageBreakPreview" zoomScaleNormal="100" zoomScaleSheetLayoutView="100" workbookViewId="0">
      <selection activeCell="F9" sqref="F9:L9"/>
    </sheetView>
  </sheetViews>
  <sheetFormatPr defaultRowHeight="18.75" x14ac:dyDescent="0.4"/>
  <cols>
    <col min="1" max="5" width="9" style="5"/>
    <col min="6" max="6" width="10.25" style="5" customWidth="1"/>
    <col min="7" max="7" width="5.125" style="5" customWidth="1"/>
    <col min="8" max="8" width="3.375" style="5" customWidth="1"/>
    <col min="9" max="9" width="5.125" style="5" customWidth="1"/>
    <col min="10" max="10" width="3.375" style="5" customWidth="1"/>
    <col min="11" max="11" width="5.125" style="5" customWidth="1"/>
    <col min="12" max="12" width="3.375" style="5" customWidth="1"/>
    <col min="13" max="16384" width="9" style="5"/>
  </cols>
  <sheetData>
    <row r="1" spans="1:12" x14ac:dyDescent="0.4">
      <c r="A1" s="1"/>
    </row>
    <row r="2" spans="1:12" x14ac:dyDescent="0.4">
      <c r="A2" s="1"/>
    </row>
    <row r="3" spans="1:12" ht="18.75" customHeight="1" x14ac:dyDescent="0.4">
      <c r="A3" s="217" t="s">
        <v>0</v>
      </c>
      <c r="B3" s="218"/>
      <c r="C3" s="218"/>
      <c r="D3" s="218"/>
      <c r="E3" s="218"/>
      <c r="F3" s="218"/>
      <c r="G3" s="218"/>
      <c r="H3" s="218"/>
      <c r="I3" s="218"/>
    </row>
    <row r="4" spans="1:12" x14ac:dyDescent="0.4">
      <c r="A4" s="3"/>
    </row>
    <row r="5" spans="1:12" ht="18.75" customHeight="1" x14ac:dyDescent="0.4">
      <c r="A5" s="6"/>
      <c r="B5" s="7"/>
      <c r="C5" s="7"/>
      <c r="D5" s="7"/>
      <c r="E5" s="7"/>
      <c r="F5" s="7" t="s">
        <v>14</v>
      </c>
      <c r="G5" s="436">
        <v>6</v>
      </c>
      <c r="H5" s="437" t="s">
        <v>10</v>
      </c>
      <c r="I5" s="436">
        <v>3</v>
      </c>
      <c r="J5" s="438" t="s">
        <v>9</v>
      </c>
      <c r="K5" s="439">
        <v>31</v>
      </c>
      <c r="L5" s="5" t="s">
        <v>8</v>
      </c>
    </row>
    <row r="6" spans="1:12" x14ac:dyDescent="0.4">
      <c r="A6" s="2"/>
    </row>
    <row r="7" spans="1:12" ht="18.75" customHeight="1" x14ac:dyDescent="0.4">
      <c r="A7" s="217" t="s">
        <v>1</v>
      </c>
      <c r="B7" s="218"/>
      <c r="C7" s="218"/>
      <c r="D7" s="218"/>
      <c r="E7" s="218"/>
      <c r="F7" s="218"/>
      <c r="G7" s="218"/>
      <c r="H7" s="218"/>
      <c r="I7" s="218"/>
    </row>
    <row r="8" spans="1:12" x14ac:dyDescent="0.4">
      <c r="A8" s="2"/>
    </row>
    <row r="9" spans="1:12" ht="36" customHeight="1" x14ac:dyDescent="0.4">
      <c r="A9" s="221" t="s">
        <v>11</v>
      </c>
      <c r="B9" s="221"/>
      <c r="C9" s="221"/>
      <c r="D9" s="221"/>
      <c r="E9" s="221"/>
      <c r="F9" s="222"/>
      <c r="G9" s="222"/>
      <c r="H9" s="222"/>
      <c r="I9" s="222"/>
      <c r="J9" s="222"/>
      <c r="K9" s="222"/>
      <c r="L9" s="222"/>
    </row>
    <row r="10" spans="1:12" x14ac:dyDescent="0.4">
      <c r="A10" s="221" t="s">
        <v>12</v>
      </c>
      <c r="B10" s="221"/>
      <c r="C10" s="221"/>
      <c r="D10" s="221"/>
      <c r="E10" s="221"/>
      <c r="F10" s="222"/>
      <c r="G10" s="222"/>
      <c r="H10" s="222"/>
      <c r="I10" s="222"/>
      <c r="J10" s="222"/>
      <c r="K10" s="222"/>
      <c r="L10" s="222"/>
    </row>
    <row r="11" spans="1:12" ht="18.75" customHeight="1" x14ac:dyDescent="0.4">
      <c r="A11" s="221" t="s">
        <v>13</v>
      </c>
      <c r="B11" s="221"/>
      <c r="C11" s="221"/>
      <c r="D11" s="221"/>
      <c r="E11" s="221"/>
      <c r="F11" s="222"/>
      <c r="G11" s="222"/>
      <c r="H11" s="222"/>
      <c r="I11" s="222"/>
      <c r="J11" s="222"/>
      <c r="K11" s="222"/>
      <c r="L11" s="222"/>
    </row>
    <row r="12" spans="1:12" x14ac:dyDescent="0.4">
      <c r="A12" s="2"/>
    </row>
    <row r="13" spans="1:12" x14ac:dyDescent="0.4">
      <c r="A13" s="2"/>
    </row>
    <row r="14" spans="1:12" ht="18.75" customHeight="1" x14ac:dyDescent="0.4">
      <c r="A14" s="221" t="s">
        <v>83</v>
      </c>
      <c r="B14" s="221"/>
      <c r="C14" s="221"/>
      <c r="D14" s="221"/>
      <c r="E14" s="221"/>
      <c r="F14" s="221"/>
      <c r="G14" s="221"/>
      <c r="H14" s="221"/>
      <c r="I14" s="221"/>
      <c r="J14" s="221"/>
      <c r="K14" s="221"/>
      <c r="L14" s="221"/>
    </row>
    <row r="15" spans="1:12" x14ac:dyDescent="0.4">
      <c r="A15" s="221" t="s">
        <v>76</v>
      </c>
      <c r="B15" s="221"/>
      <c r="C15" s="221"/>
      <c r="D15" s="221"/>
      <c r="E15" s="221"/>
      <c r="F15" s="221"/>
      <c r="G15" s="221"/>
      <c r="H15" s="221"/>
      <c r="I15" s="221"/>
      <c r="J15" s="221"/>
      <c r="K15" s="221"/>
      <c r="L15" s="221"/>
    </row>
    <row r="16" spans="1:12" x14ac:dyDescent="0.4">
      <c r="A16" s="2"/>
    </row>
    <row r="17" spans="1:12" ht="40.5" customHeight="1" x14ac:dyDescent="0.4">
      <c r="A17" s="215" t="s">
        <v>84</v>
      </c>
      <c r="B17" s="215"/>
      <c r="C17" s="215"/>
      <c r="D17" s="215"/>
      <c r="E17" s="215"/>
      <c r="F17" s="215"/>
      <c r="G17" s="215"/>
      <c r="H17" s="215"/>
      <c r="I17" s="215"/>
      <c r="J17" s="215"/>
      <c r="K17" s="215"/>
      <c r="L17" s="215"/>
    </row>
    <row r="18" spans="1:12" ht="40.5" customHeight="1" x14ac:dyDescent="0.4">
      <c r="A18" s="215"/>
      <c r="B18" s="215"/>
      <c r="C18" s="215"/>
      <c r="D18" s="215"/>
      <c r="E18" s="215"/>
      <c r="F18" s="215"/>
      <c r="G18" s="215"/>
      <c r="H18" s="215"/>
      <c r="I18" s="215"/>
      <c r="J18" s="215"/>
      <c r="K18" s="215"/>
      <c r="L18" s="215"/>
    </row>
    <row r="19" spans="1:12" x14ac:dyDescent="0.4">
      <c r="A19" s="215"/>
      <c r="B19" s="215"/>
      <c r="C19" s="215"/>
      <c r="D19" s="215"/>
      <c r="E19" s="215"/>
      <c r="F19" s="215"/>
      <c r="G19" s="215"/>
      <c r="H19" s="215"/>
      <c r="I19" s="215"/>
      <c r="J19" s="215"/>
      <c r="K19" s="215"/>
      <c r="L19" s="215"/>
    </row>
    <row r="20" spans="1:12" x14ac:dyDescent="0.4">
      <c r="A20" s="221" t="s">
        <v>2</v>
      </c>
      <c r="B20" s="218"/>
      <c r="C20" s="218"/>
      <c r="D20" s="218"/>
      <c r="E20" s="218"/>
      <c r="F20" s="218"/>
      <c r="G20" s="218"/>
      <c r="H20" s="218"/>
      <c r="I20" s="218"/>
    </row>
    <row r="21" spans="1:12" x14ac:dyDescent="0.4">
      <c r="A21" s="2"/>
    </row>
    <row r="22" spans="1:12" x14ac:dyDescent="0.4">
      <c r="A22" s="2"/>
    </row>
    <row r="23" spans="1:12" ht="18.75" customHeight="1" x14ac:dyDescent="0.4">
      <c r="A23" s="216" t="s">
        <v>3</v>
      </c>
      <c r="B23" s="216"/>
      <c r="C23" s="216"/>
      <c r="D23" s="216"/>
      <c r="E23" s="216"/>
      <c r="F23" s="216"/>
      <c r="G23" s="216"/>
      <c r="H23" s="216"/>
      <c r="I23" s="216"/>
      <c r="J23" s="216"/>
      <c r="K23" s="216"/>
      <c r="L23" s="216"/>
    </row>
    <row r="24" spans="1:12" ht="18.75" customHeight="1" x14ac:dyDescent="0.4">
      <c r="A24" s="216" t="s">
        <v>78</v>
      </c>
      <c r="B24" s="216"/>
      <c r="C24" s="216"/>
      <c r="D24" s="216"/>
      <c r="E24" s="216"/>
      <c r="F24" s="216"/>
      <c r="G24" s="216"/>
      <c r="H24" s="216"/>
      <c r="I24" s="216"/>
      <c r="J24" s="216"/>
      <c r="K24" s="216"/>
      <c r="L24" s="216"/>
    </row>
    <row r="25" spans="1:12" x14ac:dyDescent="0.4">
      <c r="A25" s="2"/>
    </row>
    <row r="26" spans="1:12" x14ac:dyDescent="0.4">
      <c r="A26" s="2"/>
    </row>
    <row r="27" spans="1:12" ht="18.75" customHeight="1" x14ac:dyDescent="0.4">
      <c r="A27" s="215" t="s">
        <v>79</v>
      </c>
      <c r="B27" s="215"/>
      <c r="C27" s="215"/>
      <c r="D27" s="215"/>
      <c r="E27" s="215"/>
      <c r="F27" s="215"/>
      <c r="G27" s="215"/>
      <c r="H27" s="215"/>
      <c r="I27" s="215"/>
      <c r="J27" s="215"/>
      <c r="K27" s="215"/>
      <c r="L27" s="215"/>
    </row>
    <row r="28" spans="1:12" ht="18.75" customHeight="1" x14ac:dyDescent="0.15">
      <c r="A28" s="6"/>
      <c r="B28" s="219">
        <f>IF(③院内感染発生医療機関支援事業費内訳書!G21="","",③院内感染発生医療機関支援事業費内訳書!G21)</f>
        <v>0</v>
      </c>
      <c r="C28" s="220"/>
      <c r="D28" s="220"/>
      <c r="E28" s="8" t="s">
        <v>7</v>
      </c>
      <c r="F28" s="7"/>
      <c r="G28" s="7"/>
      <c r="H28" s="7"/>
      <c r="I28" s="7"/>
    </row>
    <row r="29" spans="1:12" x14ac:dyDescent="0.4">
      <c r="A29" s="2"/>
    </row>
    <row r="30" spans="1:12" x14ac:dyDescent="0.4">
      <c r="A30" s="2"/>
    </row>
    <row r="31" spans="1:12" s="28" customFormat="1" x14ac:dyDescent="0.4">
      <c r="A31" s="1" t="s">
        <v>89</v>
      </c>
    </row>
    <row r="32" spans="1:12" s="28" customFormat="1" x14ac:dyDescent="0.4">
      <c r="A32" s="1" t="s">
        <v>271</v>
      </c>
    </row>
    <row r="33" spans="1:12" s="28" customFormat="1" x14ac:dyDescent="0.4">
      <c r="A33" s="1"/>
    </row>
    <row r="34" spans="1:12" s="28" customFormat="1" x14ac:dyDescent="0.4">
      <c r="A34" s="1"/>
    </row>
    <row r="35" spans="1:12" ht="18.75" customHeight="1" x14ac:dyDescent="0.4">
      <c r="A35" s="217" t="s">
        <v>90</v>
      </c>
      <c r="B35" s="218"/>
      <c r="C35" s="218"/>
      <c r="D35" s="218"/>
      <c r="E35" s="218"/>
      <c r="F35" s="218"/>
      <c r="G35" s="218"/>
      <c r="H35" s="218"/>
      <c r="I35" s="218"/>
    </row>
    <row r="36" spans="1:12" ht="18.75" customHeight="1" x14ac:dyDescent="0.4">
      <c r="A36" s="215" t="s">
        <v>80</v>
      </c>
      <c r="B36" s="215"/>
      <c r="C36" s="215"/>
      <c r="D36" s="215"/>
      <c r="E36" s="215"/>
      <c r="F36" s="215"/>
      <c r="G36" s="215"/>
      <c r="H36" s="215"/>
      <c r="I36" s="215"/>
      <c r="J36" s="215"/>
      <c r="K36" s="215"/>
      <c r="L36" s="215"/>
    </row>
    <row r="37" spans="1:12" ht="18.75" customHeight="1" x14ac:dyDescent="0.4">
      <c r="A37" s="216" t="s">
        <v>85</v>
      </c>
      <c r="B37" s="216"/>
      <c r="C37" s="216"/>
      <c r="D37" s="216"/>
      <c r="E37" s="216"/>
      <c r="F37" s="216"/>
      <c r="G37" s="216"/>
      <c r="H37" s="216"/>
      <c r="I37" s="216"/>
      <c r="J37" s="216"/>
      <c r="K37" s="216"/>
      <c r="L37" s="216"/>
    </row>
    <row r="38" spans="1:12" ht="18.75" customHeight="1" x14ac:dyDescent="0.4">
      <c r="A38" s="216" t="s">
        <v>86</v>
      </c>
      <c r="B38" s="216"/>
      <c r="C38" s="216"/>
      <c r="D38" s="216"/>
      <c r="E38" s="216"/>
      <c r="F38" s="216"/>
      <c r="G38" s="216"/>
      <c r="H38" s="216"/>
      <c r="I38" s="216"/>
      <c r="J38" s="216"/>
      <c r="K38" s="216"/>
      <c r="L38" s="216"/>
    </row>
    <row r="39" spans="1:12" ht="18.75" customHeight="1" x14ac:dyDescent="0.4">
      <c r="A39" s="215" t="s">
        <v>4</v>
      </c>
      <c r="B39" s="215"/>
      <c r="C39" s="215"/>
      <c r="D39" s="215"/>
      <c r="E39" s="215"/>
      <c r="F39" s="215"/>
      <c r="G39" s="215"/>
      <c r="H39" s="215"/>
      <c r="I39" s="215"/>
      <c r="J39" s="215"/>
      <c r="K39" s="215"/>
      <c r="L39" s="215"/>
    </row>
    <row r="40" spans="1:12" ht="18.75" customHeight="1" x14ac:dyDescent="0.4">
      <c r="A40" s="216" t="s">
        <v>5</v>
      </c>
      <c r="B40" s="216"/>
      <c r="C40" s="216"/>
      <c r="D40" s="216"/>
      <c r="E40" s="216"/>
      <c r="F40" s="216"/>
      <c r="G40" s="216"/>
      <c r="H40" s="216"/>
      <c r="I40" s="216"/>
      <c r="J40" s="216"/>
      <c r="K40" s="216"/>
      <c r="L40" s="216"/>
    </row>
    <row r="41" spans="1:12" ht="18.75" customHeight="1" x14ac:dyDescent="0.4">
      <c r="A41" s="215" t="s">
        <v>6</v>
      </c>
      <c r="B41" s="215"/>
      <c r="C41" s="215"/>
      <c r="D41" s="215"/>
      <c r="E41" s="215"/>
      <c r="F41" s="215"/>
      <c r="G41" s="215"/>
      <c r="H41" s="215"/>
      <c r="I41" s="215"/>
      <c r="J41" s="215"/>
      <c r="K41" s="215"/>
      <c r="L41" s="215"/>
    </row>
    <row r="42" spans="1:12" ht="18.75" customHeight="1" x14ac:dyDescent="0.4">
      <c r="A42" s="215" t="s">
        <v>77</v>
      </c>
      <c r="B42" s="215"/>
      <c r="C42" s="215"/>
      <c r="D42" s="215"/>
      <c r="E42" s="215"/>
      <c r="F42" s="215"/>
      <c r="G42" s="215"/>
      <c r="H42" s="215"/>
      <c r="I42" s="215"/>
      <c r="J42" s="215"/>
      <c r="K42" s="215"/>
      <c r="L42" s="215"/>
    </row>
    <row r="43" spans="1:12" x14ac:dyDescent="0.4">
      <c r="A43" s="215" t="s">
        <v>88</v>
      </c>
      <c r="B43" s="215"/>
      <c r="C43" s="215"/>
      <c r="D43" s="215"/>
      <c r="E43" s="215"/>
      <c r="F43" s="215"/>
      <c r="G43" s="215"/>
      <c r="H43" s="215"/>
      <c r="I43" s="215"/>
      <c r="J43" s="215"/>
      <c r="K43" s="215"/>
      <c r="L43" s="215"/>
    </row>
    <row r="44" spans="1:12" x14ac:dyDescent="0.4">
      <c r="A44" s="215" t="s">
        <v>87</v>
      </c>
      <c r="B44" s="215"/>
      <c r="C44" s="215"/>
      <c r="D44" s="215"/>
      <c r="E44" s="215"/>
      <c r="F44" s="215"/>
      <c r="G44" s="215"/>
      <c r="H44" s="215"/>
      <c r="I44" s="215"/>
      <c r="J44" s="215"/>
      <c r="K44" s="215"/>
      <c r="L44" s="215"/>
    </row>
    <row r="45" spans="1:12" x14ac:dyDescent="0.4">
      <c r="A45" s="215" t="s">
        <v>82</v>
      </c>
      <c r="B45" s="215"/>
      <c r="C45" s="215"/>
      <c r="D45" s="215"/>
      <c r="E45" s="215"/>
      <c r="F45" s="215"/>
      <c r="G45" s="215"/>
      <c r="H45" s="215"/>
      <c r="I45" s="215"/>
      <c r="J45" s="215"/>
      <c r="K45" s="215"/>
      <c r="L45" s="215"/>
    </row>
    <row r="46" spans="1:12" x14ac:dyDescent="0.4">
      <c r="A46" s="215" t="s">
        <v>81</v>
      </c>
      <c r="B46" s="215"/>
      <c r="C46" s="215"/>
      <c r="D46" s="215"/>
      <c r="E46" s="215"/>
      <c r="F46" s="215"/>
      <c r="G46" s="215"/>
      <c r="H46" s="215"/>
      <c r="I46" s="215"/>
      <c r="J46" s="215"/>
      <c r="K46" s="215"/>
      <c r="L46" s="215"/>
    </row>
  </sheetData>
  <sheetProtection algorithmName="SHA-512" hashValue="NWMkqKzRhl9VQ/nk19CWFjzjFzsD1qw76gGCiks75lVJZGwWR6lDeEqyJrJ9uEqtNDU6eZa3OXHbkShyeWQqVQ==" saltValue="XproI6zaQgBGax6BSbSZvg==" spinCount="100000" sheet="1" objects="1" scenarios="1"/>
  <mergeCells count="28">
    <mergeCell ref="A3:I3"/>
    <mergeCell ref="A7:I7"/>
    <mergeCell ref="A14:L14"/>
    <mergeCell ref="A20:I20"/>
    <mergeCell ref="A15:L15"/>
    <mergeCell ref="F9:L9"/>
    <mergeCell ref="F10:L10"/>
    <mergeCell ref="F11:L11"/>
    <mergeCell ref="A9:E9"/>
    <mergeCell ref="A10:E10"/>
    <mergeCell ref="A11:E11"/>
    <mergeCell ref="A35:I35"/>
    <mergeCell ref="B28:D28"/>
    <mergeCell ref="A17:L19"/>
    <mergeCell ref="A27:L27"/>
    <mergeCell ref="A24:L24"/>
    <mergeCell ref="A23:L23"/>
    <mergeCell ref="A46:L46"/>
    <mergeCell ref="A36:L36"/>
    <mergeCell ref="A37:L37"/>
    <mergeCell ref="A39:L39"/>
    <mergeCell ref="A38:L38"/>
    <mergeCell ref="A45:L45"/>
    <mergeCell ref="A44:L44"/>
    <mergeCell ref="A43:L43"/>
    <mergeCell ref="A40:L40"/>
    <mergeCell ref="A41:L41"/>
    <mergeCell ref="A42:L42"/>
  </mergeCells>
  <phoneticPr fontId="21"/>
  <pageMargins left="0.7" right="0.7" top="0.75" bottom="0.75" header="0.3" footer="0.3"/>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70"/>
  <sheetViews>
    <sheetView showGridLines="0" showZeros="0" view="pageBreakPreview" zoomScale="85" zoomScaleNormal="100" zoomScaleSheetLayoutView="85" workbookViewId="0">
      <selection activeCell="I42" sqref="I42:M43"/>
    </sheetView>
  </sheetViews>
  <sheetFormatPr defaultRowHeight="18.75" x14ac:dyDescent="0.4"/>
  <cols>
    <col min="1" max="1" width="10.5" style="5" customWidth="1"/>
    <col min="2" max="2" width="4" style="5" customWidth="1"/>
    <col min="3" max="3" width="3.875" style="5" customWidth="1"/>
    <col min="4" max="4" width="4" style="5" customWidth="1"/>
    <col min="5" max="5" width="3.875" style="5" customWidth="1"/>
    <col min="6" max="6" width="4.125" style="5" customWidth="1"/>
    <col min="7" max="7" width="3.875" style="5" customWidth="1"/>
    <col min="8" max="8" width="4.25" style="5" customWidth="1"/>
    <col min="9" max="13" width="10.5" style="5" customWidth="1"/>
    <col min="14" max="16384" width="9" style="5"/>
  </cols>
  <sheetData>
    <row r="1" spans="1:13" x14ac:dyDescent="0.4">
      <c r="A1" s="4"/>
      <c r="B1" s="4"/>
      <c r="C1" s="4"/>
      <c r="D1" s="4"/>
    </row>
    <row r="2" spans="1:13" x14ac:dyDescent="0.4">
      <c r="A2" s="223" t="s">
        <v>15</v>
      </c>
      <c r="B2" s="223"/>
      <c r="C2" s="223"/>
      <c r="D2" s="223"/>
      <c r="E2" s="218"/>
      <c r="F2" s="218"/>
      <c r="G2" s="218"/>
      <c r="H2" s="218"/>
      <c r="I2" s="218"/>
      <c r="J2" s="218"/>
      <c r="K2" s="218"/>
      <c r="L2" s="218"/>
      <c r="M2" s="218"/>
    </row>
    <row r="3" spans="1:13" x14ac:dyDescent="0.4">
      <c r="A3" s="228" t="s">
        <v>16</v>
      </c>
      <c r="B3" s="228"/>
      <c r="C3" s="228"/>
      <c r="D3" s="228"/>
      <c r="E3" s="218"/>
      <c r="F3" s="218"/>
      <c r="G3" s="218"/>
      <c r="H3" s="218"/>
      <c r="I3" s="218"/>
      <c r="J3" s="218"/>
      <c r="K3" s="218"/>
      <c r="L3" s="218"/>
      <c r="M3" s="218"/>
    </row>
    <row r="4" spans="1:13" x14ac:dyDescent="0.4">
      <c r="A4" s="9"/>
      <c r="B4" s="9"/>
      <c r="C4" s="9"/>
      <c r="D4" s="9"/>
    </row>
    <row r="5" spans="1:13" ht="21" customHeight="1" x14ac:dyDescent="0.4">
      <c r="A5" s="229" t="s">
        <v>17</v>
      </c>
      <c r="B5" s="229"/>
      <c r="C5" s="229"/>
      <c r="D5" s="229"/>
      <c r="E5" s="218"/>
      <c r="F5" s="218"/>
      <c r="G5" s="218"/>
      <c r="H5" s="218"/>
      <c r="I5" s="218"/>
      <c r="J5" s="218"/>
      <c r="K5" s="218"/>
      <c r="L5" s="218"/>
      <c r="M5" s="218"/>
    </row>
    <row r="6" spans="1:13" x14ac:dyDescent="0.4">
      <c r="A6" s="10"/>
      <c r="B6" s="10"/>
      <c r="C6" s="10"/>
      <c r="D6" s="10"/>
    </row>
    <row r="7" spans="1:13" x14ac:dyDescent="0.4">
      <c r="A7" s="10"/>
      <c r="B7" s="10"/>
      <c r="C7" s="10"/>
      <c r="D7" s="10"/>
    </row>
    <row r="8" spans="1:13" x14ac:dyDescent="0.4">
      <c r="A8" s="10"/>
      <c r="B8" s="10"/>
      <c r="C8" s="10"/>
      <c r="D8" s="10"/>
    </row>
    <row r="9" spans="1:13" x14ac:dyDescent="0.4">
      <c r="A9" s="223" t="s">
        <v>18</v>
      </c>
      <c r="B9" s="223"/>
      <c r="C9" s="223"/>
      <c r="D9" s="223"/>
      <c r="E9" s="218"/>
      <c r="F9" s="218"/>
      <c r="G9" s="218"/>
      <c r="H9" s="218"/>
      <c r="I9" s="218"/>
      <c r="J9" s="218"/>
      <c r="K9" s="218"/>
      <c r="L9" s="218"/>
      <c r="M9" s="218"/>
    </row>
    <row r="10" spans="1:13" ht="28.5" customHeight="1" x14ac:dyDescent="0.4">
      <c r="A10" s="223" t="s">
        <v>19</v>
      </c>
      <c r="B10" s="223"/>
      <c r="C10" s="223"/>
      <c r="D10" s="223"/>
      <c r="E10" s="218"/>
      <c r="F10" s="218"/>
      <c r="G10" s="218"/>
      <c r="H10" s="218"/>
      <c r="I10" s="218"/>
      <c r="J10" s="218"/>
      <c r="K10" s="218"/>
      <c r="L10" s="218"/>
      <c r="M10" s="218"/>
    </row>
    <row r="11" spans="1:13" x14ac:dyDescent="0.4">
      <c r="A11" s="10"/>
      <c r="B11" s="10"/>
      <c r="C11" s="10"/>
      <c r="D11" s="10"/>
    </row>
    <row r="12" spans="1:13" x14ac:dyDescent="0.4">
      <c r="A12" s="10"/>
      <c r="B12" s="10"/>
      <c r="C12" s="10"/>
      <c r="D12" s="10"/>
    </row>
    <row r="13" spans="1:13" x14ac:dyDescent="0.4">
      <c r="A13" s="227" t="s">
        <v>2</v>
      </c>
      <c r="B13" s="227"/>
      <c r="C13" s="227"/>
      <c r="D13" s="227"/>
      <c r="E13" s="218"/>
      <c r="F13" s="218"/>
      <c r="G13" s="218"/>
      <c r="H13" s="218"/>
      <c r="I13" s="218"/>
      <c r="J13" s="218"/>
      <c r="K13" s="218"/>
      <c r="L13" s="218"/>
      <c r="M13" s="218"/>
    </row>
    <row r="14" spans="1:13" x14ac:dyDescent="0.4">
      <c r="A14" s="10"/>
      <c r="B14" s="10"/>
      <c r="C14" s="10"/>
      <c r="D14" s="10"/>
    </row>
    <row r="15" spans="1:13" x14ac:dyDescent="0.4">
      <c r="A15" s="10"/>
      <c r="B15" s="10"/>
      <c r="C15" s="10"/>
      <c r="D15" s="10"/>
    </row>
    <row r="16" spans="1:13" ht="42.75" customHeight="1" x14ac:dyDescent="0.4">
      <c r="A16" s="223" t="s">
        <v>20</v>
      </c>
      <c r="B16" s="223"/>
      <c r="C16" s="223"/>
      <c r="D16" s="223"/>
      <c r="E16" s="218"/>
      <c r="F16" s="218"/>
      <c r="G16" s="218"/>
      <c r="H16" s="218"/>
      <c r="I16" s="218"/>
      <c r="J16" s="218"/>
      <c r="K16" s="218"/>
      <c r="L16" s="218"/>
      <c r="M16" s="218"/>
    </row>
    <row r="17" spans="1:13" ht="28.5" customHeight="1" x14ac:dyDescent="0.4">
      <c r="A17" s="223" t="s">
        <v>58</v>
      </c>
      <c r="B17" s="223"/>
      <c r="C17" s="223"/>
      <c r="D17" s="223"/>
      <c r="E17" s="218"/>
      <c r="F17" s="218"/>
      <c r="G17" s="218"/>
      <c r="H17" s="218"/>
      <c r="I17" s="218"/>
      <c r="J17" s="218"/>
      <c r="K17" s="218"/>
      <c r="L17" s="218"/>
      <c r="M17" s="218"/>
    </row>
    <row r="18" spans="1:13" ht="28.5" customHeight="1" x14ac:dyDescent="0.4">
      <c r="A18" s="223" t="s">
        <v>59</v>
      </c>
      <c r="B18" s="223"/>
      <c r="C18" s="223"/>
      <c r="D18" s="223"/>
      <c r="E18" s="218"/>
      <c r="F18" s="218"/>
      <c r="G18" s="218"/>
      <c r="H18" s="218"/>
      <c r="I18" s="218"/>
      <c r="J18" s="218"/>
      <c r="K18" s="218"/>
      <c r="L18" s="218"/>
      <c r="M18" s="218"/>
    </row>
    <row r="19" spans="1:13" x14ac:dyDescent="0.4">
      <c r="A19" s="223" t="s">
        <v>21</v>
      </c>
      <c r="B19" s="223"/>
      <c r="C19" s="223"/>
      <c r="D19" s="223"/>
      <c r="E19" s="218"/>
      <c r="F19" s="218"/>
      <c r="G19" s="218"/>
      <c r="H19" s="218"/>
      <c r="I19" s="218"/>
      <c r="J19" s="218"/>
      <c r="K19" s="218"/>
      <c r="L19" s="218"/>
      <c r="M19" s="218"/>
    </row>
    <row r="20" spans="1:13" x14ac:dyDescent="0.4">
      <c r="A20" s="10"/>
      <c r="B20" s="10"/>
      <c r="C20" s="10"/>
      <c r="D20" s="10"/>
    </row>
    <row r="21" spans="1:13" x14ac:dyDescent="0.4">
      <c r="A21" s="223" t="s">
        <v>22</v>
      </c>
      <c r="B21" s="223"/>
      <c r="C21" s="223"/>
      <c r="D21" s="223"/>
      <c r="E21" s="218"/>
      <c r="F21" s="218"/>
      <c r="G21" s="218"/>
      <c r="H21" s="218"/>
      <c r="I21" s="218"/>
      <c r="J21" s="218"/>
      <c r="K21" s="218"/>
      <c r="L21" s="218"/>
      <c r="M21" s="218"/>
    </row>
    <row r="22" spans="1:13" x14ac:dyDescent="0.4">
      <c r="A22" s="10"/>
      <c r="B22" s="10"/>
      <c r="C22" s="10"/>
      <c r="D22" s="10"/>
    </row>
    <row r="23" spans="1:13" x14ac:dyDescent="0.4">
      <c r="A23" s="10"/>
      <c r="B23" s="10"/>
      <c r="C23" s="10"/>
      <c r="D23" s="10"/>
    </row>
    <row r="24" spans="1:13" x14ac:dyDescent="0.4">
      <c r="A24" s="10"/>
      <c r="B24" s="10"/>
      <c r="C24" s="10"/>
      <c r="D24" s="10"/>
    </row>
    <row r="25" spans="1:13" ht="18.75" customHeight="1" x14ac:dyDescent="0.4">
      <c r="A25" s="12" t="s">
        <v>55</v>
      </c>
      <c r="B25" s="13">
        <f>'①様式第１号（交付申請書兼実績報告書）'!G5</f>
        <v>6</v>
      </c>
      <c r="C25" s="13" t="s">
        <v>54</v>
      </c>
      <c r="D25" s="13">
        <f>'①様式第１号（交付申請書兼実績報告書）'!I5</f>
        <v>3</v>
      </c>
      <c r="E25" s="13" t="s">
        <v>56</v>
      </c>
      <c r="F25" s="13">
        <f>'①様式第１号（交付申請書兼実績報告書）'!K5</f>
        <v>31</v>
      </c>
      <c r="G25" s="13" t="s">
        <v>57</v>
      </c>
      <c r="H25" s="7"/>
      <c r="I25" s="7"/>
      <c r="J25" s="7"/>
      <c r="K25" s="7"/>
      <c r="L25" s="7"/>
      <c r="M25" s="7"/>
    </row>
    <row r="26" spans="1:13" x14ac:dyDescent="0.4">
      <c r="A26" s="10"/>
      <c r="B26" s="10"/>
      <c r="C26" s="10"/>
      <c r="D26" s="10"/>
    </row>
    <row r="27" spans="1:13" x14ac:dyDescent="0.4">
      <c r="A27" s="10"/>
      <c r="B27" s="10"/>
      <c r="C27" s="10"/>
      <c r="D27" s="10"/>
    </row>
    <row r="28" spans="1:13" x14ac:dyDescent="0.4">
      <c r="A28" s="10"/>
      <c r="B28" s="10"/>
      <c r="C28" s="10"/>
      <c r="D28" s="10"/>
    </row>
    <row r="29" spans="1:13" x14ac:dyDescent="0.4">
      <c r="A29" s="223" t="s">
        <v>23</v>
      </c>
      <c r="B29" s="223"/>
      <c r="C29" s="223"/>
      <c r="D29" s="223"/>
      <c r="E29" s="218"/>
      <c r="F29" s="218"/>
      <c r="G29" s="218"/>
      <c r="H29" s="218"/>
      <c r="I29" s="218"/>
      <c r="J29" s="218"/>
      <c r="K29" s="218"/>
      <c r="L29" s="218"/>
      <c r="M29" s="218"/>
    </row>
    <row r="30" spans="1:13" x14ac:dyDescent="0.4">
      <c r="A30" s="10"/>
      <c r="B30" s="10"/>
      <c r="C30" s="10"/>
      <c r="D30" s="10"/>
    </row>
    <row r="31" spans="1:13" x14ac:dyDescent="0.4">
      <c r="A31" s="223" t="s">
        <v>24</v>
      </c>
      <c r="B31" s="223"/>
      <c r="C31" s="223"/>
      <c r="D31" s="223"/>
      <c r="E31" s="218"/>
      <c r="F31" s="218"/>
      <c r="G31" s="218"/>
      <c r="H31" s="218"/>
      <c r="I31" s="218"/>
      <c r="J31" s="218"/>
      <c r="K31" s="218"/>
      <c r="L31" s="218"/>
      <c r="M31" s="218"/>
    </row>
    <row r="32" spans="1:13" x14ac:dyDescent="0.4">
      <c r="A32" s="226" t="s">
        <v>25</v>
      </c>
      <c r="B32" s="226"/>
      <c r="C32" s="226"/>
      <c r="D32" s="226"/>
      <c r="E32" s="218"/>
      <c r="F32" s="218"/>
      <c r="G32" s="218"/>
      <c r="H32" s="218"/>
      <c r="I32" s="218"/>
      <c r="J32" s="218"/>
      <c r="K32" s="218"/>
      <c r="L32" s="218"/>
      <c r="M32" s="218"/>
    </row>
    <row r="33" spans="1:13" x14ac:dyDescent="0.4">
      <c r="A33" s="10"/>
      <c r="B33" s="10"/>
      <c r="C33" s="10"/>
      <c r="D33" s="10"/>
    </row>
    <row r="34" spans="1:13" ht="18.75" customHeight="1" x14ac:dyDescent="0.4">
      <c r="F34" s="224" t="s">
        <v>26</v>
      </c>
      <c r="G34" s="224"/>
      <c r="H34" s="224"/>
      <c r="I34" s="225">
        <f>'①様式第１号（交付申請書兼実績報告書）'!F9</f>
        <v>0</v>
      </c>
      <c r="J34" s="225"/>
      <c r="K34" s="225"/>
      <c r="L34" s="225"/>
      <c r="M34" s="225"/>
    </row>
    <row r="35" spans="1:13" x14ac:dyDescent="0.4">
      <c r="A35" s="10"/>
      <c r="B35" s="10"/>
      <c r="C35" s="10"/>
      <c r="D35" s="10"/>
      <c r="I35" s="225"/>
      <c r="J35" s="225"/>
      <c r="K35" s="225"/>
      <c r="L35" s="225"/>
      <c r="M35" s="225"/>
    </row>
    <row r="36" spans="1:13" x14ac:dyDescent="0.4">
      <c r="A36" s="226" t="s">
        <v>27</v>
      </c>
      <c r="B36" s="226"/>
      <c r="C36" s="226"/>
      <c r="D36" s="226"/>
      <c r="E36" s="218"/>
      <c r="F36" s="218"/>
      <c r="G36" s="218"/>
      <c r="H36" s="218"/>
      <c r="I36" s="218"/>
      <c r="J36" s="218"/>
      <c r="K36" s="218"/>
      <c r="L36" s="218"/>
      <c r="M36" s="218"/>
    </row>
    <row r="37" spans="1:13" x14ac:dyDescent="0.4">
      <c r="A37" s="10"/>
      <c r="B37" s="10"/>
      <c r="C37" s="10"/>
      <c r="D37" s="10"/>
    </row>
    <row r="38" spans="1:13" ht="18.75" customHeight="1" x14ac:dyDescent="0.4">
      <c r="F38" s="224" t="s">
        <v>28</v>
      </c>
      <c r="G38" s="224"/>
      <c r="H38" s="224"/>
      <c r="I38" s="225">
        <f>'①様式第１号（交付申請書兼実績報告書）'!F10</f>
        <v>0</v>
      </c>
      <c r="J38" s="225"/>
      <c r="K38" s="225"/>
      <c r="L38" s="225"/>
      <c r="M38" s="225"/>
    </row>
    <row r="39" spans="1:13" x14ac:dyDescent="0.4">
      <c r="A39" s="10"/>
      <c r="B39" s="10"/>
      <c r="C39" s="10"/>
      <c r="D39" s="10"/>
      <c r="I39" s="225"/>
      <c r="J39" s="225"/>
      <c r="K39" s="225"/>
      <c r="L39" s="225"/>
      <c r="M39" s="225"/>
    </row>
    <row r="40" spans="1:13" x14ac:dyDescent="0.4">
      <c r="A40" s="226" t="s">
        <v>29</v>
      </c>
      <c r="B40" s="226"/>
      <c r="C40" s="226"/>
      <c r="D40" s="226"/>
      <c r="E40" s="218"/>
      <c r="F40" s="218"/>
      <c r="G40" s="218"/>
      <c r="H40" s="218"/>
      <c r="I40" s="218"/>
      <c r="J40" s="218"/>
      <c r="K40" s="218"/>
      <c r="L40" s="218"/>
      <c r="M40" s="218"/>
    </row>
    <row r="41" spans="1:13" x14ac:dyDescent="0.4">
      <c r="A41" s="10"/>
      <c r="B41" s="10"/>
      <c r="C41" s="10"/>
      <c r="D41" s="10"/>
    </row>
    <row r="42" spans="1:13" ht="18.75" customHeight="1" x14ac:dyDescent="0.4">
      <c r="F42" s="224" t="s">
        <v>30</v>
      </c>
      <c r="G42" s="224"/>
      <c r="H42" s="224"/>
      <c r="I42" s="225">
        <f>'①様式第１号（交付申請書兼実績報告書）'!F11</f>
        <v>0</v>
      </c>
      <c r="J42" s="225"/>
      <c r="K42" s="225"/>
      <c r="L42" s="225"/>
      <c r="M42" s="225"/>
    </row>
    <row r="43" spans="1:13" x14ac:dyDescent="0.4">
      <c r="A43" s="10"/>
      <c r="B43" s="10"/>
      <c r="C43" s="10"/>
      <c r="D43" s="10"/>
      <c r="I43" s="225"/>
      <c r="J43" s="225"/>
      <c r="K43" s="225"/>
      <c r="L43" s="225"/>
      <c r="M43" s="225"/>
    </row>
    <row r="45" spans="1:13" x14ac:dyDescent="0.4">
      <c r="A45" s="11" t="s">
        <v>31</v>
      </c>
      <c r="B45" s="11"/>
      <c r="C45" s="11"/>
      <c r="D45" s="11"/>
    </row>
    <row r="46" spans="1:13" x14ac:dyDescent="0.4">
      <c r="A46" s="223" t="s">
        <v>32</v>
      </c>
      <c r="B46" s="223"/>
      <c r="C46" s="223"/>
      <c r="D46" s="223"/>
      <c r="E46" s="218"/>
      <c r="F46" s="218"/>
      <c r="G46" s="218"/>
      <c r="H46" s="218"/>
      <c r="I46" s="218"/>
      <c r="J46" s="218"/>
      <c r="K46" s="218"/>
      <c r="L46" s="218"/>
      <c r="M46" s="218"/>
    </row>
    <row r="47" spans="1:13" x14ac:dyDescent="0.4">
      <c r="A47" s="223" t="s">
        <v>33</v>
      </c>
      <c r="B47" s="223"/>
      <c r="C47" s="223"/>
      <c r="D47" s="223"/>
      <c r="E47" s="218"/>
      <c r="F47" s="218"/>
      <c r="G47" s="218"/>
      <c r="H47" s="218"/>
      <c r="I47" s="218"/>
      <c r="J47" s="218"/>
      <c r="K47" s="218"/>
      <c r="L47" s="218"/>
      <c r="M47" s="218"/>
    </row>
    <row r="48" spans="1:13" ht="28.5" customHeight="1" x14ac:dyDescent="0.4">
      <c r="A48" s="223" t="s">
        <v>34</v>
      </c>
      <c r="B48" s="223"/>
      <c r="C48" s="223"/>
      <c r="D48" s="223"/>
      <c r="E48" s="218"/>
      <c r="F48" s="218"/>
      <c r="G48" s="218"/>
      <c r="H48" s="218"/>
      <c r="I48" s="218"/>
      <c r="J48" s="218"/>
      <c r="K48" s="218"/>
      <c r="L48" s="218"/>
      <c r="M48" s="218"/>
    </row>
    <row r="49" spans="1:13" ht="28.5" customHeight="1" x14ac:dyDescent="0.4">
      <c r="A49" s="223" t="s">
        <v>35</v>
      </c>
      <c r="B49" s="223"/>
      <c r="C49" s="223"/>
      <c r="D49" s="223"/>
      <c r="E49" s="218"/>
      <c r="F49" s="218"/>
      <c r="G49" s="218"/>
      <c r="H49" s="218"/>
      <c r="I49" s="218"/>
      <c r="J49" s="218"/>
      <c r="K49" s="218"/>
      <c r="L49" s="218"/>
      <c r="M49" s="218"/>
    </row>
    <row r="50" spans="1:13" x14ac:dyDescent="0.4">
      <c r="A50" s="223" t="s">
        <v>36</v>
      </c>
      <c r="B50" s="223"/>
      <c r="C50" s="223"/>
      <c r="D50" s="223"/>
      <c r="E50" s="218"/>
      <c r="F50" s="218"/>
      <c r="G50" s="218"/>
      <c r="H50" s="218"/>
      <c r="I50" s="218"/>
      <c r="J50" s="218"/>
      <c r="K50" s="218"/>
      <c r="L50" s="218"/>
      <c r="M50" s="218"/>
    </row>
    <row r="51" spans="1:13" ht="28.5" customHeight="1" x14ac:dyDescent="0.4">
      <c r="A51" s="223" t="s">
        <v>37</v>
      </c>
      <c r="B51" s="223"/>
      <c r="C51" s="223"/>
      <c r="D51" s="223"/>
      <c r="E51" s="218"/>
      <c r="F51" s="218"/>
      <c r="G51" s="218"/>
      <c r="H51" s="218"/>
      <c r="I51" s="218"/>
      <c r="J51" s="218"/>
      <c r="K51" s="218"/>
      <c r="L51" s="218"/>
      <c r="M51" s="218"/>
    </row>
    <row r="52" spans="1:13" x14ac:dyDescent="0.4">
      <c r="A52" s="223" t="s">
        <v>38</v>
      </c>
      <c r="B52" s="223"/>
      <c r="C52" s="223"/>
      <c r="D52" s="223"/>
      <c r="E52" s="218"/>
      <c r="F52" s="218"/>
      <c r="G52" s="218"/>
      <c r="H52" s="218"/>
      <c r="I52" s="218"/>
      <c r="J52" s="218"/>
      <c r="K52" s="218"/>
      <c r="L52" s="218"/>
      <c r="M52" s="218"/>
    </row>
    <row r="53" spans="1:13" x14ac:dyDescent="0.4">
      <c r="A53" s="10"/>
      <c r="B53" s="10"/>
      <c r="C53" s="10"/>
      <c r="D53" s="10"/>
    </row>
    <row r="54" spans="1:13" x14ac:dyDescent="0.4">
      <c r="A54" s="223" t="s">
        <v>39</v>
      </c>
      <c r="B54" s="223"/>
      <c r="C54" s="223"/>
      <c r="D54" s="223"/>
      <c r="E54" s="218"/>
      <c r="F54" s="218"/>
      <c r="G54" s="218"/>
      <c r="H54" s="218"/>
      <c r="I54" s="218"/>
      <c r="J54" s="218"/>
      <c r="K54" s="218"/>
      <c r="L54" s="218"/>
      <c r="M54" s="218"/>
    </row>
    <row r="55" spans="1:13" x14ac:dyDescent="0.4">
      <c r="A55" s="223" t="s">
        <v>33</v>
      </c>
      <c r="B55" s="223"/>
      <c r="C55" s="223"/>
      <c r="D55" s="223"/>
      <c r="E55" s="218"/>
      <c r="F55" s="218"/>
      <c r="G55" s="218"/>
      <c r="H55" s="218"/>
      <c r="I55" s="218"/>
      <c r="J55" s="218"/>
      <c r="K55" s="218"/>
      <c r="L55" s="218"/>
      <c r="M55" s="218"/>
    </row>
    <row r="56" spans="1:13" ht="28.5" customHeight="1" x14ac:dyDescent="0.4">
      <c r="A56" s="223" t="s">
        <v>40</v>
      </c>
      <c r="B56" s="223"/>
      <c r="C56" s="223"/>
      <c r="D56" s="223"/>
      <c r="E56" s="218"/>
      <c r="F56" s="218"/>
      <c r="G56" s="218"/>
      <c r="H56" s="218"/>
      <c r="I56" s="218"/>
      <c r="J56" s="218"/>
      <c r="K56" s="218"/>
      <c r="L56" s="218"/>
      <c r="M56" s="218"/>
    </row>
    <row r="57" spans="1:13" x14ac:dyDescent="0.4">
      <c r="A57" s="223" t="s">
        <v>41</v>
      </c>
      <c r="B57" s="223"/>
      <c r="C57" s="223"/>
      <c r="D57" s="223"/>
      <c r="E57" s="218"/>
      <c r="F57" s="218"/>
      <c r="G57" s="218"/>
      <c r="H57" s="218"/>
      <c r="I57" s="218"/>
      <c r="J57" s="218"/>
      <c r="K57" s="218"/>
      <c r="L57" s="218"/>
      <c r="M57" s="218"/>
    </row>
    <row r="58" spans="1:13" ht="28.5" customHeight="1" x14ac:dyDescent="0.4">
      <c r="A58" s="223" t="s">
        <v>42</v>
      </c>
      <c r="B58" s="223"/>
      <c r="C58" s="223"/>
      <c r="D58" s="223"/>
      <c r="E58" s="218"/>
      <c r="F58" s="218"/>
      <c r="G58" s="218"/>
      <c r="H58" s="218"/>
      <c r="I58" s="218"/>
      <c r="J58" s="218"/>
      <c r="K58" s="218"/>
      <c r="L58" s="218"/>
      <c r="M58" s="218"/>
    </row>
    <row r="59" spans="1:13" x14ac:dyDescent="0.4">
      <c r="A59" s="223" t="s">
        <v>43</v>
      </c>
      <c r="B59" s="223"/>
      <c r="C59" s="223"/>
      <c r="D59" s="223"/>
      <c r="E59" s="218"/>
      <c r="F59" s="218"/>
      <c r="G59" s="218"/>
      <c r="H59" s="218"/>
      <c r="I59" s="218"/>
      <c r="J59" s="218"/>
      <c r="K59" s="218"/>
      <c r="L59" s="218"/>
      <c r="M59" s="218"/>
    </row>
    <row r="60" spans="1:13" x14ac:dyDescent="0.4">
      <c r="A60" s="223" t="s">
        <v>44</v>
      </c>
      <c r="B60" s="223"/>
      <c r="C60" s="223"/>
      <c r="D60" s="223"/>
      <c r="E60" s="218"/>
      <c r="F60" s="218"/>
      <c r="G60" s="218"/>
      <c r="H60" s="218"/>
      <c r="I60" s="218"/>
      <c r="J60" s="218"/>
      <c r="K60" s="218"/>
      <c r="L60" s="218"/>
      <c r="M60" s="218"/>
    </row>
    <row r="61" spans="1:13" x14ac:dyDescent="0.4">
      <c r="A61" s="223" t="s">
        <v>45</v>
      </c>
      <c r="B61" s="223"/>
      <c r="C61" s="223"/>
      <c r="D61" s="223"/>
      <c r="E61" s="218"/>
      <c r="F61" s="218"/>
      <c r="G61" s="218"/>
      <c r="H61" s="218"/>
      <c r="I61" s="218"/>
      <c r="J61" s="218"/>
      <c r="K61" s="218"/>
      <c r="L61" s="218"/>
      <c r="M61" s="218"/>
    </row>
    <row r="62" spans="1:13" x14ac:dyDescent="0.4">
      <c r="A62" s="223" t="s">
        <v>46</v>
      </c>
      <c r="B62" s="223"/>
      <c r="C62" s="223"/>
      <c r="D62" s="223"/>
      <c r="E62" s="218"/>
      <c r="F62" s="218"/>
      <c r="G62" s="218"/>
      <c r="H62" s="218"/>
      <c r="I62" s="218"/>
      <c r="J62" s="218"/>
      <c r="K62" s="218"/>
      <c r="L62" s="218"/>
      <c r="M62" s="218"/>
    </row>
    <row r="63" spans="1:13" ht="85.5" customHeight="1" x14ac:dyDescent="0.4">
      <c r="A63" s="223" t="s">
        <v>47</v>
      </c>
      <c r="B63" s="223"/>
      <c r="C63" s="223"/>
      <c r="D63" s="223"/>
      <c r="E63" s="218"/>
      <c r="F63" s="218"/>
      <c r="G63" s="218"/>
      <c r="H63" s="218"/>
      <c r="I63" s="218"/>
      <c r="J63" s="218"/>
      <c r="K63" s="218"/>
      <c r="L63" s="218"/>
      <c r="M63" s="218"/>
    </row>
    <row r="64" spans="1:13" x14ac:dyDescent="0.4">
      <c r="A64" s="223" t="s">
        <v>48</v>
      </c>
      <c r="B64" s="223"/>
      <c r="C64" s="223"/>
      <c r="D64" s="223"/>
      <c r="E64" s="218"/>
      <c r="F64" s="218"/>
      <c r="G64" s="218"/>
      <c r="H64" s="218"/>
      <c r="I64" s="218"/>
      <c r="J64" s="218"/>
      <c r="K64" s="218"/>
      <c r="L64" s="218"/>
      <c r="M64" s="218"/>
    </row>
    <row r="65" spans="1:13" ht="142.5" customHeight="1" x14ac:dyDescent="0.4">
      <c r="A65" s="223" t="s">
        <v>49</v>
      </c>
      <c r="B65" s="223"/>
      <c r="C65" s="223"/>
      <c r="D65" s="223"/>
      <c r="E65" s="218"/>
      <c r="F65" s="218"/>
      <c r="G65" s="218"/>
      <c r="H65" s="218"/>
      <c r="I65" s="218"/>
      <c r="J65" s="218"/>
      <c r="K65" s="218"/>
      <c r="L65" s="218"/>
      <c r="M65" s="218"/>
    </row>
    <row r="66" spans="1:13" x14ac:dyDescent="0.4">
      <c r="A66" s="223" t="s">
        <v>50</v>
      </c>
      <c r="B66" s="223"/>
      <c r="C66" s="223"/>
      <c r="D66" s="223"/>
      <c r="E66" s="218"/>
      <c r="F66" s="218"/>
      <c r="G66" s="218"/>
      <c r="H66" s="218"/>
      <c r="I66" s="218"/>
      <c r="J66" s="218"/>
      <c r="K66" s="218"/>
      <c r="L66" s="218"/>
      <c r="M66" s="218"/>
    </row>
    <row r="67" spans="1:13" ht="57" customHeight="1" x14ac:dyDescent="0.4">
      <c r="A67" s="223" t="s">
        <v>51</v>
      </c>
      <c r="B67" s="223"/>
      <c r="C67" s="223"/>
      <c r="D67" s="223"/>
      <c r="E67" s="218"/>
      <c r="F67" s="218"/>
      <c r="G67" s="218"/>
      <c r="H67" s="218"/>
      <c r="I67" s="218"/>
      <c r="J67" s="218"/>
      <c r="K67" s="218"/>
      <c r="L67" s="218"/>
      <c r="M67" s="218"/>
    </row>
    <row r="68" spans="1:13" x14ac:dyDescent="0.4">
      <c r="A68" s="223" t="s">
        <v>52</v>
      </c>
      <c r="B68" s="223"/>
      <c r="C68" s="223"/>
      <c r="D68" s="223"/>
      <c r="E68" s="218"/>
      <c r="F68" s="218"/>
      <c r="G68" s="218"/>
      <c r="H68" s="218"/>
      <c r="I68" s="218"/>
      <c r="J68" s="218"/>
      <c r="K68" s="218"/>
      <c r="L68" s="218"/>
      <c r="M68" s="218"/>
    </row>
    <row r="69" spans="1:13" x14ac:dyDescent="0.4">
      <c r="A69" s="223" t="s">
        <v>53</v>
      </c>
      <c r="B69" s="223"/>
      <c r="C69" s="223"/>
      <c r="D69" s="223"/>
      <c r="E69" s="218"/>
      <c r="F69" s="218"/>
      <c r="G69" s="218"/>
      <c r="H69" s="218"/>
      <c r="I69" s="218"/>
      <c r="J69" s="218"/>
      <c r="K69" s="218"/>
      <c r="L69" s="218"/>
      <c r="M69" s="218"/>
    </row>
    <row r="70" spans="1:13" x14ac:dyDescent="0.4">
      <c r="A70" s="1"/>
      <c r="B70" s="1"/>
      <c r="C70" s="1"/>
      <c r="D70" s="1"/>
    </row>
  </sheetData>
  <sheetProtection algorithmName="SHA-512" hashValue="9gmXloWz6AAiDTd8jmjEjmrTAtxhQrwTsK1hB6Jl0vpd9R6BoW+0QlH1wYfJcCb8k2QDBD8dGTXA3KjmIs/4VA==" saltValue="06vgTyJRvMmYIfk2wxvrBQ==" spinCount="100000" sheet="1" objects="1" scenarios="1"/>
  <mergeCells count="45">
    <mergeCell ref="A13:M13"/>
    <mergeCell ref="A2:M2"/>
    <mergeCell ref="A3:M3"/>
    <mergeCell ref="A5:M5"/>
    <mergeCell ref="A9:M9"/>
    <mergeCell ref="A10:M10"/>
    <mergeCell ref="A29:M29"/>
    <mergeCell ref="A31:M31"/>
    <mergeCell ref="A32:M32"/>
    <mergeCell ref="A36:M36"/>
    <mergeCell ref="A16:M16"/>
    <mergeCell ref="A17:M17"/>
    <mergeCell ref="A18:M18"/>
    <mergeCell ref="A19:M19"/>
    <mergeCell ref="A21:M21"/>
    <mergeCell ref="A40:M40"/>
    <mergeCell ref="A46:M46"/>
    <mergeCell ref="A47:M47"/>
    <mergeCell ref="A48:M48"/>
    <mergeCell ref="A49:M49"/>
    <mergeCell ref="A60:M60"/>
    <mergeCell ref="A61:M61"/>
    <mergeCell ref="A62:M62"/>
    <mergeCell ref="A50:M50"/>
    <mergeCell ref="A51:M51"/>
    <mergeCell ref="A52:M52"/>
    <mergeCell ref="A54:M54"/>
    <mergeCell ref="A55:M55"/>
    <mergeCell ref="A56:M56"/>
    <mergeCell ref="A69:M69"/>
    <mergeCell ref="F34:H34"/>
    <mergeCell ref="F38:H38"/>
    <mergeCell ref="F42:H42"/>
    <mergeCell ref="I34:M35"/>
    <mergeCell ref="I38:M39"/>
    <mergeCell ref="I42:M43"/>
    <mergeCell ref="A63:M63"/>
    <mergeCell ref="A64:M64"/>
    <mergeCell ref="A65:M65"/>
    <mergeCell ref="A66:M66"/>
    <mergeCell ref="A67:M67"/>
    <mergeCell ref="A68:M68"/>
    <mergeCell ref="A57:M57"/>
    <mergeCell ref="A58:M58"/>
    <mergeCell ref="A59:M59"/>
  </mergeCells>
  <phoneticPr fontId="21"/>
  <pageMargins left="0.7" right="0.7" top="0.75" bottom="0.75" header="0.3" footer="0.3"/>
  <pageSetup paperSize="9" scale="85" orientation="portrait" r:id="rId1"/>
  <rowBreaks count="1" manualBreakCount="1">
    <brk id="4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O37"/>
  <sheetViews>
    <sheetView showZeros="0" view="pageBreakPreview" zoomScaleNormal="100" zoomScaleSheetLayoutView="100" workbookViewId="0">
      <selection activeCell="F6" sqref="F6:O6"/>
    </sheetView>
  </sheetViews>
  <sheetFormatPr defaultRowHeight="13.5" x14ac:dyDescent="0.4"/>
  <cols>
    <col min="1" max="1" width="9" style="16" customWidth="1"/>
    <col min="2" max="2" width="17.625" style="15" customWidth="1"/>
    <col min="3" max="3" width="7.625" style="15" customWidth="1"/>
    <col min="4" max="4" width="6.75" style="15" bestFit="1" customWidth="1"/>
    <col min="5" max="5" width="3.5" style="16" bestFit="1" customWidth="1"/>
    <col min="6" max="6" width="3.5" style="15" customWidth="1"/>
    <col min="7" max="7" width="3.5" style="16" bestFit="1" customWidth="1"/>
    <col min="8" max="8" width="3.5" style="15" customWidth="1"/>
    <col min="9" max="9" width="3.5" style="16" bestFit="1" customWidth="1"/>
    <col min="10" max="10" width="3.5" style="15" customWidth="1"/>
    <col min="11" max="11" width="5.5" style="16" bestFit="1" customWidth="1"/>
    <col min="12" max="14" width="9" style="16" customWidth="1"/>
    <col min="15" max="15" width="7.625" style="16" customWidth="1"/>
    <col min="16" max="256" width="9" style="16"/>
    <col min="257" max="257" width="9" style="16" customWidth="1"/>
    <col min="258" max="258" width="17.625" style="16" customWidth="1"/>
    <col min="259" max="259" width="7.625" style="16" customWidth="1"/>
    <col min="260" max="260" width="6.75" style="16" bestFit="1" customWidth="1"/>
    <col min="261" max="261" width="3.5" style="16" bestFit="1" customWidth="1"/>
    <col min="262" max="262" width="3.5" style="16" customWidth="1"/>
    <col min="263" max="263" width="3.5" style="16" bestFit="1" customWidth="1"/>
    <col min="264" max="264" width="3.5" style="16" customWidth="1"/>
    <col min="265" max="265" width="3.5" style="16" bestFit="1" customWidth="1"/>
    <col min="266" max="266" width="3.5" style="16" customWidth="1"/>
    <col min="267" max="267" width="5.5" style="16" bestFit="1" customWidth="1"/>
    <col min="268" max="270" width="9" style="16" customWidth="1"/>
    <col min="271" max="271" width="7.625" style="16" customWidth="1"/>
    <col min="272" max="512" width="9" style="16"/>
    <col min="513" max="513" width="9" style="16" customWidth="1"/>
    <col min="514" max="514" width="17.625" style="16" customWidth="1"/>
    <col min="515" max="515" width="7.625" style="16" customWidth="1"/>
    <col min="516" max="516" width="6.75" style="16" bestFit="1" customWidth="1"/>
    <col min="517" max="517" width="3.5" style="16" bestFit="1" customWidth="1"/>
    <col min="518" max="518" width="3.5" style="16" customWidth="1"/>
    <col min="519" max="519" width="3.5" style="16" bestFit="1" customWidth="1"/>
    <col min="520" max="520" width="3.5" style="16" customWidth="1"/>
    <col min="521" max="521" width="3.5" style="16" bestFit="1" customWidth="1"/>
    <col min="522" max="522" width="3.5" style="16" customWidth="1"/>
    <col min="523" max="523" width="5.5" style="16" bestFit="1" customWidth="1"/>
    <col min="524" max="526" width="9" style="16" customWidth="1"/>
    <col min="527" max="527" width="7.625" style="16" customWidth="1"/>
    <col min="528" max="768" width="9" style="16"/>
    <col min="769" max="769" width="9" style="16" customWidth="1"/>
    <col min="770" max="770" width="17.625" style="16" customWidth="1"/>
    <col min="771" max="771" width="7.625" style="16" customWidth="1"/>
    <col min="772" max="772" width="6.75" style="16" bestFit="1" customWidth="1"/>
    <col min="773" max="773" width="3.5" style="16" bestFit="1" customWidth="1"/>
    <col min="774" max="774" width="3.5" style="16" customWidth="1"/>
    <col min="775" max="775" width="3.5" style="16" bestFit="1" customWidth="1"/>
    <col min="776" max="776" width="3.5" style="16" customWidth="1"/>
    <col min="777" max="777" width="3.5" style="16" bestFit="1" customWidth="1"/>
    <col min="778" max="778" width="3.5" style="16" customWidth="1"/>
    <col min="779" max="779" width="5.5" style="16" bestFit="1" customWidth="1"/>
    <col min="780" max="782" width="9" style="16" customWidth="1"/>
    <col min="783" max="783" width="7.625" style="16" customWidth="1"/>
    <col min="784" max="1024" width="9" style="16"/>
    <col min="1025" max="1025" width="9" style="16" customWidth="1"/>
    <col min="1026" max="1026" width="17.625" style="16" customWidth="1"/>
    <col min="1027" max="1027" width="7.625" style="16" customWidth="1"/>
    <col min="1028" max="1028" width="6.75" style="16" bestFit="1" customWidth="1"/>
    <col min="1029" max="1029" width="3.5" style="16" bestFit="1" customWidth="1"/>
    <col min="1030" max="1030" width="3.5" style="16" customWidth="1"/>
    <col min="1031" max="1031" width="3.5" style="16" bestFit="1" customWidth="1"/>
    <col min="1032" max="1032" width="3.5" style="16" customWidth="1"/>
    <col min="1033" max="1033" width="3.5" style="16" bestFit="1" customWidth="1"/>
    <col min="1034" max="1034" width="3.5" style="16" customWidth="1"/>
    <col min="1035" max="1035" width="5.5" style="16" bestFit="1" customWidth="1"/>
    <col min="1036" max="1038" width="9" style="16" customWidth="1"/>
    <col min="1039" max="1039" width="7.625" style="16" customWidth="1"/>
    <col min="1040" max="1280" width="9" style="16"/>
    <col min="1281" max="1281" width="9" style="16" customWidth="1"/>
    <col min="1282" max="1282" width="17.625" style="16" customWidth="1"/>
    <col min="1283" max="1283" width="7.625" style="16" customWidth="1"/>
    <col min="1284" max="1284" width="6.75" style="16" bestFit="1" customWidth="1"/>
    <col min="1285" max="1285" width="3.5" style="16" bestFit="1" customWidth="1"/>
    <col min="1286" max="1286" width="3.5" style="16" customWidth="1"/>
    <col min="1287" max="1287" width="3.5" style="16" bestFit="1" customWidth="1"/>
    <col min="1288" max="1288" width="3.5" style="16" customWidth="1"/>
    <col min="1289" max="1289" width="3.5" style="16" bestFit="1" customWidth="1"/>
    <col min="1290" max="1290" width="3.5" style="16" customWidth="1"/>
    <col min="1291" max="1291" width="5.5" style="16" bestFit="1" customWidth="1"/>
    <col min="1292" max="1294" width="9" style="16" customWidth="1"/>
    <col min="1295" max="1295" width="7.625" style="16" customWidth="1"/>
    <col min="1296" max="1536" width="9" style="16"/>
    <col min="1537" max="1537" width="9" style="16" customWidth="1"/>
    <col min="1538" max="1538" width="17.625" style="16" customWidth="1"/>
    <col min="1539" max="1539" width="7.625" style="16" customWidth="1"/>
    <col min="1540" max="1540" width="6.75" style="16" bestFit="1" customWidth="1"/>
    <col min="1541" max="1541" width="3.5" style="16" bestFit="1" customWidth="1"/>
    <col min="1542" max="1542" width="3.5" style="16" customWidth="1"/>
    <col min="1543" max="1543" width="3.5" style="16" bestFit="1" customWidth="1"/>
    <col min="1544" max="1544" width="3.5" style="16" customWidth="1"/>
    <col min="1545" max="1545" width="3.5" style="16" bestFit="1" customWidth="1"/>
    <col min="1546" max="1546" width="3.5" style="16" customWidth="1"/>
    <col min="1547" max="1547" width="5.5" style="16" bestFit="1" customWidth="1"/>
    <col min="1548" max="1550" width="9" style="16" customWidth="1"/>
    <col min="1551" max="1551" width="7.625" style="16" customWidth="1"/>
    <col min="1552" max="1792" width="9" style="16"/>
    <col min="1793" max="1793" width="9" style="16" customWidth="1"/>
    <col min="1794" max="1794" width="17.625" style="16" customWidth="1"/>
    <col min="1795" max="1795" width="7.625" style="16" customWidth="1"/>
    <col min="1796" max="1796" width="6.75" style="16" bestFit="1" customWidth="1"/>
    <col min="1797" max="1797" width="3.5" style="16" bestFit="1" customWidth="1"/>
    <col min="1798" max="1798" width="3.5" style="16" customWidth="1"/>
    <col min="1799" max="1799" width="3.5" style="16" bestFit="1" customWidth="1"/>
    <col min="1800" max="1800" width="3.5" style="16" customWidth="1"/>
    <col min="1801" max="1801" width="3.5" style="16" bestFit="1" customWidth="1"/>
    <col min="1802" max="1802" width="3.5" style="16" customWidth="1"/>
    <col min="1803" max="1803" width="5.5" style="16" bestFit="1" customWidth="1"/>
    <col min="1804" max="1806" width="9" style="16" customWidth="1"/>
    <col min="1807" max="1807" width="7.625" style="16" customWidth="1"/>
    <col min="1808" max="2048" width="9" style="16"/>
    <col min="2049" max="2049" width="9" style="16" customWidth="1"/>
    <col min="2050" max="2050" width="17.625" style="16" customWidth="1"/>
    <col min="2051" max="2051" width="7.625" style="16" customWidth="1"/>
    <col min="2052" max="2052" width="6.75" style="16" bestFit="1" customWidth="1"/>
    <col min="2053" max="2053" width="3.5" style="16" bestFit="1" customWidth="1"/>
    <col min="2054" max="2054" width="3.5" style="16" customWidth="1"/>
    <col min="2055" max="2055" width="3.5" style="16" bestFit="1" customWidth="1"/>
    <col min="2056" max="2056" width="3.5" style="16" customWidth="1"/>
    <col min="2057" max="2057" width="3.5" style="16" bestFit="1" customWidth="1"/>
    <col min="2058" max="2058" width="3.5" style="16" customWidth="1"/>
    <col min="2059" max="2059" width="5.5" style="16" bestFit="1" customWidth="1"/>
    <col min="2060" max="2062" width="9" style="16" customWidth="1"/>
    <col min="2063" max="2063" width="7.625" style="16" customWidth="1"/>
    <col min="2064" max="2304" width="9" style="16"/>
    <col min="2305" max="2305" width="9" style="16" customWidth="1"/>
    <col min="2306" max="2306" width="17.625" style="16" customWidth="1"/>
    <col min="2307" max="2307" width="7.625" style="16" customWidth="1"/>
    <col min="2308" max="2308" width="6.75" style="16" bestFit="1" customWidth="1"/>
    <col min="2309" max="2309" width="3.5" style="16" bestFit="1" customWidth="1"/>
    <col min="2310" max="2310" width="3.5" style="16" customWidth="1"/>
    <col min="2311" max="2311" width="3.5" style="16" bestFit="1" customWidth="1"/>
    <col min="2312" max="2312" width="3.5" style="16" customWidth="1"/>
    <col min="2313" max="2313" width="3.5" style="16" bestFit="1" customWidth="1"/>
    <col min="2314" max="2314" width="3.5" style="16" customWidth="1"/>
    <col min="2315" max="2315" width="5.5" style="16" bestFit="1" customWidth="1"/>
    <col min="2316" max="2318" width="9" style="16" customWidth="1"/>
    <col min="2319" max="2319" width="7.625" style="16" customWidth="1"/>
    <col min="2320" max="2560" width="9" style="16"/>
    <col min="2561" max="2561" width="9" style="16" customWidth="1"/>
    <col min="2562" max="2562" width="17.625" style="16" customWidth="1"/>
    <col min="2563" max="2563" width="7.625" style="16" customWidth="1"/>
    <col min="2564" max="2564" width="6.75" style="16" bestFit="1" customWidth="1"/>
    <col min="2565" max="2565" width="3.5" style="16" bestFit="1" customWidth="1"/>
    <col min="2566" max="2566" width="3.5" style="16" customWidth="1"/>
    <col min="2567" max="2567" width="3.5" style="16" bestFit="1" customWidth="1"/>
    <col min="2568" max="2568" width="3.5" style="16" customWidth="1"/>
    <col min="2569" max="2569" width="3.5" style="16" bestFit="1" customWidth="1"/>
    <col min="2570" max="2570" width="3.5" style="16" customWidth="1"/>
    <col min="2571" max="2571" width="5.5" style="16" bestFit="1" customWidth="1"/>
    <col min="2572" max="2574" width="9" style="16" customWidth="1"/>
    <col min="2575" max="2575" width="7.625" style="16" customWidth="1"/>
    <col min="2576" max="2816" width="9" style="16"/>
    <col min="2817" max="2817" width="9" style="16" customWidth="1"/>
    <col min="2818" max="2818" width="17.625" style="16" customWidth="1"/>
    <col min="2819" max="2819" width="7.625" style="16" customWidth="1"/>
    <col min="2820" max="2820" width="6.75" style="16" bestFit="1" customWidth="1"/>
    <col min="2821" max="2821" width="3.5" style="16" bestFit="1" customWidth="1"/>
    <col min="2822" max="2822" width="3.5" style="16" customWidth="1"/>
    <col min="2823" max="2823" width="3.5" style="16" bestFit="1" customWidth="1"/>
    <col min="2824" max="2824" width="3.5" style="16" customWidth="1"/>
    <col min="2825" max="2825" width="3.5" style="16" bestFit="1" customWidth="1"/>
    <col min="2826" max="2826" width="3.5" style="16" customWidth="1"/>
    <col min="2827" max="2827" width="5.5" style="16" bestFit="1" customWidth="1"/>
    <col min="2828" max="2830" width="9" style="16" customWidth="1"/>
    <col min="2831" max="2831" width="7.625" style="16" customWidth="1"/>
    <col min="2832" max="3072" width="9" style="16"/>
    <col min="3073" max="3073" width="9" style="16" customWidth="1"/>
    <col min="3074" max="3074" width="17.625" style="16" customWidth="1"/>
    <col min="3075" max="3075" width="7.625" style="16" customWidth="1"/>
    <col min="3076" max="3076" width="6.75" style="16" bestFit="1" customWidth="1"/>
    <col min="3077" max="3077" width="3.5" style="16" bestFit="1" customWidth="1"/>
    <col min="3078" max="3078" width="3.5" style="16" customWidth="1"/>
    <col min="3079" max="3079" width="3.5" style="16" bestFit="1" customWidth="1"/>
    <col min="3080" max="3080" width="3.5" style="16" customWidth="1"/>
    <col min="3081" max="3081" width="3.5" style="16" bestFit="1" customWidth="1"/>
    <col min="3082" max="3082" width="3.5" style="16" customWidth="1"/>
    <col min="3083" max="3083" width="5.5" style="16" bestFit="1" customWidth="1"/>
    <col min="3084" max="3086" width="9" style="16" customWidth="1"/>
    <col min="3087" max="3087" width="7.625" style="16" customWidth="1"/>
    <col min="3088" max="3328" width="9" style="16"/>
    <col min="3329" max="3329" width="9" style="16" customWidth="1"/>
    <col min="3330" max="3330" width="17.625" style="16" customWidth="1"/>
    <col min="3331" max="3331" width="7.625" style="16" customWidth="1"/>
    <col min="3332" max="3332" width="6.75" style="16" bestFit="1" customWidth="1"/>
    <col min="3333" max="3333" width="3.5" style="16" bestFit="1" customWidth="1"/>
    <col min="3334" max="3334" width="3.5" style="16" customWidth="1"/>
    <col min="3335" max="3335" width="3.5" style="16" bestFit="1" customWidth="1"/>
    <col min="3336" max="3336" width="3.5" style="16" customWidth="1"/>
    <col min="3337" max="3337" width="3.5" style="16" bestFit="1" customWidth="1"/>
    <col min="3338" max="3338" width="3.5" style="16" customWidth="1"/>
    <col min="3339" max="3339" width="5.5" style="16" bestFit="1" customWidth="1"/>
    <col min="3340" max="3342" width="9" style="16" customWidth="1"/>
    <col min="3343" max="3343" width="7.625" style="16" customWidth="1"/>
    <col min="3344" max="3584" width="9" style="16"/>
    <col min="3585" max="3585" width="9" style="16" customWidth="1"/>
    <col min="3586" max="3586" width="17.625" style="16" customWidth="1"/>
    <col min="3587" max="3587" width="7.625" style="16" customWidth="1"/>
    <col min="3588" max="3588" width="6.75" style="16" bestFit="1" customWidth="1"/>
    <col min="3589" max="3589" width="3.5" style="16" bestFit="1" customWidth="1"/>
    <col min="3590" max="3590" width="3.5" style="16" customWidth="1"/>
    <col min="3591" max="3591" width="3.5" style="16" bestFit="1" customWidth="1"/>
    <col min="3592" max="3592" width="3.5" style="16" customWidth="1"/>
    <col min="3593" max="3593" width="3.5" style="16" bestFit="1" customWidth="1"/>
    <col min="3594" max="3594" width="3.5" style="16" customWidth="1"/>
    <col min="3595" max="3595" width="5.5" style="16" bestFit="1" customWidth="1"/>
    <col min="3596" max="3598" width="9" style="16" customWidth="1"/>
    <col min="3599" max="3599" width="7.625" style="16" customWidth="1"/>
    <col min="3600" max="3840" width="9" style="16"/>
    <col min="3841" max="3841" width="9" style="16" customWidth="1"/>
    <col min="3842" max="3842" width="17.625" style="16" customWidth="1"/>
    <col min="3843" max="3843" width="7.625" style="16" customWidth="1"/>
    <col min="3844" max="3844" width="6.75" style="16" bestFit="1" customWidth="1"/>
    <col min="3845" max="3845" width="3.5" style="16" bestFit="1" customWidth="1"/>
    <col min="3846" max="3846" width="3.5" style="16" customWidth="1"/>
    <col min="3847" max="3847" width="3.5" style="16" bestFit="1" customWidth="1"/>
    <col min="3848" max="3848" width="3.5" style="16" customWidth="1"/>
    <col min="3849" max="3849" width="3.5" style="16" bestFit="1" customWidth="1"/>
    <col min="3850" max="3850" width="3.5" style="16" customWidth="1"/>
    <col min="3851" max="3851" width="5.5" style="16" bestFit="1" customWidth="1"/>
    <col min="3852" max="3854" width="9" style="16" customWidth="1"/>
    <col min="3855" max="3855" width="7.625" style="16" customWidth="1"/>
    <col min="3856" max="4096" width="9" style="16"/>
    <col min="4097" max="4097" width="9" style="16" customWidth="1"/>
    <col min="4098" max="4098" width="17.625" style="16" customWidth="1"/>
    <col min="4099" max="4099" width="7.625" style="16" customWidth="1"/>
    <col min="4100" max="4100" width="6.75" style="16" bestFit="1" customWidth="1"/>
    <col min="4101" max="4101" width="3.5" style="16" bestFit="1" customWidth="1"/>
    <col min="4102" max="4102" width="3.5" style="16" customWidth="1"/>
    <col min="4103" max="4103" width="3.5" style="16" bestFit="1" customWidth="1"/>
    <col min="4104" max="4104" width="3.5" style="16" customWidth="1"/>
    <col min="4105" max="4105" width="3.5" style="16" bestFit="1" customWidth="1"/>
    <col min="4106" max="4106" width="3.5" style="16" customWidth="1"/>
    <col min="4107" max="4107" width="5.5" style="16" bestFit="1" customWidth="1"/>
    <col min="4108" max="4110" width="9" style="16" customWidth="1"/>
    <col min="4111" max="4111" width="7.625" style="16" customWidth="1"/>
    <col min="4112" max="4352" width="9" style="16"/>
    <col min="4353" max="4353" width="9" style="16" customWidth="1"/>
    <col min="4354" max="4354" width="17.625" style="16" customWidth="1"/>
    <col min="4355" max="4355" width="7.625" style="16" customWidth="1"/>
    <col min="4356" max="4356" width="6.75" style="16" bestFit="1" customWidth="1"/>
    <col min="4357" max="4357" width="3.5" style="16" bestFit="1" customWidth="1"/>
    <col min="4358" max="4358" width="3.5" style="16" customWidth="1"/>
    <col min="4359" max="4359" width="3.5" style="16" bestFit="1" customWidth="1"/>
    <col min="4360" max="4360" width="3.5" style="16" customWidth="1"/>
    <col min="4361" max="4361" width="3.5" style="16" bestFit="1" customWidth="1"/>
    <col min="4362" max="4362" width="3.5" style="16" customWidth="1"/>
    <col min="4363" max="4363" width="5.5" style="16" bestFit="1" customWidth="1"/>
    <col min="4364" max="4366" width="9" style="16" customWidth="1"/>
    <col min="4367" max="4367" width="7.625" style="16" customWidth="1"/>
    <col min="4368" max="4608" width="9" style="16"/>
    <col min="4609" max="4609" width="9" style="16" customWidth="1"/>
    <col min="4610" max="4610" width="17.625" style="16" customWidth="1"/>
    <col min="4611" max="4611" width="7.625" style="16" customWidth="1"/>
    <col min="4612" max="4612" width="6.75" style="16" bestFit="1" customWidth="1"/>
    <col min="4613" max="4613" width="3.5" style="16" bestFit="1" customWidth="1"/>
    <col min="4614" max="4614" width="3.5" style="16" customWidth="1"/>
    <col min="4615" max="4615" width="3.5" style="16" bestFit="1" customWidth="1"/>
    <col min="4616" max="4616" width="3.5" style="16" customWidth="1"/>
    <col min="4617" max="4617" width="3.5" style="16" bestFit="1" customWidth="1"/>
    <col min="4618" max="4618" width="3.5" style="16" customWidth="1"/>
    <col min="4619" max="4619" width="5.5" style="16" bestFit="1" customWidth="1"/>
    <col min="4620" max="4622" width="9" style="16" customWidth="1"/>
    <col min="4623" max="4623" width="7.625" style="16" customWidth="1"/>
    <col min="4624" max="4864" width="9" style="16"/>
    <col min="4865" max="4865" width="9" style="16" customWidth="1"/>
    <col min="4866" max="4866" width="17.625" style="16" customWidth="1"/>
    <col min="4867" max="4867" width="7.625" style="16" customWidth="1"/>
    <col min="4868" max="4868" width="6.75" style="16" bestFit="1" customWidth="1"/>
    <col min="4869" max="4869" width="3.5" style="16" bestFit="1" customWidth="1"/>
    <col min="4870" max="4870" width="3.5" style="16" customWidth="1"/>
    <col min="4871" max="4871" width="3.5" style="16" bestFit="1" customWidth="1"/>
    <col min="4872" max="4872" width="3.5" style="16" customWidth="1"/>
    <col min="4873" max="4873" width="3.5" style="16" bestFit="1" customWidth="1"/>
    <col min="4874" max="4874" width="3.5" style="16" customWidth="1"/>
    <col min="4875" max="4875" width="5.5" style="16" bestFit="1" customWidth="1"/>
    <col min="4876" max="4878" width="9" style="16" customWidth="1"/>
    <col min="4879" max="4879" width="7.625" style="16" customWidth="1"/>
    <col min="4880" max="5120" width="9" style="16"/>
    <col min="5121" max="5121" width="9" style="16" customWidth="1"/>
    <col min="5122" max="5122" width="17.625" style="16" customWidth="1"/>
    <col min="5123" max="5123" width="7.625" style="16" customWidth="1"/>
    <col min="5124" max="5124" width="6.75" style="16" bestFit="1" customWidth="1"/>
    <col min="5125" max="5125" width="3.5" style="16" bestFit="1" customWidth="1"/>
    <col min="5126" max="5126" width="3.5" style="16" customWidth="1"/>
    <col min="5127" max="5127" width="3.5" style="16" bestFit="1" customWidth="1"/>
    <col min="5128" max="5128" width="3.5" style="16" customWidth="1"/>
    <col min="5129" max="5129" width="3.5" style="16" bestFit="1" customWidth="1"/>
    <col min="5130" max="5130" width="3.5" style="16" customWidth="1"/>
    <col min="5131" max="5131" width="5.5" style="16" bestFit="1" customWidth="1"/>
    <col min="5132" max="5134" width="9" style="16" customWidth="1"/>
    <col min="5135" max="5135" width="7.625" style="16" customWidth="1"/>
    <col min="5136" max="5376" width="9" style="16"/>
    <col min="5377" max="5377" width="9" style="16" customWidth="1"/>
    <col min="5378" max="5378" width="17.625" style="16" customWidth="1"/>
    <col min="5379" max="5379" width="7.625" style="16" customWidth="1"/>
    <col min="5380" max="5380" width="6.75" style="16" bestFit="1" customWidth="1"/>
    <col min="5381" max="5381" width="3.5" style="16" bestFit="1" customWidth="1"/>
    <col min="5382" max="5382" width="3.5" style="16" customWidth="1"/>
    <col min="5383" max="5383" width="3.5" style="16" bestFit="1" customWidth="1"/>
    <col min="5384" max="5384" width="3.5" style="16" customWidth="1"/>
    <col min="5385" max="5385" width="3.5" style="16" bestFit="1" customWidth="1"/>
    <col min="5386" max="5386" width="3.5" style="16" customWidth="1"/>
    <col min="5387" max="5387" width="5.5" style="16" bestFit="1" customWidth="1"/>
    <col min="5388" max="5390" width="9" style="16" customWidth="1"/>
    <col min="5391" max="5391" width="7.625" style="16" customWidth="1"/>
    <col min="5392" max="5632" width="9" style="16"/>
    <col min="5633" max="5633" width="9" style="16" customWidth="1"/>
    <col min="5634" max="5634" width="17.625" style="16" customWidth="1"/>
    <col min="5635" max="5635" width="7.625" style="16" customWidth="1"/>
    <col min="5636" max="5636" width="6.75" style="16" bestFit="1" customWidth="1"/>
    <col min="5637" max="5637" width="3.5" style="16" bestFit="1" customWidth="1"/>
    <col min="5638" max="5638" width="3.5" style="16" customWidth="1"/>
    <col min="5639" max="5639" width="3.5" style="16" bestFit="1" customWidth="1"/>
    <col min="5640" max="5640" width="3.5" style="16" customWidth="1"/>
    <col min="5641" max="5641" width="3.5" style="16" bestFit="1" customWidth="1"/>
    <col min="5642" max="5642" width="3.5" style="16" customWidth="1"/>
    <col min="5643" max="5643" width="5.5" style="16" bestFit="1" customWidth="1"/>
    <col min="5644" max="5646" width="9" style="16" customWidth="1"/>
    <col min="5647" max="5647" width="7.625" style="16" customWidth="1"/>
    <col min="5648" max="5888" width="9" style="16"/>
    <col min="5889" max="5889" width="9" style="16" customWidth="1"/>
    <col min="5890" max="5890" width="17.625" style="16" customWidth="1"/>
    <col min="5891" max="5891" width="7.625" style="16" customWidth="1"/>
    <col min="5892" max="5892" width="6.75" style="16" bestFit="1" customWidth="1"/>
    <col min="5893" max="5893" width="3.5" style="16" bestFit="1" customWidth="1"/>
    <col min="5894" max="5894" width="3.5" style="16" customWidth="1"/>
    <col min="5895" max="5895" width="3.5" style="16" bestFit="1" customWidth="1"/>
    <col min="5896" max="5896" width="3.5" style="16" customWidth="1"/>
    <col min="5897" max="5897" width="3.5" style="16" bestFit="1" customWidth="1"/>
    <col min="5898" max="5898" width="3.5" style="16" customWidth="1"/>
    <col min="5899" max="5899" width="5.5" style="16" bestFit="1" customWidth="1"/>
    <col min="5900" max="5902" width="9" style="16" customWidth="1"/>
    <col min="5903" max="5903" width="7.625" style="16" customWidth="1"/>
    <col min="5904" max="6144" width="9" style="16"/>
    <col min="6145" max="6145" width="9" style="16" customWidth="1"/>
    <col min="6146" max="6146" width="17.625" style="16" customWidth="1"/>
    <col min="6147" max="6147" width="7.625" style="16" customWidth="1"/>
    <col min="6148" max="6148" width="6.75" style="16" bestFit="1" customWidth="1"/>
    <col min="6149" max="6149" width="3.5" style="16" bestFit="1" customWidth="1"/>
    <col min="6150" max="6150" width="3.5" style="16" customWidth="1"/>
    <col min="6151" max="6151" width="3.5" style="16" bestFit="1" customWidth="1"/>
    <col min="6152" max="6152" width="3.5" style="16" customWidth="1"/>
    <col min="6153" max="6153" width="3.5" style="16" bestFit="1" customWidth="1"/>
    <col min="6154" max="6154" width="3.5" style="16" customWidth="1"/>
    <col min="6155" max="6155" width="5.5" style="16" bestFit="1" customWidth="1"/>
    <col min="6156" max="6158" width="9" style="16" customWidth="1"/>
    <col min="6159" max="6159" width="7.625" style="16" customWidth="1"/>
    <col min="6160" max="6400" width="9" style="16"/>
    <col min="6401" max="6401" width="9" style="16" customWidth="1"/>
    <col min="6402" max="6402" width="17.625" style="16" customWidth="1"/>
    <col min="6403" max="6403" width="7.625" style="16" customWidth="1"/>
    <col min="6404" max="6404" width="6.75" style="16" bestFit="1" customWidth="1"/>
    <col min="6405" max="6405" width="3.5" style="16" bestFit="1" customWidth="1"/>
    <col min="6406" max="6406" width="3.5" style="16" customWidth="1"/>
    <col min="6407" max="6407" width="3.5" style="16" bestFit="1" customWidth="1"/>
    <col min="6408" max="6408" width="3.5" style="16" customWidth="1"/>
    <col min="6409" max="6409" width="3.5" style="16" bestFit="1" customWidth="1"/>
    <col min="6410" max="6410" width="3.5" style="16" customWidth="1"/>
    <col min="6411" max="6411" width="5.5" style="16" bestFit="1" customWidth="1"/>
    <col min="6412" max="6414" width="9" style="16" customWidth="1"/>
    <col min="6415" max="6415" width="7.625" style="16" customWidth="1"/>
    <col min="6416" max="6656" width="9" style="16"/>
    <col min="6657" max="6657" width="9" style="16" customWidth="1"/>
    <col min="6658" max="6658" width="17.625" style="16" customWidth="1"/>
    <col min="6659" max="6659" width="7.625" style="16" customWidth="1"/>
    <col min="6660" max="6660" width="6.75" style="16" bestFit="1" customWidth="1"/>
    <col min="6661" max="6661" width="3.5" style="16" bestFit="1" customWidth="1"/>
    <col min="6662" max="6662" width="3.5" style="16" customWidth="1"/>
    <col min="6663" max="6663" width="3.5" style="16" bestFit="1" customWidth="1"/>
    <col min="6664" max="6664" width="3.5" style="16" customWidth="1"/>
    <col min="6665" max="6665" width="3.5" style="16" bestFit="1" customWidth="1"/>
    <col min="6666" max="6666" width="3.5" style="16" customWidth="1"/>
    <col min="6667" max="6667" width="5.5" style="16" bestFit="1" customWidth="1"/>
    <col min="6668" max="6670" width="9" style="16" customWidth="1"/>
    <col min="6671" max="6671" width="7.625" style="16" customWidth="1"/>
    <col min="6672" max="6912" width="9" style="16"/>
    <col min="6913" max="6913" width="9" style="16" customWidth="1"/>
    <col min="6914" max="6914" width="17.625" style="16" customWidth="1"/>
    <col min="6915" max="6915" width="7.625" style="16" customWidth="1"/>
    <col min="6916" max="6916" width="6.75" style="16" bestFit="1" customWidth="1"/>
    <col min="6917" max="6917" width="3.5" style="16" bestFit="1" customWidth="1"/>
    <col min="6918" max="6918" width="3.5" style="16" customWidth="1"/>
    <col min="6919" max="6919" width="3.5" style="16" bestFit="1" customWidth="1"/>
    <col min="6920" max="6920" width="3.5" style="16" customWidth="1"/>
    <col min="6921" max="6921" width="3.5" style="16" bestFit="1" customWidth="1"/>
    <col min="6922" max="6922" width="3.5" style="16" customWidth="1"/>
    <col min="6923" max="6923" width="5.5" style="16" bestFit="1" customWidth="1"/>
    <col min="6924" max="6926" width="9" style="16" customWidth="1"/>
    <col min="6927" max="6927" width="7.625" style="16" customWidth="1"/>
    <col min="6928" max="7168" width="9" style="16"/>
    <col min="7169" max="7169" width="9" style="16" customWidth="1"/>
    <col min="7170" max="7170" width="17.625" style="16" customWidth="1"/>
    <col min="7171" max="7171" width="7.625" style="16" customWidth="1"/>
    <col min="7172" max="7172" width="6.75" style="16" bestFit="1" customWidth="1"/>
    <col min="7173" max="7173" width="3.5" style="16" bestFit="1" customWidth="1"/>
    <col min="7174" max="7174" width="3.5" style="16" customWidth="1"/>
    <col min="7175" max="7175" width="3.5" style="16" bestFit="1" customWidth="1"/>
    <col min="7176" max="7176" width="3.5" style="16" customWidth="1"/>
    <col min="7177" max="7177" width="3.5" style="16" bestFit="1" customWidth="1"/>
    <col min="7178" max="7178" width="3.5" style="16" customWidth="1"/>
    <col min="7179" max="7179" width="5.5" style="16" bestFit="1" customWidth="1"/>
    <col min="7180" max="7182" width="9" style="16" customWidth="1"/>
    <col min="7183" max="7183" width="7.625" style="16" customWidth="1"/>
    <col min="7184" max="7424" width="9" style="16"/>
    <col min="7425" max="7425" width="9" style="16" customWidth="1"/>
    <col min="7426" max="7426" width="17.625" style="16" customWidth="1"/>
    <col min="7427" max="7427" width="7.625" style="16" customWidth="1"/>
    <col min="7428" max="7428" width="6.75" style="16" bestFit="1" customWidth="1"/>
    <col min="7429" max="7429" width="3.5" style="16" bestFit="1" customWidth="1"/>
    <col min="7430" max="7430" width="3.5" style="16" customWidth="1"/>
    <col min="7431" max="7431" width="3.5" style="16" bestFit="1" customWidth="1"/>
    <col min="7432" max="7432" width="3.5" style="16" customWidth="1"/>
    <col min="7433" max="7433" width="3.5" style="16" bestFit="1" customWidth="1"/>
    <col min="7434" max="7434" width="3.5" style="16" customWidth="1"/>
    <col min="7435" max="7435" width="5.5" style="16" bestFit="1" customWidth="1"/>
    <col min="7436" max="7438" width="9" style="16" customWidth="1"/>
    <col min="7439" max="7439" width="7.625" style="16" customWidth="1"/>
    <col min="7440" max="7680" width="9" style="16"/>
    <col min="7681" max="7681" width="9" style="16" customWidth="1"/>
    <col min="7682" max="7682" width="17.625" style="16" customWidth="1"/>
    <col min="7683" max="7683" width="7.625" style="16" customWidth="1"/>
    <col min="7684" max="7684" width="6.75" style="16" bestFit="1" customWidth="1"/>
    <col min="7685" max="7685" width="3.5" style="16" bestFit="1" customWidth="1"/>
    <col min="7686" max="7686" width="3.5" style="16" customWidth="1"/>
    <col min="7687" max="7687" width="3.5" style="16" bestFit="1" customWidth="1"/>
    <col min="7688" max="7688" width="3.5" style="16" customWidth="1"/>
    <col min="7689" max="7689" width="3.5" style="16" bestFit="1" customWidth="1"/>
    <col min="7690" max="7690" width="3.5" style="16" customWidth="1"/>
    <col min="7691" max="7691" width="5.5" style="16" bestFit="1" customWidth="1"/>
    <col min="7692" max="7694" width="9" style="16" customWidth="1"/>
    <col min="7695" max="7695" width="7.625" style="16" customWidth="1"/>
    <col min="7696" max="7936" width="9" style="16"/>
    <col min="7937" max="7937" width="9" style="16" customWidth="1"/>
    <col min="7938" max="7938" width="17.625" style="16" customWidth="1"/>
    <col min="7939" max="7939" width="7.625" style="16" customWidth="1"/>
    <col min="7940" max="7940" width="6.75" style="16" bestFit="1" customWidth="1"/>
    <col min="7941" max="7941" width="3.5" style="16" bestFit="1" customWidth="1"/>
    <col min="7942" max="7942" width="3.5" style="16" customWidth="1"/>
    <col min="7943" max="7943" width="3.5" style="16" bestFit="1" customWidth="1"/>
    <col min="7944" max="7944" width="3.5" style="16" customWidth="1"/>
    <col min="7945" max="7945" width="3.5" style="16" bestFit="1" customWidth="1"/>
    <col min="7946" max="7946" width="3.5" style="16" customWidth="1"/>
    <col min="7947" max="7947" width="5.5" style="16" bestFit="1" customWidth="1"/>
    <col min="7948" max="7950" width="9" style="16" customWidth="1"/>
    <col min="7951" max="7951" width="7.625" style="16" customWidth="1"/>
    <col min="7952" max="8192" width="9" style="16"/>
    <col min="8193" max="8193" width="9" style="16" customWidth="1"/>
    <col min="8194" max="8194" width="17.625" style="16" customWidth="1"/>
    <col min="8195" max="8195" width="7.625" style="16" customWidth="1"/>
    <col min="8196" max="8196" width="6.75" style="16" bestFit="1" customWidth="1"/>
    <col min="8197" max="8197" width="3.5" style="16" bestFit="1" customWidth="1"/>
    <col min="8198" max="8198" width="3.5" style="16" customWidth="1"/>
    <col min="8199" max="8199" width="3.5" style="16" bestFit="1" customWidth="1"/>
    <col min="8200" max="8200" width="3.5" style="16" customWidth="1"/>
    <col min="8201" max="8201" width="3.5" style="16" bestFit="1" customWidth="1"/>
    <col min="8202" max="8202" width="3.5" style="16" customWidth="1"/>
    <col min="8203" max="8203" width="5.5" style="16" bestFit="1" customWidth="1"/>
    <col min="8204" max="8206" width="9" style="16" customWidth="1"/>
    <col min="8207" max="8207" width="7.625" style="16" customWidth="1"/>
    <col min="8208" max="8448" width="9" style="16"/>
    <col min="8449" max="8449" width="9" style="16" customWidth="1"/>
    <col min="8450" max="8450" width="17.625" style="16" customWidth="1"/>
    <col min="8451" max="8451" width="7.625" style="16" customWidth="1"/>
    <col min="8452" max="8452" width="6.75" style="16" bestFit="1" customWidth="1"/>
    <col min="8453" max="8453" width="3.5" style="16" bestFit="1" customWidth="1"/>
    <col min="8454" max="8454" width="3.5" style="16" customWidth="1"/>
    <col min="8455" max="8455" width="3.5" style="16" bestFit="1" customWidth="1"/>
    <col min="8456" max="8456" width="3.5" style="16" customWidth="1"/>
    <col min="8457" max="8457" width="3.5" style="16" bestFit="1" customWidth="1"/>
    <col min="8458" max="8458" width="3.5" style="16" customWidth="1"/>
    <col min="8459" max="8459" width="5.5" style="16" bestFit="1" customWidth="1"/>
    <col min="8460" max="8462" width="9" style="16" customWidth="1"/>
    <col min="8463" max="8463" width="7.625" style="16" customWidth="1"/>
    <col min="8464" max="8704" width="9" style="16"/>
    <col min="8705" max="8705" width="9" style="16" customWidth="1"/>
    <col min="8706" max="8706" width="17.625" style="16" customWidth="1"/>
    <col min="8707" max="8707" width="7.625" style="16" customWidth="1"/>
    <col min="8708" max="8708" width="6.75" style="16" bestFit="1" customWidth="1"/>
    <col min="8709" max="8709" width="3.5" style="16" bestFit="1" customWidth="1"/>
    <col min="8710" max="8710" width="3.5" style="16" customWidth="1"/>
    <col min="8711" max="8711" width="3.5" style="16" bestFit="1" customWidth="1"/>
    <col min="8712" max="8712" width="3.5" style="16" customWidth="1"/>
    <col min="8713" max="8713" width="3.5" style="16" bestFit="1" customWidth="1"/>
    <col min="8714" max="8714" width="3.5" style="16" customWidth="1"/>
    <col min="8715" max="8715" width="5.5" style="16" bestFit="1" customWidth="1"/>
    <col min="8716" max="8718" width="9" style="16" customWidth="1"/>
    <col min="8719" max="8719" width="7.625" style="16" customWidth="1"/>
    <col min="8720" max="8960" width="9" style="16"/>
    <col min="8961" max="8961" width="9" style="16" customWidth="1"/>
    <col min="8962" max="8962" width="17.625" style="16" customWidth="1"/>
    <col min="8963" max="8963" width="7.625" style="16" customWidth="1"/>
    <col min="8964" max="8964" width="6.75" style="16" bestFit="1" customWidth="1"/>
    <col min="8965" max="8965" width="3.5" style="16" bestFit="1" customWidth="1"/>
    <col min="8966" max="8966" width="3.5" style="16" customWidth="1"/>
    <col min="8967" max="8967" width="3.5" style="16" bestFit="1" customWidth="1"/>
    <col min="8968" max="8968" width="3.5" style="16" customWidth="1"/>
    <col min="8969" max="8969" width="3.5" style="16" bestFit="1" customWidth="1"/>
    <col min="8970" max="8970" width="3.5" style="16" customWidth="1"/>
    <col min="8971" max="8971" width="5.5" style="16" bestFit="1" customWidth="1"/>
    <col min="8972" max="8974" width="9" style="16" customWidth="1"/>
    <col min="8975" max="8975" width="7.625" style="16" customWidth="1"/>
    <col min="8976" max="9216" width="9" style="16"/>
    <col min="9217" max="9217" width="9" style="16" customWidth="1"/>
    <col min="9218" max="9218" width="17.625" style="16" customWidth="1"/>
    <col min="9219" max="9219" width="7.625" style="16" customWidth="1"/>
    <col min="9220" max="9220" width="6.75" style="16" bestFit="1" customWidth="1"/>
    <col min="9221" max="9221" width="3.5" style="16" bestFit="1" customWidth="1"/>
    <col min="9222" max="9222" width="3.5" style="16" customWidth="1"/>
    <col min="9223" max="9223" width="3.5" style="16" bestFit="1" customWidth="1"/>
    <col min="9224" max="9224" width="3.5" style="16" customWidth="1"/>
    <col min="9225" max="9225" width="3.5" style="16" bestFit="1" customWidth="1"/>
    <col min="9226" max="9226" width="3.5" style="16" customWidth="1"/>
    <col min="9227" max="9227" width="5.5" style="16" bestFit="1" customWidth="1"/>
    <col min="9228" max="9230" width="9" style="16" customWidth="1"/>
    <col min="9231" max="9231" width="7.625" style="16" customWidth="1"/>
    <col min="9232" max="9472" width="9" style="16"/>
    <col min="9473" max="9473" width="9" style="16" customWidth="1"/>
    <col min="9474" max="9474" width="17.625" style="16" customWidth="1"/>
    <col min="9475" max="9475" width="7.625" style="16" customWidth="1"/>
    <col min="9476" max="9476" width="6.75" style="16" bestFit="1" customWidth="1"/>
    <col min="9477" max="9477" width="3.5" style="16" bestFit="1" customWidth="1"/>
    <col min="9478" max="9478" width="3.5" style="16" customWidth="1"/>
    <col min="9479" max="9479" width="3.5" style="16" bestFit="1" customWidth="1"/>
    <col min="9480" max="9480" width="3.5" style="16" customWidth="1"/>
    <col min="9481" max="9481" width="3.5" style="16" bestFit="1" customWidth="1"/>
    <col min="9482" max="9482" width="3.5" style="16" customWidth="1"/>
    <col min="9483" max="9483" width="5.5" style="16" bestFit="1" customWidth="1"/>
    <col min="9484" max="9486" width="9" style="16" customWidth="1"/>
    <col min="9487" max="9487" width="7.625" style="16" customWidth="1"/>
    <col min="9488" max="9728" width="9" style="16"/>
    <col min="9729" max="9729" width="9" style="16" customWidth="1"/>
    <col min="9730" max="9730" width="17.625" style="16" customWidth="1"/>
    <col min="9731" max="9731" width="7.625" style="16" customWidth="1"/>
    <col min="9732" max="9732" width="6.75" style="16" bestFit="1" customWidth="1"/>
    <col min="9733" max="9733" width="3.5" style="16" bestFit="1" customWidth="1"/>
    <col min="9734" max="9734" width="3.5" style="16" customWidth="1"/>
    <col min="9735" max="9735" width="3.5" style="16" bestFit="1" customWidth="1"/>
    <col min="9736" max="9736" width="3.5" style="16" customWidth="1"/>
    <col min="9737" max="9737" width="3.5" style="16" bestFit="1" customWidth="1"/>
    <col min="9738" max="9738" width="3.5" style="16" customWidth="1"/>
    <col min="9739" max="9739" width="5.5" style="16" bestFit="1" customWidth="1"/>
    <col min="9740" max="9742" width="9" style="16" customWidth="1"/>
    <col min="9743" max="9743" width="7.625" style="16" customWidth="1"/>
    <col min="9744" max="9984" width="9" style="16"/>
    <col min="9985" max="9985" width="9" style="16" customWidth="1"/>
    <col min="9986" max="9986" width="17.625" style="16" customWidth="1"/>
    <col min="9987" max="9987" width="7.625" style="16" customWidth="1"/>
    <col min="9988" max="9988" width="6.75" style="16" bestFit="1" customWidth="1"/>
    <col min="9989" max="9989" width="3.5" style="16" bestFit="1" customWidth="1"/>
    <col min="9990" max="9990" width="3.5" style="16" customWidth="1"/>
    <col min="9991" max="9991" width="3.5" style="16" bestFit="1" customWidth="1"/>
    <col min="9992" max="9992" width="3.5" style="16" customWidth="1"/>
    <col min="9993" max="9993" width="3.5" style="16" bestFit="1" customWidth="1"/>
    <col min="9994" max="9994" width="3.5" style="16" customWidth="1"/>
    <col min="9995" max="9995" width="5.5" style="16" bestFit="1" customWidth="1"/>
    <col min="9996" max="9998" width="9" style="16" customWidth="1"/>
    <col min="9999" max="9999" width="7.625" style="16" customWidth="1"/>
    <col min="10000" max="10240" width="9" style="16"/>
    <col min="10241" max="10241" width="9" style="16" customWidth="1"/>
    <col min="10242" max="10242" width="17.625" style="16" customWidth="1"/>
    <col min="10243" max="10243" width="7.625" style="16" customWidth="1"/>
    <col min="10244" max="10244" width="6.75" style="16" bestFit="1" customWidth="1"/>
    <col min="10245" max="10245" width="3.5" style="16" bestFit="1" customWidth="1"/>
    <col min="10246" max="10246" width="3.5" style="16" customWidth="1"/>
    <col min="10247" max="10247" width="3.5" style="16" bestFit="1" customWidth="1"/>
    <col min="10248" max="10248" width="3.5" style="16" customWidth="1"/>
    <col min="10249" max="10249" width="3.5" style="16" bestFit="1" customWidth="1"/>
    <col min="10250" max="10250" width="3.5" style="16" customWidth="1"/>
    <col min="10251" max="10251" width="5.5" style="16" bestFit="1" customWidth="1"/>
    <col min="10252" max="10254" width="9" style="16" customWidth="1"/>
    <col min="10255" max="10255" width="7.625" style="16" customWidth="1"/>
    <col min="10256" max="10496" width="9" style="16"/>
    <col min="10497" max="10497" width="9" style="16" customWidth="1"/>
    <col min="10498" max="10498" width="17.625" style="16" customWidth="1"/>
    <col min="10499" max="10499" width="7.625" style="16" customWidth="1"/>
    <col min="10500" max="10500" width="6.75" style="16" bestFit="1" customWidth="1"/>
    <col min="10501" max="10501" width="3.5" style="16" bestFit="1" customWidth="1"/>
    <col min="10502" max="10502" width="3.5" style="16" customWidth="1"/>
    <col min="10503" max="10503" width="3.5" style="16" bestFit="1" customWidth="1"/>
    <col min="10504" max="10504" width="3.5" style="16" customWidth="1"/>
    <col min="10505" max="10505" width="3.5" style="16" bestFit="1" customWidth="1"/>
    <col min="10506" max="10506" width="3.5" style="16" customWidth="1"/>
    <col min="10507" max="10507" width="5.5" style="16" bestFit="1" customWidth="1"/>
    <col min="10508" max="10510" width="9" style="16" customWidth="1"/>
    <col min="10511" max="10511" width="7.625" style="16" customWidth="1"/>
    <col min="10512" max="10752" width="9" style="16"/>
    <col min="10753" max="10753" width="9" style="16" customWidth="1"/>
    <col min="10754" max="10754" width="17.625" style="16" customWidth="1"/>
    <col min="10755" max="10755" width="7.625" style="16" customWidth="1"/>
    <col min="10756" max="10756" width="6.75" style="16" bestFit="1" customWidth="1"/>
    <col min="10757" max="10757" width="3.5" style="16" bestFit="1" customWidth="1"/>
    <col min="10758" max="10758" width="3.5" style="16" customWidth="1"/>
    <col min="10759" max="10759" width="3.5" style="16" bestFit="1" customWidth="1"/>
    <col min="10760" max="10760" width="3.5" style="16" customWidth="1"/>
    <col min="10761" max="10761" width="3.5" style="16" bestFit="1" customWidth="1"/>
    <col min="10762" max="10762" width="3.5" style="16" customWidth="1"/>
    <col min="10763" max="10763" width="5.5" style="16" bestFit="1" customWidth="1"/>
    <col min="10764" max="10766" width="9" style="16" customWidth="1"/>
    <col min="10767" max="10767" width="7.625" style="16" customWidth="1"/>
    <col min="10768" max="11008" width="9" style="16"/>
    <col min="11009" max="11009" width="9" style="16" customWidth="1"/>
    <col min="11010" max="11010" width="17.625" style="16" customWidth="1"/>
    <col min="11011" max="11011" width="7.625" style="16" customWidth="1"/>
    <col min="11012" max="11012" width="6.75" style="16" bestFit="1" customWidth="1"/>
    <col min="11013" max="11013" width="3.5" style="16" bestFit="1" customWidth="1"/>
    <col min="11014" max="11014" width="3.5" style="16" customWidth="1"/>
    <col min="11015" max="11015" width="3.5" style="16" bestFit="1" customWidth="1"/>
    <col min="11016" max="11016" width="3.5" style="16" customWidth="1"/>
    <col min="11017" max="11017" width="3.5" style="16" bestFit="1" customWidth="1"/>
    <col min="11018" max="11018" width="3.5" style="16" customWidth="1"/>
    <col min="11019" max="11019" width="5.5" style="16" bestFit="1" customWidth="1"/>
    <col min="11020" max="11022" width="9" style="16" customWidth="1"/>
    <col min="11023" max="11023" width="7.625" style="16" customWidth="1"/>
    <col min="11024" max="11264" width="9" style="16"/>
    <col min="11265" max="11265" width="9" style="16" customWidth="1"/>
    <col min="11266" max="11266" width="17.625" style="16" customWidth="1"/>
    <col min="11267" max="11267" width="7.625" style="16" customWidth="1"/>
    <col min="11268" max="11268" width="6.75" style="16" bestFit="1" customWidth="1"/>
    <col min="11269" max="11269" width="3.5" style="16" bestFit="1" customWidth="1"/>
    <col min="11270" max="11270" width="3.5" style="16" customWidth="1"/>
    <col min="11271" max="11271" width="3.5" style="16" bestFit="1" customWidth="1"/>
    <col min="11272" max="11272" width="3.5" style="16" customWidth="1"/>
    <col min="11273" max="11273" width="3.5" style="16" bestFit="1" customWidth="1"/>
    <col min="11274" max="11274" width="3.5" style="16" customWidth="1"/>
    <col min="11275" max="11275" width="5.5" style="16" bestFit="1" customWidth="1"/>
    <col min="11276" max="11278" width="9" style="16" customWidth="1"/>
    <col min="11279" max="11279" width="7.625" style="16" customWidth="1"/>
    <col min="11280" max="11520" width="9" style="16"/>
    <col min="11521" max="11521" width="9" style="16" customWidth="1"/>
    <col min="11522" max="11522" width="17.625" style="16" customWidth="1"/>
    <col min="11523" max="11523" width="7.625" style="16" customWidth="1"/>
    <col min="11524" max="11524" width="6.75" style="16" bestFit="1" customWidth="1"/>
    <col min="11525" max="11525" width="3.5" style="16" bestFit="1" customWidth="1"/>
    <col min="11526" max="11526" width="3.5" style="16" customWidth="1"/>
    <col min="11527" max="11527" width="3.5" style="16" bestFit="1" customWidth="1"/>
    <col min="11528" max="11528" width="3.5" style="16" customWidth="1"/>
    <col min="11529" max="11529" width="3.5" style="16" bestFit="1" customWidth="1"/>
    <col min="11530" max="11530" width="3.5" style="16" customWidth="1"/>
    <col min="11531" max="11531" width="5.5" style="16" bestFit="1" customWidth="1"/>
    <col min="11532" max="11534" width="9" style="16" customWidth="1"/>
    <col min="11535" max="11535" width="7.625" style="16" customWidth="1"/>
    <col min="11536" max="11776" width="9" style="16"/>
    <col min="11777" max="11777" width="9" style="16" customWidth="1"/>
    <col min="11778" max="11778" width="17.625" style="16" customWidth="1"/>
    <col min="11779" max="11779" width="7.625" style="16" customWidth="1"/>
    <col min="11780" max="11780" width="6.75" style="16" bestFit="1" customWidth="1"/>
    <col min="11781" max="11781" width="3.5" style="16" bestFit="1" customWidth="1"/>
    <col min="11782" max="11782" width="3.5" style="16" customWidth="1"/>
    <col min="11783" max="11783" width="3.5" style="16" bestFit="1" customWidth="1"/>
    <col min="11784" max="11784" width="3.5" style="16" customWidth="1"/>
    <col min="11785" max="11785" width="3.5" style="16" bestFit="1" customWidth="1"/>
    <col min="11786" max="11786" width="3.5" style="16" customWidth="1"/>
    <col min="11787" max="11787" width="5.5" style="16" bestFit="1" customWidth="1"/>
    <col min="11788" max="11790" width="9" style="16" customWidth="1"/>
    <col min="11791" max="11791" width="7.625" style="16" customWidth="1"/>
    <col min="11792" max="12032" width="9" style="16"/>
    <col min="12033" max="12033" width="9" style="16" customWidth="1"/>
    <col min="12034" max="12034" width="17.625" style="16" customWidth="1"/>
    <col min="12035" max="12035" width="7.625" style="16" customWidth="1"/>
    <col min="12036" max="12036" width="6.75" style="16" bestFit="1" customWidth="1"/>
    <col min="12037" max="12037" width="3.5" style="16" bestFit="1" customWidth="1"/>
    <col min="12038" max="12038" width="3.5" style="16" customWidth="1"/>
    <col min="12039" max="12039" width="3.5" style="16" bestFit="1" customWidth="1"/>
    <col min="12040" max="12040" width="3.5" style="16" customWidth="1"/>
    <col min="12041" max="12041" width="3.5" style="16" bestFit="1" customWidth="1"/>
    <col min="12042" max="12042" width="3.5" style="16" customWidth="1"/>
    <col min="12043" max="12043" width="5.5" style="16" bestFit="1" customWidth="1"/>
    <col min="12044" max="12046" width="9" style="16" customWidth="1"/>
    <col min="12047" max="12047" width="7.625" style="16" customWidth="1"/>
    <col min="12048" max="12288" width="9" style="16"/>
    <col min="12289" max="12289" width="9" style="16" customWidth="1"/>
    <col min="12290" max="12290" width="17.625" style="16" customWidth="1"/>
    <col min="12291" max="12291" width="7.625" style="16" customWidth="1"/>
    <col min="12292" max="12292" width="6.75" style="16" bestFit="1" customWidth="1"/>
    <col min="12293" max="12293" width="3.5" style="16" bestFit="1" customWidth="1"/>
    <col min="12294" max="12294" width="3.5" style="16" customWidth="1"/>
    <col min="12295" max="12295" width="3.5" style="16" bestFit="1" customWidth="1"/>
    <col min="12296" max="12296" width="3.5" style="16" customWidth="1"/>
    <col min="12297" max="12297" width="3.5" style="16" bestFit="1" customWidth="1"/>
    <col min="12298" max="12298" width="3.5" style="16" customWidth="1"/>
    <col min="12299" max="12299" width="5.5" style="16" bestFit="1" customWidth="1"/>
    <col min="12300" max="12302" width="9" style="16" customWidth="1"/>
    <col min="12303" max="12303" width="7.625" style="16" customWidth="1"/>
    <col min="12304" max="12544" width="9" style="16"/>
    <col min="12545" max="12545" width="9" style="16" customWidth="1"/>
    <col min="12546" max="12546" width="17.625" style="16" customWidth="1"/>
    <col min="12547" max="12547" width="7.625" style="16" customWidth="1"/>
    <col min="12548" max="12548" width="6.75" style="16" bestFit="1" customWidth="1"/>
    <col min="12549" max="12549" width="3.5" style="16" bestFit="1" customWidth="1"/>
    <col min="12550" max="12550" width="3.5" style="16" customWidth="1"/>
    <col min="12551" max="12551" width="3.5" style="16" bestFit="1" customWidth="1"/>
    <col min="12552" max="12552" width="3.5" style="16" customWidth="1"/>
    <col min="12553" max="12553" width="3.5" style="16" bestFit="1" customWidth="1"/>
    <col min="12554" max="12554" width="3.5" style="16" customWidth="1"/>
    <col min="12555" max="12555" width="5.5" style="16" bestFit="1" customWidth="1"/>
    <col min="12556" max="12558" width="9" style="16" customWidth="1"/>
    <col min="12559" max="12559" width="7.625" style="16" customWidth="1"/>
    <col min="12560" max="12800" width="9" style="16"/>
    <col min="12801" max="12801" width="9" style="16" customWidth="1"/>
    <col min="12802" max="12802" width="17.625" style="16" customWidth="1"/>
    <col min="12803" max="12803" width="7.625" style="16" customWidth="1"/>
    <col min="12804" max="12804" width="6.75" style="16" bestFit="1" customWidth="1"/>
    <col min="12805" max="12805" width="3.5" style="16" bestFit="1" customWidth="1"/>
    <col min="12806" max="12806" width="3.5" style="16" customWidth="1"/>
    <col min="12807" max="12807" width="3.5" style="16" bestFit="1" customWidth="1"/>
    <col min="12808" max="12808" width="3.5" style="16" customWidth="1"/>
    <col min="12809" max="12809" width="3.5" style="16" bestFit="1" customWidth="1"/>
    <col min="12810" max="12810" width="3.5" style="16" customWidth="1"/>
    <col min="12811" max="12811" width="5.5" style="16" bestFit="1" customWidth="1"/>
    <col min="12812" max="12814" width="9" style="16" customWidth="1"/>
    <col min="12815" max="12815" width="7.625" style="16" customWidth="1"/>
    <col min="12816" max="13056" width="9" style="16"/>
    <col min="13057" max="13057" width="9" style="16" customWidth="1"/>
    <col min="13058" max="13058" width="17.625" style="16" customWidth="1"/>
    <col min="13059" max="13059" width="7.625" style="16" customWidth="1"/>
    <col min="13060" max="13060" width="6.75" style="16" bestFit="1" customWidth="1"/>
    <col min="13061" max="13061" width="3.5" style="16" bestFit="1" customWidth="1"/>
    <col min="13062" max="13062" width="3.5" style="16" customWidth="1"/>
    <col min="13063" max="13063" width="3.5" style="16" bestFit="1" customWidth="1"/>
    <col min="13064" max="13064" width="3.5" style="16" customWidth="1"/>
    <col min="13065" max="13065" width="3.5" style="16" bestFit="1" customWidth="1"/>
    <col min="13066" max="13066" width="3.5" style="16" customWidth="1"/>
    <col min="13067" max="13067" width="5.5" style="16" bestFit="1" customWidth="1"/>
    <col min="13068" max="13070" width="9" style="16" customWidth="1"/>
    <col min="13071" max="13071" width="7.625" style="16" customWidth="1"/>
    <col min="13072" max="13312" width="9" style="16"/>
    <col min="13313" max="13313" width="9" style="16" customWidth="1"/>
    <col min="13314" max="13314" width="17.625" style="16" customWidth="1"/>
    <col min="13315" max="13315" width="7.625" style="16" customWidth="1"/>
    <col min="13316" max="13316" width="6.75" style="16" bestFit="1" customWidth="1"/>
    <col min="13317" max="13317" width="3.5" style="16" bestFit="1" customWidth="1"/>
    <col min="13318" max="13318" width="3.5" style="16" customWidth="1"/>
    <col min="13319" max="13319" width="3.5" style="16" bestFit="1" customWidth="1"/>
    <col min="13320" max="13320" width="3.5" style="16" customWidth="1"/>
    <col min="13321" max="13321" width="3.5" style="16" bestFit="1" customWidth="1"/>
    <col min="13322" max="13322" width="3.5" style="16" customWidth="1"/>
    <col min="13323" max="13323" width="5.5" style="16" bestFit="1" customWidth="1"/>
    <col min="13324" max="13326" width="9" style="16" customWidth="1"/>
    <col min="13327" max="13327" width="7.625" style="16" customWidth="1"/>
    <col min="13328" max="13568" width="9" style="16"/>
    <col min="13569" max="13569" width="9" style="16" customWidth="1"/>
    <col min="13570" max="13570" width="17.625" style="16" customWidth="1"/>
    <col min="13571" max="13571" width="7.625" style="16" customWidth="1"/>
    <col min="13572" max="13572" width="6.75" style="16" bestFit="1" customWidth="1"/>
    <col min="13573" max="13573" width="3.5" style="16" bestFit="1" customWidth="1"/>
    <col min="13574" max="13574" width="3.5" style="16" customWidth="1"/>
    <col min="13575" max="13575" width="3.5" style="16" bestFit="1" customWidth="1"/>
    <col min="13576" max="13576" width="3.5" style="16" customWidth="1"/>
    <col min="13577" max="13577" width="3.5" style="16" bestFit="1" customWidth="1"/>
    <col min="13578" max="13578" width="3.5" style="16" customWidth="1"/>
    <col min="13579" max="13579" width="5.5" style="16" bestFit="1" customWidth="1"/>
    <col min="13580" max="13582" width="9" style="16" customWidth="1"/>
    <col min="13583" max="13583" width="7.625" style="16" customWidth="1"/>
    <col min="13584" max="13824" width="9" style="16"/>
    <col min="13825" max="13825" width="9" style="16" customWidth="1"/>
    <col min="13826" max="13826" width="17.625" style="16" customWidth="1"/>
    <col min="13827" max="13827" width="7.625" style="16" customWidth="1"/>
    <col min="13828" max="13828" width="6.75" style="16" bestFit="1" customWidth="1"/>
    <col min="13829" max="13829" width="3.5" style="16" bestFit="1" customWidth="1"/>
    <col min="13830" max="13830" width="3.5" style="16" customWidth="1"/>
    <col min="13831" max="13831" width="3.5" style="16" bestFit="1" customWidth="1"/>
    <col min="13832" max="13832" width="3.5" style="16" customWidth="1"/>
    <col min="13833" max="13833" width="3.5" style="16" bestFit="1" customWidth="1"/>
    <col min="13834" max="13834" width="3.5" style="16" customWidth="1"/>
    <col min="13835" max="13835" width="5.5" style="16" bestFit="1" customWidth="1"/>
    <col min="13836" max="13838" width="9" style="16" customWidth="1"/>
    <col min="13839" max="13839" width="7.625" style="16" customWidth="1"/>
    <col min="13840" max="14080" width="9" style="16"/>
    <col min="14081" max="14081" width="9" style="16" customWidth="1"/>
    <col min="14082" max="14082" width="17.625" style="16" customWidth="1"/>
    <col min="14083" max="14083" width="7.625" style="16" customWidth="1"/>
    <col min="14084" max="14084" width="6.75" style="16" bestFit="1" customWidth="1"/>
    <col min="14085" max="14085" width="3.5" style="16" bestFit="1" customWidth="1"/>
    <col min="14086" max="14086" width="3.5" style="16" customWidth="1"/>
    <col min="14087" max="14087" width="3.5" style="16" bestFit="1" customWidth="1"/>
    <col min="14088" max="14088" width="3.5" style="16" customWidth="1"/>
    <col min="14089" max="14089" width="3.5" style="16" bestFit="1" customWidth="1"/>
    <col min="14090" max="14090" width="3.5" style="16" customWidth="1"/>
    <col min="14091" max="14091" width="5.5" style="16" bestFit="1" customWidth="1"/>
    <col min="14092" max="14094" width="9" style="16" customWidth="1"/>
    <col min="14095" max="14095" width="7.625" style="16" customWidth="1"/>
    <col min="14096" max="14336" width="9" style="16"/>
    <col min="14337" max="14337" width="9" style="16" customWidth="1"/>
    <col min="14338" max="14338" width="17.625" style="16" customWidth="1"/>
    <col min="14339" max="14339" width="7.625" style="16" customWidth="1"/>
    <col min="14340" max="14340" width="6.75" style="16" bestFit="1" customWidth="1"/>
    <col min="14341" max="14341" width="3.5" style="16" bestFit="1" customWidth="1"/>
    <col min="14342" max="14342" width="3.5" style="16" customWidth="1"/>
    <col min="14343" max="14343" width="3.5" style="16" bestFit="1" customWidth="1"/>
    <col min="14344" max="14344" width="3.5" style="16" customWidth="1"/>
    <col min="14345" max="14345" width="3.5" style="16" bestFit="1" customWidth="1"/>
    <col min="14346" max="14346" width="3.5" style="16" customWidth="1"/>
    <col min="14347" max="14347" width="5.5" style="16" bestFit="1" customWidth="1"/>
    <col min="14348" max="14350" width="9" style="16" customWidth="1"/>
    <col min="14351" max="14351" width="7.625" style="16" customWidth="1"/>
    <col min="14352" max="14592" width="9" style="16"/>
    <col min="14593" max="14593" width="9" style="16" customWidth="1"/>
    <col min="14594" max="14594" width="17.625" style="16" customWidth="1"/>
    <col min="14595" max="14595" width="7.625" style="16" customWidth="1"/>
    <col min="14596" max="14596" width="6.75" style="16" bestFit="1" customWidth="1"/>
    <col min="14597" max="14597" width="3.5" style="16" bestFit="1" customWidth="1"/>
    <col min="14598" max="14598" width="3.5" style="16" customWidth="1"/>
    <col min="14599" max="14599" width="3.5" style="16" bestFit="1" customWidth="1"/>
    <col min="14600" max="14600" width="3.5" style="16" customWidth="1"/>
    <col min="14601" max="14601" width="3.5" style="16" bestFit="1" customWidth="1"/>
    <col min="14602" max="14602" width="3.5" style="16" customWidth="1"/>
    <col min="14603" max="14603" width="5.5" style="16" bestFit="1" customWidth="1"/>
    <col min="14604" max="14606" width="9" style="16" customWidth="1"/>
    <col min="14607" max="14607" width="7.625" style="16" customWidth="1"/>
    <col min="14608" max="14848" width="9" style="16"/>
    <col min="14849" max="14849" width="9" style="16" customWidth="1"/>
    <col min="14850" max="14850" width="17.625" style="16" customWidth="1"/>
    <col min="14851" max="14851" width="7.625" style="16" customWidth="1"/>
    <col min="14852" max="14852" width="6.75" style="16" bestFit="1" customWidth="1"/>
    <col min="14853" max="14853" width="3.5" style="16" bestFit="1" customWidth="1"/>
    <col min="14854" max="14854" width="3.5" style="16" customWidth="1"/>
    <col min="14855" max="14855" width="3.5" style="16" bestFit="1" customWidth="1"/>
    <col min="14856" max="14856" width="3.5" style="16" customWidth="1"/>
    <col min="14857" max="14857" width="3.5" style="16" bestFit="1" customWidth="1"/>
    <col min="14858" max="14858" width="3.5" style="16" customWidth="1"/>
    <col min="14859" max="14859" width="5.5" style="16" bestFit="1" customWidth="1"/>
    <col min="14860" max="14862" width="9" style="16" customWidth="1"/>
    <col min="14863" max="14863" width="7.625" style="16" customWidth="1"/>
    <col min="14864" max="15104" width="9" style="16"/>
    <col min="15105" max="15105" width="9" style="16" customWidth="1"/>
    <col min="15106" max="15106" width="17.625" style="16" customWidth="1"/>
    <col min="15107" max="15107" width="7.625" style="16" customWidth="1"/>
    <col min="15108" max="15108" width="6.75" style="16" bestFit="1" customWidth="1"/>
    <col min="15109" max="15109" width="3.5" style="16" bestFit="1" customWidth="1"/>
    <col min="15110" max="15110" width="3.5" style="16" customWidth="1"/>
    <col min="15111" max="15111" width="3.5" style="16" bestFit="1" customWidth="1"/>
    <col min="15112" max="15112" width="3.5" style="16" customWidth="1"/>
    <col min="15113" max="15113" width="3.5" style="16" bestFit="1" customWidth="1"/>
    <col min="15114" max="15114" width="3.5" style="16" customWidth="1"/>
    <col min="15115" max="15115" width="5.5" style="16" bestFit="1" customWidth="1"/>
    <col min="15116" max="15118" width="9" style="16" customWidth="1"/>
    <col min="15119" max="15119" width="7.625" style="16" customWidth="1"/>
    <col min="15120" max="15360" width="9" style="16"/>
    <col min="15361" max="15361" width="9" style="16" customWidth="1"/>
    <col min="15362" max="15362" width="17.625" style="16" customWidth="1"/>
    <col min="15363" max="15363" width="7.625" style="16" customWidth="1"/>
    <col min="15364" max="15364" width="6.75" style="16" bestFit="1" customWidth="1"/>
    <col min="15365" max="15365" width="3.5" style="16" bestFit="1" customWidth="1"/>
    <col min="15366" max="15366" width="3.5" style="16" customWidth="1"/>
    <col min="15367" max="15367" width="3.5" style="16" bestFit="1" customWidth="1"/>
    <col min="15368" max="15368" width="3.5" style="16" customWidth="1"/>
    <col min="15369" max="15369" width="3.5" style="16" bestFit="1" customWidth="1"/>
    <col min="15370" max="15370" width="3.5" style="16" customWidth="1"/>
    <col min="15371" max="15371" width="5.5" style="16" bestFit="1" customWidth="1"/>
    <col min="15372" max="15374" width="9" style="16" customWidth="1"/>
    <col min="15375" max="15375" width="7.625" style="16" customWidth="1"/>
    <col min="15376" max="15616" width="9" style="16"/>
    <col min="15617" max="15617" width="9" style="16" customWidth="1"/>
    <col min="15618" max="15618" width="17.625" style="16" customWidth="1"/>
    <col min="15619" max="15619" width="7.625" style="16" customWidth="1"/>
    <col min="15620" max="15620" width="6.75" style="16" bestFit="1" customWidth="1"/>
    <col min="15621" max="15621" width="3.5" style="16" bestFit="1" customWidth="1"/>
    <col min="15622" max="15622" width="3.5" style="16" customWidth="1"/>
    <col min="15623" max="15623" width="3.5" style="16" bestFit="1" customWidth="1"/>
    <col min="15624" max="15624" width="3.5" style="16" customWidth="1"/>
    <col min="15625" max="15625" width="3.5" style="16" bestFit="1" customWidth="1"/>
    <col min="15626" max="15626" width="3.5" style="16" customWidth="1"/>
    <col min="15627" max="15627" width="5.5" style="16" bestFit="1" customWidth="1"/>
    <col min="15628" max="15630" width="9" style="16" customWidth="1"/>
    <col min="15631" max="15631" width="7.625" style="16" customWidth="1"/>
    <col min="15632" max="15872" width="9" style="16"/>
    <col min="15873" max="15873" width="9" style="16" customWidth="1"/>
    <col min="15874" max="15874" width="17.625" style="16" customWidth="1"/>
    <col min="15875" max="15875" width="7.625" style="16" customWidth="1"/>
    <col min="15876" max="15876" width="6.75" style="16" bestFit="1" customWidth="1"/>
    <col min="15877" max="15877" width="3.5" style="16" bestFit="1" customWidth="1"/>
    <col min="15878" max="15878" width="3.5" style="16" customWidth="1"/>
    <col min="15879" max="15879" width="3.5" style="16" bestFit="1" customWidth="1"/>
    <col min="15880" max="15880" width="3.5" style="16" customWidth="1"/>
    <col min="15881" max="15881" width="3.5" style="16" bestFit="1" customWidth="1"/>
    <col min="15882" max="15882" width="3.5" style="16" customWidth="1"/>
    <col min="15883" max="15883" width="5.5" style="16" bestFit="1" customWidth="1"/>
    <col min="15884" max="15886" width="9" style="16" customWidth="1"/>
    <col min="15887" max="15887" width="7.625" style="16" customWidth="1"/>
    <col min="15888" max="16128" width="9" style="16"/>
    <col min="16129" max="16129" width="9" style="16" customWidth="1"/>
    <col min="16130" max="16130" width="17.625" style="16" customWidth="1"/>
    <col min="16131" max="16131" width="7.625" style="16" customWidth="1"/>
    <col min="16132" max="16132" width="6.75" style="16" bestFit="1" customWidth="1"/>
    <col min="16133" max="16133" width="3.5" style="16" bestFit="1" customWidth="1"/>
    <col min="16134" max="16134" width="3.5" style="16" customWidth="1"/>
    <col min="16135" max="16135" width="3.5" style="16" bestFit="1" customWidth="1"/>
    <col min="16136" max="16136" width="3.5" style="16" customWidth="1"/>
    <col min="16137" max="16137" width="3.5" style="16" bestFit="1" customWidth="1"/>
    <col min="16138" max="16138" width="3.5" style="16" customWidth="1"/>
    <col min="16139" max="16139" width="5.5" style="16" bestFit="1" customWidth="1"/>
    <col min="16140" max="16142" width="9" style="16" customWidth="1"/>
    <col min="16143" max="16143" width="7.625" style="16" customWidth="1"/>
    <col min="16144" max="16384" width="9" style="16"/>
  </cols>
  <sheetData>
    <row r="1" spans="2:15" x14ac:dyDescent="0.4">
      <c r="B1" s="14"/>
      <c r="C1" s="14"/>
    </row>
    <row r="2" spans="2:15" ht="20.25" customHeight="1" x14ac:dyDescent="0.4">
      <c r="B2" s="16" t="s">
        <v>60</v>
      </c>
      <c r="C2" s="16"/>
    </row>
    <row r="3" spans="2:15" ht="18" customHeight="1" x14ac:dyDescent="0.4">
      <c r="B3" s="16"/>
      <c r="C3" s="16"/>
    </row>
    <row r="4" spans="2:15" ht="24.75" customHeight="1" x14ac:dyDescent="0.4">
      <c r="B4" s="238" t="s">
        <v>61</v>
      </c>
      <c r="C4" s="238"/>
      <c r="D4" s="238"/>
      <c r="E4" s="238"/>
      <c r="F4" s="238"/>
      <c r="G4" s="238"/>
      <c r="H4" s="238"/>
      <c r="I4" s="238"/>
      <c r="J4" s="238"/>
      <c r="K4" s="238"/>
      <c r="L4" s="238"/>
      <c r="M4" s="238"/>
      <c r="N4" s="238"/>
      <c r="O4" s="238"/>
    </row>
    <row r="5" spans="2:15" ht="18" customHeight="1" x14ac:dyDescent="0.4"/>
    <row r="6" spans="2:15" ht="25.5" customHeight="1" x14ac:dyDescent="0.4">
      <c r="B6" s="239" t="s">
        <v>62</v>
      </c>
      <c r="C6" s="239"/>
      <c r="D6" s="239"/>
      <c r="E6" s="239"/>
      <c r="F6" s="240">
        <f>'①様式第１号（交付申請書兼実績報告書）'!F10</f>
        <v>0</v>
      </c>
      <c r="G6" s="240"/>
      <c r="H6" s="240"/>
      <c r="I6" s="240"/>
      <c r="J6" s="240"/>
      <c r="K6" s="240"/>
      <c r="L6" s="240"/>
      <c r="M6" s="240"/>
      <c r="N6" s="240"/>
      <c r="O6" s="240"/>
    </row>
    <row r="7" spans="2:15" ht="25.5" customHeight="1" x14ac:dyDescent="0.4">
      <c r="B7" s="239" t="s">
        <v>63</v>
      </c>
      <c r="C7" s="239"/>
      <c r="D7" s="239"/>
      <c r="E7" s="239"/>
      <c r="F7" s="240">
        <f>'①様式第１号（交付申請書兼実績報告書）'!F9</f>
        <v>0</v>
      </c>
      <c r="G7" s="240"/>
      <c r="H7" s="240"/>
      <c r="I7" s="240"/>
      <c r="J7" s="240"/>
      <c r="K7" s="240"/>
      <c r="L7" s="240"/>
      <c r="M7" s="240"/>
      <c r="N7" s="240"/>
      <c r="O7" s="240"/>
    </row>
    <row r="8" spans="2:15" ht="20.25" customHeight="1" x14ac:dyDescent="0.4">
      <c r="B8" s="16"/>
      <c r="C8" s="16"/>
    </row>
    <row r="9" spans="2:15" ht="43.5" customHeight="1" x14ac:dyDescent="0.4">
      <c r="B9" s="17" t="s">
        <v>64</v>
      </c>
      <c r="C9" s="18" t="s">
        <v>65</v>
      </c>
      <c r="D9" s="241" t="s">
        <v>66</v>
      </c>
      <c r="E9" s="241"/>
      <c r="F9" s="241"/>
      <c r="G9" s="241"/>
      <c r="H9" s="241"/>
      <c r="I9" s="241"/>
      <c r="J9" s="241"/>
      <c r="K9" s="242" t="s">
        <v>67</v>
      </c>
      <c r="L9" s="241"/>
      <c r="M9" s="241"/>
      <c r="N9" s="243"/>
      <c r="O9" s="19" t="s">
        <v>68</v>
      </c>
    </row>
    <row r="10" spans="2:15" ht="22.5" customHeight="1" x14ac:dyDescent="0.4">
      <c r="B10" s="200"/>
      <c r="C10" s="236"/>
      <c r="D10" s="20"/>
      <c r="E10" s="20"/>
      <c r="F10" s="20"/>
      <c r="G10" s="20"/>
      <c r="H10" s="20"/>
      <c r="I10" s="20"/>
      <c r="J10" s="21"/>
      <c r="K10" s="230"/>
      <c r="L10" s="231"/>
      <c r="M10" s="231"/>
      <c r="N10" s="232"/>
      <c r="O10" s="236" t="s">
        <v>69</v>
      </c>
    </row>
    <row r="11" spans="2:15" ht="22.5" customHeight="1" x14ac:dyDescent="0.4">
      <c r="B11" s="201"/>
      <c r="C11" s="237"/>
      <c r="D11" s="204" t="s">
        <v>70</v>
      </c>
      <c r="E11" s="205"/>
      <c r="F11" s="22" t="s">
        <v>71</v>
      </c>
      <c r="G11" s="205"/>
      <c r="H11" s="22" t="s">
        <v>72</v>
      </c>
      <c r="I11" s="205"/>
      <c r="J11" s="23" t="s">
        <v>73</v>
      </c>
      <c r="K11" s="233"/>
      <c r="L11" s="234"/>
      <c r="M11" s="234"/>
      <c r="N11" s="235"/>
      <c r="O11" s="237"/>
    </row>
    <row r="12" spans="2:15" ht="22.5" customHeight="1" x14ac:dyDescent="0.4">
      <c r="B12" s="200"/>
      <c r="C12" s="236"/>
      <c r="D12" s="20"/>
      <c r="E12" s="24"/>
      <c r="F12" s="20"/>
      <c r="G12" s="24"/>
      <c r="H12" s="20"/>
      <c r="I12" s="24"/>
      <c r="J12" s="20"/>
      <c r="K12" s="230"/>
      <c r="L12" s="231"/>
      <c r="M12" s="231"/>
      <c r="N12" s="232"/>
      <c r="O12" s="236"/>
    </row>
    <row r="13" spans="2:15" ht="22.5" customHeight="1" x14ac:dyDescent="0.4">
      <c r="B13" s="201"/>
      <c r="C13" s="237"/>
      <c r="D13" s="202"/>
      <c r="E13" s="203"/>
      <c r="F13" s="25" t="s">
        <v>71</v>
      </c>
      <c r="G13" s="203"/>
      <c r="H13" s="25" t="s">
        <v>72</v>
      </c>
      <c r="I13" s="203"/>
      <c r="J13" s="25" t="s">
        <v>73</v>
      </c>
      <c r="K13" s="233"/>
      <c r="L13" s="234"/>
      <c r="M13" s="234"/>
      <c r="N13" s="235"/>
      <c r="O13" s="237"/>
    </row>
    <row r="14" spans="2:15" ht="22.5" customHeight="1" x14ac:dyDescent="0.4">
      <c r="B14" s="200"/>
      <c r="C14" s="236"/>
      <c r="D14" s="20"/>
      <c r="E14" s="24"/>
      <c r="F14" s="20"/>
      <c r="G14" s="24"/>
      <c r="H14" s="20"/>
      <c r="I14" s="24"/>
      <c r="J14" s="20"/>
      <c r="K14" s="230"/>
      <c r="L14" s="231"/>
      <c r="M14" s="231"/>
      <c r="N14" s="232"/>
      <c r="O14" s="236"/>
    </row>
    <row r="15" spans="2:15" ht="22.5" customHeight="1" x14ac:dyDescent="0.4">
      <c r="B15" s="201"/>
      <c r="C15" s="237"/>
      <c r="D15" s="202"/>
      <c r="E15" s="203"/>
      <c r="F15" s="25" t="s">
        <v>71</v>
      </c>
      <c r="G15" s="203"/>
      <c r="H15" s="25" t="s">
        <v>72</v>
      </c>
      <c r="I15" s="203"/>
      <c r="J15" s="25" t="s">
        <v>73</v>
      </c>
      <c r="K15" s="233"/>
      <c r="L15" s="234"/>
      <c r="M15" s="234"/>
      <c r="N15" s="235"/>
      <c r="O15" s="237"/>
    </row>
    <row r="16" spans="2:15" ht="22.5" customHeight="1" x14ac:dyDescent="0.4">
      <c r="B16" s="200"/>
      <c r="C16" s="236"/>
      <c r="D16" s="20"/>
      <c r="E16" s="24"/>
      <c r="F16" s="20"/>
      <c r="G16" s="24"/>
      <c r="H16" s="20"/>
      <c r="I16" s="24"/>
      <c r="J16" s="26"/>
      <c r="K16" s="230"/>
      <c r="L16" s="231"/>
      <c r="M16" s="231"/>
      <c r="N16" s="232"/>
      <c r="O16" s="236"/>
    </row>
    <row r="17" spans="2:15" ht="22.5" customHeight="1" x14ac:dyDescent="0.4">
      <c r="B17" s="201"/>
      <c r="C17" s="237"/>
      <c r="D17" s="202"/>
      <c r="E17" s="203"/>
      <c r="F17" s="25" t="s">
        <v>71</v>
      </c>
      <c r="G17" s="203"/>
      <c r="H17" s="25" t="s">
        <v>72</v>
      </c>
      <c r="I17" s="203"/>
      <c r="J17" s="25" t="s">
        <v>73</v>
      </c>
      <c r="K17" s="233"/>
      <c r="L17" s="234"/>
      <c r="M17" s="234"/>
      <c r="N17" s="235"/>
      <c r="O17" s="237"/>
    </row>
    <row r="18" spans="2:15" ht="22.5" customHeight="1" x14ac:dyDescent="0.4">
      <c r="B18" s="200"/>
      <c r="C18" s="236"/>
      <c r="D18" s="20"/>
      <c r="E18" s="24"/>
      <c r="F18" s="20"/>
      <c r="G18" s="24"/>
      <c r="H18" s="20"/>
      <c r="I18" s="24"/>
      <c r="J18" s="20"/>
      <c r="K18" s="230"/>
      <c r="L18" s="231"/>
      <c r="M18" s="231"/>
      <c r="N18" s="232"/>
      <c r="O18" s="236"/>
    </row>
    <row r="19" spans="2:15" ht="22.5" customHeight="1" x14ac:dyDescent="0.4">
      <c r="B19" s="201"/>
      <c r="C19" s="237"/>
      <c r="D19" s="202"/>
      <c r="E19" s="203"/>
      <c r="F19" s="25" t="s">
        <v>71</v>
      </c>
      <c r="G19" s="203"/>
      <c r="H19" s="25" t="s">
        <v>72</v>
      </c>
      <c r="I19" s="203"/>
      <c r="J19" s="27" t="s">
        <v>73</v>
      </c>
      <c r="K19" s="233"/>
      <c r="L19" s="234"/>
      <c r="M19" s="234"/>
      <c r="N19" s="235"/>
      <c r="O19" s="237"/>
    </row>
    <row r="20" spans="2:15" ht="22.5" customHeight="1" x14ac:dyDescent="0.4">
      <c r="B20" s="200"/>
      <c r="C20" s="236"/>
      <c r="D20" s="20"/>
      <c r="E20" s="24"/>
      <c r="F20" s="20"/>
      <c r="G20" s="24"/>
      <c r="H20" s="20"/>
      <c r="I20" s="24"/>
      <c r="J20" s="20"/>
      <c r="K20" s="230"/>
      <c r="L20" s="231"/>
      <c r="M20" s="231"/>
      <c r="N20" s="232"/>
      <c r="O20" s="236"/>
    </row>
    <row r="21" spans="2:15" ht="22.5" customHeight="1" x14ac:dyDescent="0.4">
      <c r="B21" s="201"/>
      <c r="C21" s="237"/>
      <c r="D21" s="202"/>
      <c r="E21" s="203"/>
      <c r="F21" s="25" t="s">
        <v>71</v>
      </c>
      <c r="G21" s="203"/>
      <c r="H21" s="25" t="s">
        <v>72</v>
      </c>
      <c r="I21" s="203"/>
      <c r="J21" s="25" t="s">
        <v>73</v>
      </c>
      <c r="K21" s="233"/>
      <c r="L21" s="234"/>
      <c r="M21" s="234"/>
      <c r="N21" s="235"/>
      <c r="O21" s="237"/>
    </row>
    <row r="22" spans="2:15" ht="22.5" customHeight="1" x14ac:dyDescent="0.4">
      <c r="B22" s="200"/>
      <c r="C22" s="236"/>
      <c r="D22" s="20"/>
      <c r="E22" s="24"/>
      <c r="F22" s="20"/>
      <c r="G22" s="24"/>
      <c r="H22" s="20"/>
      <c r="I22" s="24"/>
      <c r="J22" s="20"/>
      <c r="K22" s="230"/>
      <c r="L22" s="231"/>
      <c r="M22" s="231"/>
      <c r="N22" s="232"/>
      <c r="O22" s="236"/>
    </row>
    <row r="23" spans="2:15" ht="22.5" customHeight="1" x14ac:dyDescent="0.4">
      <c r="B23" s="201"/>
      <c r="C23" s="237"/>
      <c r="D23" s="202"/>
      <c r="E23" s="203"/>
      <c r="F23" s="25" t="s">
        <v>71</v>
      </c>
      <c r="G23" s="203"/>
      <c r="H23" s="25" t="s">
        <v>72</v>
      </c>
      <c r="I23" s="203"/>
      <c r="J23" s="25" t="s">
        <v>73</v>
      </c>
      <c r="K23" s="233"/>
      <c r="L23" s="234"/>
      <c r="M23" s="234"/>
      <c r="N23" s="235"/>
      <c r="O23" s="237"/>
    </row>
    <row r="24" spans="2:15" ht="22.5" customHeight="1" x14ac:dyDescent="0.4">
      <c r="B24" s="200"/>
      <c r="C24" s="236"/>
      <c r="D24" s="20"/>
      <c r="E24" s="24"/>
      <c r="F24" s="20"/>
      <c r="G24" s="24"/>
      <c r="H24" s="20"/>
      <c r="I24" s="24"/>
      <c r="J24" s="20"/>
      <c r="K24" s="230"/>
      <c r="L24" s="231"/>
      <c r="M24" s="231"/>
      <c r="N24" s="232"/>
      <c r="O24" s="236"/>
    </row>
    <row r="25" spans="2:15" ht="22.5" customHeight="1" x14ac:dyDescent="0.4">
      <c r="B25" s="201"/>
      <c r="C25" s="237"/>
      <c r="D25" s="202"/>
      <c r="E25" s="203"/>
      <c r="F25" s="25" t="s">
        <v>71</v>
      </c>
      <c r="G25" s="203"/>
      <c r="H25" s="25" t="s">
        <v>72</v>
      </c>
      <c r="I25" s="203"/>
      <c r="J25" s="25" t="s">
        <v>73</v>
      </c>
      <c r="K25" s="233"/>
      <c r="L25" s="234"/>
      <c r="M25" s="234"/>
      <c r="N25" s="235"/>
      <c r="O25" s="237"/>
    </row>
    <row r="26" spans="2:15" ht="22.5" customHeight="1" x14ac:dyDescent="0.4">
      <c r="B26" s="200"/>
      <c r="C26" s="236"/>
      <c r="D26" s="20"/>
      <c r="E26" s="24"/>
      <c r="F26" s="20"/>
      <c r="G26" s="24"/>
      <c r="H26" s="20"/>
      <c r="I26" s="24"/>
      <c r="J26" s="20"/>
      <c r="K26" s="230"/>
      <c r="L26" s="231"/>
      <c r="M26" s="231"/>
      <c r="N26" s="232"/>
      <c r="O26" s="236"/>
    </row>
    <row r="27" spans="2:15" ht="22.5" customHeight="1" x14ac:dyDescent="0.4">
      <c r="B27" s="201"/>
      <c r="C27" s="237"/>
      <c r="D27" s="202"/>
      <c r="E27" s="203"/>
      <c r="F27" s="25" t="s">
        <v>71</v>
      </c>
      <c r="G27" s="203"/>
      <c r="H27" s="25" t="s">
        <v>72</v>
      </c>
      <c r="I27" s="203"/>
      <c r="J27" s="25" t="s">
        <v>73</v>
      </c>
      <c r="K27" s="233"/>
      <c r="L27" s="234"/>
      <c r="M27" s="234"/>
      <c r="N27" s="235"/>
      <c r="O27" s="237"/>
    </row>
    <row r="28" spans="2:15" ht="22.5" customHeight="1" x14ac:dyDescent="0.4">
      <c r="B28" s="200"/>
      <c r="C28" s="236"/>
      <c r="D28" s="20"/>
      <c r="E28" s="24"/>
      <c r="F28" s="20"/>
      <c r="G28" s="24"/>
      <c r="H28" s="20"/>
      <c r="I28" s="24"/>
      <c r="J28" s="20"/>
      <c r="K28" s="230"/>
      <c r="L28" s="231"/>
      <c r="M28" s="231"/>
      <c r="N28" s="232"/>
      <c r="O28" s="236"/>
    </row>
    <row r="29" spans="2:15" ht="22.5" customHeight="1" x14ac:dyDescent="0.4">
      <c r="B29" s="201"/>
      <c r="C29" s="237"/>
      <c r="D29" s="202"/>
      <c r="E29" s="203"/>
      <c r="F29" s="25" t="s">
        <v>71</v>
      </c>
      <c r="G29" s="203"/>
      <c r="H29" s="25" t="s">
        <v>72</v>
      </c>
      <c r="I29" s="203"/>
      <c r="J29" s="25" t="s">
        <v>73</v>
      </c>
      <c r="K29" s="233"/>
      <c r="L29" s="234"/>
      <c r="M29" s="234"/>
      <c r="N29" s="235"/>
      <c r="O29" s="237"/>
    </row>
    <row r="30" spans="2:15" ht="22.5" customHeight="1" x14ac:dyDescent="0.4">
      <c r="B30" s="200"/>
      <c r="C30" s="236"/>
      <c r="D30" s="20"/>
      <c r="E30" s="24"/>
      <c r="F30" s="20"/>
      <c r="G30" s="24"/>
      <c r="H30" s="20"/>
      <c r="I30" s="24"/>
      <c r="J30" s="20"/>
      <c r="K30" s="230"/>
      <c r="L30" s="231"/>
      <c r="M30" s="231"/>
      <c r="N30" s="232"/>
      <c r="O30" s="236"/>
    </row>
    <row r="31" spans="2:15" ht="22.5" customHeight="1" x14ac:dyDescent="0.4">
      <c r="B31" s="201"/>
      <c r="C31" s="237"/>
      <c r="D31" s="202"/>
      <c r="E31" s="203"/>
      <c r="F31" s="25" t="s">
        <v>71</v>
      </c>
      <c r="G31" s="203"/>
      <c r="H31" s="25" t="s">
        <v>72</v>
      </c>
      <c r="I31" s="203"/>
      <c r="J31" s="25" t="s">
        <v>73</v>
      </c>
      <c r="K31" s="233"/>
      <c r="L31" s="234"/>
      <c r="M31" s="234"/>
      <c r="N31" s="235"/>
      <c r="O31" s="237"/>
    </row>
    <row r="32" spans="2:15" ht="22.5" customHeight="1" x14ac:dyDescent="0.4">
      <c r="B32" s="200"/>
      <c r="C32" s="236"/>
      <c r="D32" s="20"/>
      <c r="E32" s="24"/>
      <c r="F32" s="20"/>
      <c r="G32" s="24"/>
      <c r="H32" s="20"/>
      <c r="I32" s="24"/>
      <c r="J32" s="20"/>
      <c r="K32" s="230"/>
      <c r="L32" s="231"/>
      <c r="M32" s="231"/>
      <c r="N32" s="232"/>
      <c r="O32" s="236"/>
    </row>
    <row r="33" spans="2:15" ht="22.5" customHeight="1" x14ac:dyDescent="0.4">
      <c r="B33" s="201"/>
      <c r="C33" s="237"/>
      <c r="D33" s="202"/>
      <c r="E33" s="203"/>
      <c r="F33" s="25" t="s">
        <v>71</v>
      </c>
      <c r="G33" s="203"/>
      <c r="H33" s="25" t="s">
        <v>72</v>
      </c>
      <c r="I33" s="203"/>
      <c r="J33" s="25" t="s">
        <v>73</v>
      </c>
      <c r="K33" s="233"/>
      <c r="L33" s="234"/>
      <c r="M33" s="234"/>
      <c r="N33" s="235"/>
      <c r="O33" s="237"/>
    </row>
    <row r="34" spans="2:15" ht="22.5" customHeight="1" x14ac:dyDescent="0.4">
      <c r="B34" s="200"/>
      <c r="C34" s="236"/>
      <c r="D34" s="20"/>
      <c r="E34" s="24"/>
      <c r="F34" s="20"/>
      <c r="G34" s="24"/>
      <c r="H34" s="20"/>
      <c r="I34" s="24"/>
      <c r="J34" s="20"/>
      <c r="K34" s="230"/>
      <c r="L34" s="231"/>
      <c r="M34" s="231"/>
      <c r="N34" s="232"/>
      <c r="O34" s="236"/>
    </row>
    <row r="35" spans="2:15" ht="22.5" customHeight="1" x14ac:dyDescent="0.4">
      <c r="B35" s="201"/>
      <c r="C35" s="237"/>
      <c r="D35" s="202"/>
      <c r="E35" s="203"/>
      <c r="F35" s="25" t="s">
        <v>71</v>
      </c>
      <c r="G35" s="203"/>
      <c r="H35" s="25" t="s">
        <v>72</v>
      </c>
      <c r="I35" s="203"/>
      <c r="J35" s="25" t="s">
        <v>73</v>
      </c>
      <c r="K35" s="233"/>
      <c r="L35" s="234"/>
      <c r="M35" s="234"/>
      <c r="N35" s="235"/>
      <c r="O35" s="237"/>
    </row>
    <row r="36" spans="2:15" x14ac:dyDescent="0.4">
      <c r="B36" s="16" t="s">
        <v>74</v>
      </c>
      <c r="C36" s="16"/>
    </row>
    <row r="37" spans="2:15" x14ac:dyDescent="0.4">
      <c r="B37" s="16" t="s">
        <v>75</v>
      </c>
      <c r="C37" s="16"/>
    </row>
  </sheetData>
  <sheetProtection algorithmName="SHA-512" hashValue="6vWpz3hJGTw8B7ah3dxT6Td1iuS857rEqE2PqEopPEVoId2+aZ+RHXoraRUtFSrVjLpVIO4PeUu0KnV+k87zAA==" saltValue="HyUZdatyXjdyIH4B8XZbpA==" spinCount="100000" sheet="1" objects="1" scenarios="1"/>
  <mergeCells count="46">
    <mergeCell ref="O28:O29"/>
    <mergeCell ref="O30:O31"/>
    <mergeCell ref="O32:O33"/>
    <mergeCell ref="O34:O35"/>
    <mergeCell ref="O18:O19"/>
    <mergeCell ref="O20:O21"/>
    <mergeCell ref="O22:O23"/>
    <mergeCell ref="O24:O25"/>
    <mergeCell ref="O26:O27"/>
    <mergeCell ref="C18:C19"/>
    <mergeCell ref="B4:O4"/>
    <mergeCell ref="B6:E6"/>
    <mergeCell ref="F6:O6"/>
    <mergeCell ref="B7:E7"/>
    <mergeCell ref="F7:O7"/>
    <mergeCell ref="D9:J9"/>
    <mergeCell ref="K9:N9"/>
    <mergeCell ref="C10:C11"/>
    <mergeCell ref="O10:O11"/>
    <mergeCell ref="C12:C13"/>
    <mergeCell ref="C14:C15"/>
    <mergeCell ref="C16:C17"/>
    <mergeCell ref="O12:O13"/>
    <mergeCell ref="O14:O15"/>
    <mergeCell ref="O16:O17"/>
    <mergeCell ref="C32:C33"/>
    <mergeCell ref="C34:C35"/>
    <mergeCell ref="K10:N11"/>
    <mergeCell ref="K12:N13"/>
    <mergeCell ref="K14:N15"/>
    <mergeCell ref="K16:N17"/>
    <mergeCell ref="K18:N19"/>
    <mergeCell ref="K20:N21"/>
    <mergeCell ref="K22:N23"/>
    <mergeCell ref="K24:N25"/>
    <mergeCell ref="C20:C21"/>
    <mergeCell ref="C22:C23"/>
    <mergeCell ref="C24:C25"/>
    <mergeCell ref="C26:C27"/>
    <mergeCell ref="C28:C29"/>
    <mergeCell ref="C30:C31"/>
    <mergeCell ref="K26:N27"/>
    <mergeCell ref="K28:N29"/>
    <mergeCell ref="K30:N31"/>
    <mergeCell ref="K32:N33"/>
    <mergeCell ref="K34:N35"/>
  </mergeCells>
  <phoneticPr fontId="21"/>
  <dataValidations count="1">
    <dataValidation type="list" allowBlank="1" showInputMessage="1" showErrorMessage="1" sqref="C10:C35">
      <formula1>"男,女"</formula1>
    </dataValidation>
  </dataValidations>
  <printOptions horizontalCentered="1"/>
  <pageMargins left="0.78740157480314965" right="0.78740157480314965" top="0.78740157480314965" bottom="0.78740157480314965" header="0.31496062992125984" footer="0.31496062992125984"/>
  <pageSetup paperSize="9" scale="8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Zeros="0" view="pageBreakPreview" zoomScaleNormal="100" zoomScaleSheetLayoutView="100" workbookViewId="0">
      <selection activeCell="H15" sqref="H15"/>
    </sheetView>
  </sheetViews>
  <sheetFormatPr defaultRowHeight="13.5" x14ac:dyDescent="0.15"/>
  <cols>
    <col min="1" max="1" width="2.75" style="31" customWidth="1"/>
    <col min="2" max="2" width="18.375" style="31" customWidth="1"/>
    <col min="3" max="3" width="10.625" style="31" customWidth="1"/>
    <col min="4" max="4" width="18.5" style="31" customWidth="1"/>
    <col min="5" max="5" width="18.375" style="31" customWidth="1"/>
    <col min="6" max="6" width="22.25" style="31" customWidth="1"/>
    <col min="7" max="16384" width="9" style="31"/>
  </cols>
  <sheetData>
    <row r="1" spans="1:6" ht="21.75" customHeight="1" x14ac:dyDescent="0.15">
      <c r="A1" s="30" t="s">
        <v>91</v>
      </c>
    </row>
    <row r="2" spans="1:6" ht="21.75" customHeight="1" x14ac:dyDescent="0.15">
      <c r="A2" s="30"/>
    </row>
    <row r="3" spans="1:6" ht="21.75" customHeight="1" x14ac:dyDescent="0.15">
      <c r="A3" s="30"/>
    </row>
    <row r="4" spans="1:6" ht="18.75" customHeight="1" x14ac:dyDescent="0.15">
      <c r="A4" s="244" t="s">
        <v>92</v>
      </c>
      <c r="B4" s="244"/>
      <c r="C4" s="244"/>
      <c r="D4" s="244"/>
      <c r="E4" s="244"/>
      <c r="F4" s="244"/>
    </row>
    <row r="5" spans="1:6" ht="18.75" customHeight="1" x14ac:dyDescent="0.15">
      <c r="A5" s="32"/>
      <c r="B5" s="32"/>
      <c r="C5" s="32"/>
      <c r="D5" s="32"/>
      <c r="E5" s="32"/>
      <c r="F5" s="32"/>
    </row>
    <row r="7" spans="1:6" s="30" customFormat="1" ht="18" customHeight="1" x14ac:dyDescent="0.4">
      <c r="D7" s="33" t="s">
        <v>93</v>
      </c>
      <c r="E7" s="245">
        <f>'①様式第１号（交付申請書兼実績報告書）'!F10</f>
        <v>0</v>
      </c>
      <c r="F7" s="245"/>
    </row>
    <row r="8" spans="1:6" s="30" customFormat="1" ht="18" customHeight="1" x14ac:dyDescent="0.4">
      <c r="D8" s="34"/>
      <c r="E8" s="34"/>
      <c r="F8" s="34"/>
    </row>
    <row r="10" spans="1:6" ht="49.5" customHeight="1" x14ac:dyDescent="0.15">
      <c r="A10" s="35"/>
      <c r="B10" s="36" t="s">
        <v>94</v>
      </c>
      <c r="C10" s="37" t="s">
        <v>95</v>
      </c>
      <c r="D10" s="37" t="s">
        <v>96</v>
      </c>
      <c r="E10" s="36" t="s">
        <v>97</v>
      </c>
      <c r="F10" s="37" t="s">
        <v>98</v>
      </c>
    </row>
    <row r="11" spans="1:6" ht="46.5" customHeight="1" x14ac:dyDescent="0.15">
      <c r="A11" s="38"/>
      <c r="B11" s="196">
        <f>'①様式第１号（交付申請書兼実績報告書）'!B28:D28</f>
        <v>0</v>
      </c>
      <c r="C11" s="39"/>
      <c r="D11" s="40">
        <f>B11-C11</f>
        <v>0</v>
      </c>
      <c r="E11" s="196">
        <f>B11</f>
        <v>0</v>
      </c>
      <c r="F11" s="40">
        <f>MIN(D11:E11)</f>
        <v>0</v>
      </c>
    </row>
    <row r="12" spans="1:6" s="30" customFormat="1" ht="20.25" customHeight="1" x14ac:dyDescent="0.4">
      <c r="B12" s="246" t="s">
        <v>99</v>
      </c>
      <c r="C12" s="246"/>
      <c r="D12" s="246"/>
      <c r="E12" s="246"/>
      <c r="F12" s="246"/>
    </row>
    <row r="13" spans="1:6" s="30" customFormat="1" ht="20.25" customHeight="1" x14ac:dyDescent="0.4">
      <c r="B13" s="247"/>
      <c r="C13" s="247"/>
      <c r="D13" s="247"/>
      <c r="E13" s="247"/>
      <c r="F13" s="247"/>
    </row>
    <row r="14" spans="1:6" s="30" customFormat="1" ht="20.25" customHeight="1" x14ac:dyDescent="0.4">
      <c r="B14" s="41"/>
      <c r="C14" s="41"/>
      <c r="D14" s="41"/>
      <c r="E14" s="41"/>
      <c r="F14" s="41"/>
    </row>
    <row r="15" spans="1:6" s="30" customFormat="1" ht="20.25" customHeight="1" x14ac:dyDescent="0.4"/>
    <row r="16" spans="1:6" ht="20.25" customHeight="1" x14ac:dyDescent="0.15"/>
    <row r="17" ht="20.25" customHeight="1" x14ac:dyDescent="0.15"/>
  </sheetData>
  <sheetProtection algorithmName="SHA-512" hashValue="yhARm5XMTy2qHx1Wws+OhP8oQCvmRgScnUji9GOCJf5VMoOcSYGQJrw96iyE1N9JJOa4Zm2nq9JGDYwl7Gs7aQ==" saltValue="qCmrAlVjZSkR6mQOyFBtJw==" spinCount="100000" sheet="1" objects="1" scenarios="1"/>
  <mergeCells count="3">
    <mergeCell ref="A4:F4"/>
    <mergeCell ref="E7:F7"/>
    <mergeCell ref="B12:F13"/>
  </mergeCells>
  <phoneticPr fontId="21"/>
  <pageMargins left="0.7" right="0.7" top="0.75" bottom="0.75" header="0.3" footer="0.3"/>
  <pageSetup paperSize="9" scale="8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50"/>
  <sheetViews>
    <sheetView showZeros="0" view="pageBreakPreview" zoomScaleNormal="100" zoomScaleSheetLayoutView="100" workbookViewId="0">
      <selection activeCell="F15" sqref="F15"/>
    </sheetView>
  </sheetViews>
  <sheetFormatPr defaultRowHeight="13.5" x14ac:dyDescent="0.15"/>
  <cols>
    <col min="1" max="1" width="2.25" style="31" customWidth="1"/>
    <col min="2" max="2" width="2.625" style="31" customWidth="1"/>
    <col min="3" max="3" width="27.25" style="31" bestFit="1" customWidth="1"/>
    <col min="4" max="5" width="9.75" style="31" customWidth="1"/>
    <col min="6" max="6" width="11.625" style="31" customWidth="1"/>
    <col min="7" max="7" width="13.5" style="31" customWidth="1"/>
    <col min="8" max="9" width="15" style="31" customWidth="1"/>
    <col min="10" max="10" width="9" style="31" customWidth="1"/>
    <col min="11" max="11" width="9" style="31"/>
    <col min="12" max="12" width="18.25" style="31" hidden="1" customWidth="1"/>
    <col min="13" max="13" width="16.125" style="31" hidden="1" customWidth="1"/>
    <col min="14" max="14" width="9" style="31" hidden="1" customWidth="1"/>
    <col min="15" max="15" width="9" style="31" customWidth="1"/>
    <col min="16" max="16384" width="9" style="31"/>
  </cols>
  <sheetData>
    <row r="1" spans="1:15" ht="24" customHeight="1" thickBot="1" x14ac:dyDescent="0.2">
      <c r="A1" s="248" t="s">
        <v>100</v>
      </c>
      <c r="B1" s="248"/>
      <c r="C1" s="248"/>
      <c r="D1" s="248"/>
      <c r="E1" s="248"/>
      <c r="F1" s="248"/>
      <c r="G1" s="248"/>
      <c r="H1" s="42" t="s">
        <v>101</v>
      </c>
      <c r="L1" s="31" t="s">
        <v>102</v>
      </c>
      <c r="M1" s="31" t="s">
        <v>103</v>
      </c>
      <c r="N1" s="31" t="s">
        <v>104</v>
      </c>
    </row>
    <row r="2" spans="1:15" ht="24" customHeight="1" thickBot="1" x14ac:dyDescent="0.2">
      <c r="A2" s="244" t="s">
        <v>105</v>
      </c>
      <c r="B2" s="244"/>
      <c r="C2" s="244"/>
      <c r="D2" s="244"/>
      <c r="E2" s="244"/>
      <c r="F2" s="244"/>
      <c r="G2" s="249"/>
      <c r="H2" s="43" t="s">
        <v>268</v>
      </c>
      <c r="L2" s="31" t="s">
        <v>106</v>
      </c>
      <c r="M2" s="31">
        <v>174000</v>
      </c>
      <c r="N2" s="31">
        <v>121000</v>
      </c>
    </row>
    <row r="3" spans="1:15" ht="24" customHeight="1" x14ac:dyDescent="0.15">
      <c r="A3" s="32"/>
      <c r="B3" s="32"/>
      <c r="C3" s="32"/>
      <c r="D3" s="32"/>
      <c r="E3" s="32"/>
      <c r="F3" s="32"/>
      <c r="G3" s="32"/>
      <c r="H3" s="32"/>
      <c r="L3" s="31" t="s">
        <v>107</v>
      </c>
      <c r="M3" s="31">
        <v>85000</v>
      </c>
      <c r="N3" s="31">
        <v>85000</v>
      </c>
    </row>
    <row r="4" spans="1:15" ht="24" customHeight="1" x14ac:dyDescent="0.15">
      <c r="A4" s="32"/>
      <c r="B4" s="32"/>
      <c r="C4" s="32"/>
      <c r="D4" s="32"/>
      <c r="E4" s="32"/>
      <c r="F4" s="33" t="s">
        <v>108</v>
      </c>
      <c r="G4" s="250">
        <f>'①様式第１号（交付申請書兼実績報告書）'!F10</f>
        <v>0</v>
      </c>
      <c r="H4" s="250"/>
      <c r="L4" s="31" t="s">
        <v>109</v>
      </c>
      <c r="M4" s="31">
        <v>30000</v>
      </c>
      <c r="N4" s="31">
        <v>29000</v>
      </c>
    </row>
    <row r="5" spans="1:15" ht="17.25" customHeight="1" x14ac:dyDescent="0.15">
      <c r="A5" s="30" t="s">
        <v>110</v>
      </c>
      <c r="L5" s="31" t="s">
        <v>111</v>
      </c>
      <c r="M5" s="31">
        <v>16000</v>
      </c>
      <c r="N5" s="31">
        <v>16000</v>
      </c>
    </row>
    <row r="6" spans="1:15" ht="17.25" customHeight="1" x14ac:dyDescent="0.15">
      <c r="A6" s="30" t="s">
        <v>112</v>
      </c>
    </row>
    <row r="7" spans="1:15" ht="18" customHeight="1" x14ac:dyDescent="0.15">
      <c r="A7" s="251" t="s">
        <v>113</v>
      </c>
      <c r="B7" s="252"/>
      <c r="C7" s="253"/>
      <c r="D7" s="257" t="s">
        <v>114</v>
      </c>
      <c r="E7" s="258"/>
      <c r="F7" s="258"/>
      <c r="G7" s="259"/>
      <c r="H7" s="260" t="s">
        <v>115</v>
      </c>
    </row>
    <row r="8" spans="1:15" ht="56.25" x14ac:dyDescent="0.15">
      <c r="A8" s="254"/>
      <c r="B8" s="255"/>
      <c r="C8" s="256"/>
      <c r="D8" s="36" t="s">
        <v>116</v>
      </c>
      <c r="E8" s="44" t="s">
        <v>117</v>
      </c>
      <c r="F8" s="44" t="s">
        <v>118</v>
      </c>
      <c r="G8" s="37" t="s">
        <v>119</v>
      </c>
      <c r="H8" s="260"/>
      <c r="L8" s="31" t="s">
        <v>120</v>
      </c>
      <c r="M8" s="31">
        <v>436000</v>
      </c>
      <c r="N8" s="31">
        <v>301000</v>
      </c>
      <c r="O8" s="31">
        <v>97000</v>
      </c>
    </row>
    <row r="9" spans="1:15" s="30" customFormat="1" ht="17.25" customHeight="1" thickBot="1" x14ac:dyDescent="0.2">
      <c r="A9" s="45" t="s">
        <v>121</v>
      </c>
      <c r="B9" s="46"/>
      <c r="C9" s="35"/>
      <c r="D9" s="47"/>
      <c r="E9" s="48">
        <f>'2月'!B$41-'2月'!F$41</f>
        <v>0</v>
      </c>
      <c r="F9" s="48">
        <f>'2月'!J$41</f>
        <v>0</v>
      </c>
      <c r="G9" s="49">
        <f>+$D$10*F9</f>
        <v>0</v>
      </c>
      <c r="H9" s="50" t="s">
        <v>273</v>
      </c>
      <c r="I9" s="31"/>
    </row>
    <row r="10" spans="1:15" s="30" customFormat="1" ht="17.25" customHeight="1" thickBot="1" x14ac:dyDescent="0.2">
      <c r="A10" s="45"/>
      <c r="B10" s="261" t="s">
        <v>122</v>
      </c>
      <c r="C10" s="263"/>
      <c r="D10" s="51">
        <f>IF($H$2="特定",M2,N2)</f>
        <v>121000</v>
      </c>
      <c r="E10" s="52">
        <f>'3月'!B$41-'3月'!F$41</f>
        <v>0</v>
      </c>
      <c r="F10" s="52">
        <f>'3月'!J$41</f>
        <v>0</v>
      </c>
      <c r="G10" s="49">
        <f>+$D$10*F10</f>
        <v>0</v>
      </c>
      <c r="H10" s="53" t="s">
        <v>272</v>
      </c>
      <c r="I10" s="31"/>
    </row>
    <row r="11" spans="1:15" s="30" customFormat="1" ht="17.25" customHeight="1" x14ac:dyDescent="0.4">
      <c r="A11" s="45"/>
      <c r="B11" s="46"/>
      <c r="C11" s="54" t="s">
        <v>123</v>
      </c>
      <c r="D11" s="55"/>
      <c r="E11" s="56"/>
      <c r="F11" s="56">
        <f>SUM(F9:F10)</f>
        <v>0</v>
      </c>
      <c r="G11" s="56">
        <f>SUM(G9:G10)</f>
        <v>0</v>
      </c>
      <c r="H11" s="53"/>
    </row>
    <row r="12" spans="1:15" s="30" customFormat="1" ht="17.25" customHeight="1" thickBot="1" x14ac:dyDescent="0.2">
      <c r="A12" s="57"/>
      <c r="B12" s="58" t="s">
        <v>124</v>
      </c>
      <c r="C12" s="58"/>
      <c r="D12" s="47"/>
      <c r="E12" s="59">
        <f>'2月'!C41-'2月'!G41</f>
        <v>0</v>
      </c>
      <c r="F12" s="59">
        <f>'2月'!K$41</f>
        <v>0</v>
      </c>
      <c r="G12" s="60">
        <f>+$D$13*F12</f>
        <v>0</v>
      </c>
      <c r="H12" s="61" t="s">
        <v>273</v>
      </c>
      <c r="I12" s="31"/>
    </row>
    <row r="13" spans="1:15" s="30" customFormat="1" ht="17.25" customHeight="1" thickBot="1" x14ac:dyDescent="0.2">
      <c r="A13" s="45"/>
      <c r="B13" s="46"/>
      <c r="C13" s="62"/>
      <c r="D13" s="51">
        <f>IF($H$2="特定",M3,N3)</f>
        <v>85000</v>
      </c>
      <c r="E13" s="52">
        <f>'3月'!C41-'3月'!G41</f>
        <v>0</v>
      </c>
      <c r="F13" s="52">
        <f>'3月'!K41</f>
        <v>0</v>
      </c>
      <c r="G13" s="49">
        <f>+$D$13*F13</f>
        <v>0</v>
      </c>
      <c r="H13" s="53" t="s">
        <v>272</v>
      </c>
      <c r="I13" s="31"/>
    </row>
    <row r="14" spans="1:15" s="30" customFormat="1" ht="17.25" customHeight="1" x14ac:dyDescent="0.4">
      <c r="A14" s="45"/>
      <c r="B14" s="46"/>
      <c r="C14" s="54" t="s">
        <v>123</v>
      </c>
      <c r="D14" s="55"/>
      <c r="E14" s="56"/>
      <c r="F14" s="56">
        <f>SUM(F12:F13)</f>
        <v>0</v>
      </c>
      <c r="G14" s="56">
        <f>SUM(G12:G13)</f>
        <v>0</v>
      </c>
      <c r="H14" s="211"/>
    </row>
    <row r="15" spans="1:15" s="30" customFormat="1" ht="17.25" customHeight="1" thickBot="1" x14ac:dyDescent="0.2">
      <c r="A15" s="57"/>
      <c r="B15" s="58" t="s">
        <v>125</v>
      </c>
      <c r="C15" s="63"/>
      <c r="D15" s="47"/>
      <c r="E15" s="64">
        <f>'2月'!D41-'2月'!H41</f>
        <v>0</v>
      </c>
      <c r="F15" s="59">
        <f>'2月'!L$41</f>
        <v>0</v>
      </c>
      <c r="G15" s="60">
        <f>+$D$16*F15</f>
        <v>0</v>
      </c>
      <c r="H15" s="50" t="s">
        <v>273</v>
      </c>
      <c r="I15" s="31"/>
    </row>
    <row r="16" spans="1:15" s="30" customFormat="1" ht="17.25" customHeight="1" thickBot="1" x14ac:dyDescent="0.2">
      <c r="A16" s="45"/>
      <c r="B16" s="46"/>
      <c r="C16" s="62" t="s">
        <v>126</v>
      </c>
      <c r="D16" s="51">
        <f>IF($H$2="特定",M4,N4)</f>
        <v>29000</v>
      </c>
      <c r="E16" s="52">
        <f>'3月'!D41-'3月'!H41</f>
        <v>0</v>
      </c>
      <c r="F16" s="52">
        <f>'3月'!L$41</f>
        <v>0</v>
      </c>
      <c r="G16" s="49">
        <f>+$D$16*F16</f>
        <v>0</v>
      </c>
      <c r="H16" s="53" t="s">
        <v>272</v>
      </c>
      <c r="I16" s="31"/>
    </row>
    <row r="17" spans="1:9" s="30" customFormat="1" ht="17.25" customHeight="1" x14ac:dyDescent="0.4">
      <c r="A17" s="65"/>
      <c r="B17" s="66"/>
      <c r="C17" s="67" t="s">
        <v>123</v>
      </c>
      <c r="D17" s="68"/>
      <c r="E17" s="69"/>
      <c r="F17" s="69">
        <f>SUM(F15:F16)</f>
        <v>0</v>
      </c>
      <c r="G17" s="69">
        <f>SUM(G15:G16)</f>
        <v>0</v>
      </c>
      <c r="H17" s="211"/>
    </row>
    <row r="18" spans="1:9" s="30" customFormat="1" ht="17.25" customHeight="1" thickBot="1" x14ac:dyDescent="0.2">
      <c r="A18" s="45"/>
      <c r="B18" s="46" t="s">
        <v>127</v>
      </c>
      <c r="C18" s="62"/>
      <c r="D18" s="70"/>
      <c r="E18" s="71">
        <f>'2月'!$E$41</f>
        <v>0</v>
      </c>
      <c r="F18" s="48">
        <f>'2月'!M$41</f>
        <v>0</v>
      </c>
      <c r="G18" s="49">
        <f>+$D$19*F18</f>
        <v>0</v>
      </c>
      <c r="H18" s="50" t="s">
        <v>273</v>
      </c>
      <c r="I18" s="31"/>
    </row>
    <row r="19" spans="1:9" s="30" customFormat="1" ht="17.25" customHeight="1" thickBot="1" x14ac:dyDescent="0.2">
      <c r="A19" s="45"/>
      <c r="B19" s="46"/>
      <c r="C19" s="62"/>
      <c r="D19" s="51">
        <f>IF($H$2="特定",M5,N5)</f>
        <v>16000</v>
      </c>
      <c r="E19" s="72">
        <f>'3月'!E41</f>
        <v>0</v>
      </c>
      <c r="F19" s="52">
        <f>'3月'!M$41</f>
        <v>0</v>
      </c>
      <c r="G19" s="49">
        <f>+$D$19*F19</f>
        <v>0</v>
      </c>
      <c r="H19" s="53" t="s">
        <v>272</v>
      </c>
      <c r="I19" s="31"/>
    </row>
    <row r="20" spans="1:9" s="30" customFormat="1" ht="17.25" customHeight="1" x14ac:dyDescent="0.4">
      <c r="A20" s="73"/>
      <c r="B20" s="33"/>
      <c r="C20" s="74" t="s">
        <v>123</v>
      </c>
      <c r="D20" s="75"/>
      <c r="E20" s="76"/>
      <c r="F20" s="76">
        <f>SUM(F18:F19)</f>
        <v>0</v>
      </c>
      <c r="G20" s="76">
        <f>SUM(G18:G19)</f>
        <v>0</v>
      </c>
      <c r="H20" s="212"/>
    </row>
    <row r="21" spans="1:9" s="30" customFormat="1" ht="17.25" customHeight="1" x14ac:dyDescent="0.4">
      <c r="A21" s="73"/>
      <c r="B21" s="33"/>
      <c r="C21" s="74" t="s">
        <v>128</v>
      </c>
      <c r="D21" s="78"/>
      <c r="E21" s="76"/>
      <c r="F21" s="76"/>
      <c r="G21" s="76">
        <f>SUM(G11,G14,G17,G20)</f>
        <v>0</v>
      </c>
      <c r="H21" s="77"/>
    </row>
    <row r="22" spans="1:9" s="30" customFormat="1" ht="36" customHeight="1" x14ac:dyDescent="0.4">
      <c r="A22" s="247" t="s">
        <v>129</v>
      </c>
      <c r="B22" s="247"/>
      <c r="C22" s="247"/>
      <c r="D22" s="247"/>
      <c r="E22" s="247"/>
      <c r="F22" s="247"/>
      <c r="G22" s="247"/>
      <c r="H22" s="247"/>
      <c r="I22" s="247"/>
    </row>
    <row r="23" spans="1:9" s="30" customFormat="1" ht="30" customHeight="1" x14ac:dyDescent="0.4">
      <c r="A23" s="247" t="s">
        <v>130</v>
      </c>
      <c r="B23" s="247"/>
      <c r="C23" s="247"/>
      <c r="D23" s="247"/>
      <c r="E23" s="247"/>
      <c r="F23" s="247"/>
      <c r="G23" s="247"/>
      <c r="H23" s="247"/>
      <c r="I23" s="247"/>
    </row>
    <row r="24" spans="1:9" x14ac:dyDescent="0.15">
      <c r="A24" s="31" t="s">
        <v>131</v>
      </c>
      <c r="F24" s="46"/>
    </row>
    <row r="25" spans="1:9" ht="27.75" customHeight="1" x14ac:dyDescent="0.15">
      <c r="A25" s="264" t="s">
        <v>132</v>
      </c>
      <c r="B25" s="264"/>
      <c r="C25" s="264"/>
      <c r="D25" s="264"/>
      <c r="E25" s="264"/>
      <c r="F25" s="264"/>
      <c r="G25" s="264"/>
      <c r="H25" s="264"/>
      <c r="I25" s="264"/>
    </row>
    <row r="26" spans="1:9" x14ac:dyDescent="0.15">
      <c r="B26" s="31" t="s">
        <v>133</v>
      </c>
      <c r="F26" s="46"/>
    </row>
    <row r="27" spans="1:9" x14ac:dyDescent="0.15">
      <c r="B27" s="31" t="s">
        <v>134</v>
      </c>
      <c r="F27" s="46"/>
    </row>
    <row r="28" spans="1:9" x14ac:dyDescent="0.15">
      <c r="F28" s="46"/>
    </row>
    <row r="29" spans="1:9" ht="17.25" customHeight="1" x14ac:dyDescent="0.15">
      <c r="A29" s="30" t="s">
        <v>135</v>
      </c>
      <c r="D29" s="265" t="str">
        <f>IF(J50=0,"",IF(AND(J50&lt;&gt;"",A30&lt;&gt;""),"","休床理由を記載してください"))</f>
        <v/>
      </c>
      <c r="E29" s="265"/>
      <c r="F29" s="265"/>
    </row>
    <row r="30" spans="1:9" s="79" customFormat="1" x14ac:dyDescent="0.15">
      <c r="A30" s="266"/>
      <c r="B30" s="267"/>
      <c r="C30" s="267"/>
      <c r="D30" s="267"/>
      <c r="E30" s="267"/>
      <c r="F30" s="267"/>
      <c r="G30" s="267"/>
      <c r="H30" s="268"/>
    </row>
    <row r="31" spans="1:9" s="79" customFormat="1" x14ac:dyDescent="0.15">
      <c r="A31" s="269"/>
      <c r="B31" s="270"/>
      <c r="C31" s="270"/>
      <c r="D31" s="270"/>
      <c r="E31" s="270"/>
      <c r="F31" s="270"/>
      <c r="G31" s="270"/>
      <c r="H31" s="271"/>
    </row>
    <row r="32" spans="1:9" s="79" customFormat="1" x14ac:dyDescent="0.15">
      <c r="A32" s="269"/>
      <c r="B32" s="270"/>
      <c r="C32" s="270"/>
      <c r="D32" s="270"/>
      <c r="E32" s="270"/>
      <c r="F32" s="270"/>
      <c r="G32" s="270"/>
      <c r="H32" s="271"/>
    </row>
    <row r="33" spans="1:8" s="79" customFormat="1" x14ac:dyDescent="0.15">
      <c r="A33" s="269"/>
      <c r="B33" s="270"/>
      <c r="C33" s="270"/>
      <c r="D33" s="270"/>
      <c r="E33" s="270"/>
      <c r="F33" s="270"/>
      <c r="G33" s="270"/>
      <c r="H33" s="271"/>
    </row>
    <row r="34" spans="1:8" s="79" customFormat="1" x14ac:dyDescent="0.15">
      <c r="A34" s="269"/>
      <c r="B34" s="270"/>
      <c r="C34" s="270"/>
      <c r="D34" s="270"/>
      <c r="E34" s="270"/>
      <c r="F34" s="270"/>
      <c r="G34" s="270"/>
      <c r="H34" s="271"/>
    </row>
    <row r="35" spans="1:8" s="79" customFormat="1" x14ac:dyDescent="0.15">
      <c r="A35" s="269"/>
      <c r="B35" s="270"/>
      <c r="C35" s="270"/>
      <c r="D35" s="270"/>
      <c r="E35" s="270"/>
      <c r="F35" s="270"/>
      <c r="G35" s="270"/>
      <c r="H35" s="271"/>
    </row>
    <row r="36" spans="1:8" s="79" customFormat="1" x14ac:dyDescent="0.15">
      <c r="A36" s="272"/>
      <c r="B36" s="273"/>
      <c r="C36" s="273"/>
      <c r="D36" s="273"/>
      <c r="E36" s="273"/>
      <c r="F36" s="273"/>
      <c r="G36" s="273"/>
      <c r="H36" s="274"/>
    </row>
    <row r="37" spans="1:8" ht="15.75" customHeight="1" x14ac:dyDescent="0.15">
      <c r="A37" s="246" t="s">
        <v>136</v>
      </c>
      <c r="B37" s="246"/>
      <c r="C37" s="246"/>
      <c r="D37" s="246"/>
      <c r="E37" s="246"/>
      <c r="F37" s="246"/>
      <c r="G37" s="246"/>
      <c r="H37" s="246"/>
    </row>
    <row r="38" spans="1:8" x14ac:dyDescent="0.15">
      <c r="A38" s="31" t="s">
        <v>137</v>
      </c>
    </row>
    <row r="40" spans="1:8" x14ac:dyDescent="0.15">
      <c r="A40" s="261" t="str">
        <f>IF(H2="特定","（３）特定機能病院等の条件を満たす受入実績","")</f>
        <v/>
      </c>
      <c r="B40" s="261"/>
      <c r="C40" s="261"/>
      <c r="D40" s="261"/>
      <c r="E40" s="261"/>
      <c r="F40" s="261"/>
    </row>
    <row r="41" spans="1:8" s="79" customFormat="1" x14ac:dyDescent="0.15">
      <c r="A41" s="262"/>
      <c r="B41" s="262"/>
      <c r="C41" s="262"/>
      <c r="D41" s="262"/>
      <c r="E41" s="262"/>
      <c r="F41" s="262"/>
      <c r="G41" s="262"/>
      <c r="H41" s="262"/>
    </row>
    <row r="42" spans="1:8" s="79" customFormat="1" x14ac:dyDescent="0.15">
      <c r="A42" s="262"/>
      <c r="B42" s="262"/>
      <c r="C42" s="262"/>
      <c r="D42" s="262"/>
      <c r="E42" s="262"/>
      <c r="F42" s="262"/>
      <c r="G42" s="262"/>
      <c r="H42" s="262"/>
    </row>
    <row r="43" spans="1:8" s="79" customFormat="1" x14ac:dyDescent="0.15">
      <c r="A43" s="262"/>
      <c r="B43" s="262"/>
      <c r="C43" s="262"/>
      <c r="D43" s="262"/>
      <c r="E43" s="262"/>
      <c r="F43" s="262"/>
      <c r="G43" s="262"/>
      <c r="H43" s="262"/>
    </row>
    <row r="44" spans="1:8" s="79" customFormat="1" x14ac:dyDescent="0.15">
      <c r="A44" s="262"/>
      <c r="B44" s="262"/>
      <c r="C44" s="262"/>
      <c r="D44" s="262"/>
      <c r="E44" s="262"/>
      <c r="F44" s="262"/>
      <c r="G44" s="262"/>
      <c r="H44" s="262"/>
    </row>
    <row r="45" spans="1:8" s="79" customFormat="1" x14ac:dyDescent="0.15">
      <c r="A45" s="262"/>
      <c r="B45" s="262"/>
      <c r="C45" s="262"/>
      <c r="D45" s="262"/>
      <c r="E45" s="262"/>
      <c r="F45" s="262"/>
      <c r="G45" s="262"/>
      <c r="H45" s="262"/>
    </row>
    <row r="46" spans="1:8" s="79" customFormat="1" x14ac:dyDescent="0.15">
      <c r="A46" s="262"/>
      <c r="B46" s="262"/>
      <c r="C46" s="262"/>
      <c r="D46" s="262"/>
      <c r="E46" s="262"/>
      <c r="F46" s="262"/>
      <c r="G46" s="262"/>
      <c r="H46" s="262"/>
    </row>
    <row r="47" spans="1:8" s="79" customFormat="1" x14ac:dyDescent="0.15">
      <c r="A47" s="262"/>
      <c r="B47" s="262"/>
      <c r="C47" s="262"/>
      <c r="D47" s="262"/>
      <c r="E47" s="262"/>
      <c r="F47" s="262"/>
      <c r="G47" s="262"/>
      <c r="H47" s="262"/>
    </row>
    <row r="48" spans="1:8" ht="13.5" customHeight="1" x14ac:dyDescent="0.15">
      <c r="B48" s="31" t="str">
        <f>IF(H2="重点・特定","特定機能病院と同程度に新型コロナウイルス感染症の重症患者を受け入れた実績を記載すること。","")</f>
        <v/>
      </c>
    </row>
    <row r="50" spans="10:10" x14ac:dyDescent="0.15">
      <c r="J50" s="80">
        <f>G21</f>
        <v>0</v>
      </c>
    </row>
  </sheetData>
  <sheetProtection algorithmName="SHA-512" hashValue="ilVuJTBb81zbA+aY+5QqczDNVPgDGYiouaioeQaE88KpIfgRaZxaeO4LZGnRpUl6ziYXoDty40x7O6lhAtKNYA==" saltValue="N/tOas+lWwoDm6F3p0TBrw==" spinCount="100000" sheet="1" formatRows="0" insertRows="0" deleteRows="0"/>
  <mergeCells count="15">
    <mergeCell ref="A37:H37"/>
    <mergeCell ref="A40:F40"/>
    <mergeCell ref="A41:H47"/>
    <mergeCell ref="B10:C10"/>
    <mergeCell ref="A22:I22"/>
    <mergeCell ref="A23:I23"/>
    <mergeCell ref="A25:I25"/>
    <mergeCell ref="D29:F29"/>
    <mergeCell ref="A30:H36"/>
    <mergeCell ref="A1:G1"/>
    <mergeCell ref="A2:G2"/>
    <mergeCell ref="G4:H4"/>
    <mergeCell ref="A7:C8"/>
    <mergeCell ref="D7:G7"/>
    <mergeCell ref="H7:H8"/>
  </mergeCells>
  <phoneticPr fontId="21"/>
  <conditionalFormatting sqref="H2">
    <cfRule type="containsText" dxfId="229" priority="2" operator="containsText" text="特定">
      <formula>NOT(ISERROR(SEARCH("特定",H2)))</formula>
    </cfRule>
    <cfRule type="containsText" dxfId="228" priority="3" operator="containsText" text="その他">
      <formula>NOT(ISERROR(SEARCH("その他",H2)))</formula>
    </cfRule>
  </conditionalFormatting>
  <conditionalFormatting sqref="D29">
    <cfRule type="containsText" dxfId="227" priority="1" operator="containsText" text="休床理由を記載してください">
      <formula>NOT(ISERROR(SEARCH("休床理由を記載してください",D29)))</formula>
    </cfRule>
  </conditionalFormatting>
  <conditionalFormatting sqref="A41:H47">
    <cfRule type="expression" dxfId="226" priority="4">
      <formula>$H$2="特定"</formula>
    </cfRule>
  </conditionalFormatting>
  <dataValidations count="1">
    <dataValidation type="list" allowBlank="1" showInputMessage="1" showErrorMessage="1" sqref="H2">
      <formula1>"特定,その他"</formula1>
    </dataValidation>
  </dataValidations>
  <pageMargins left="0.7" right="0.7" top="0.75" bottom="0.75" header="0.3" footer="0.3"/>
  <pageSetup paperSize="9" scale="8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47"/>
  <sheetViews>
    <sheetView view="pageBreakPreview" zoomScaleNormal="100" zoomScaleSheetLayoutView="100" workbookViewId="0">
      <selection activeCell="B41" sqref="B41"/>
    </sheetView>
  </sheetViews>
  <sheetFormatPr defaultRowHeight="18.75" x14ac:dyDescent="0.4"/>
  <cols>
    <col min="1" max="8" width="5.625" style="101" customWidth="1"/>
    <col min="9" max="9" width="9.5" style="101" bestFit="1" customWidth="1"/>
    <col min="10" max="13" width="5.625" style="101" customWidth="1"/>
    <col min="14" max="14" width="7.5" style="101" bestFit="1" customWidth="1"/>
    <col min="15" max="15" width="9" style="101" hidden="1" customWidth="1"/>
    <col min="16" max="16384" width="9" style="101"/>
  </cols>
  <sheetData>
    <row r="1" spans="1:16" s="30" customFormat="1" ht="16.5" customHeight="1" x14ac:dyDescent="0.4">
      <c r="A1" s="248" t="s">
        <v>138</v>
      </c>
      <c r="B1" s="248"/>
      <c r="C1" s="248"/>
      <c r="D1" s="248"/>
      <c r="E1" s="248"/>
      <c r="F1" s="248"/>
      <c r="G1" s="248"/>
      <c r="H1" s="248"/>
      <c r="I1" s="248"/>
      <c r="J1" s="248"/>
      <c r="K1" s="248"/>
      <c r="L1" s="248"/>
      <c r="M1" s="81"/>
    </row>
    <row r="2" spans="1:16" s="30" customFormat="1" ht="21.75" customHeight="1" x14ac:dyDescent="0.4">
      <c r="A2" s="82" t="s">
        <v>139</v>
      </c>
      <c r="B2" s="82"/>
      <c r="C2" s="82"/>
      <c r="D2" s="82"/>
      <c r="E2" s="82"/>
      <c r="F2" s="82"/>
      <c r="G2" s="82"/>
      <c r="H2" s="82"/>
      <c r="I2" s="82"/>
      <c r="J2" s="82"/>
      <c r="K2" s="82"/>
      <c r="L2" s="82"/>
      <c r="M2" s="82"/>
      <c r="N2" s="82"/>
    </row>
    <row r="3" spans="1:16" s="30" customFormat="1" ht="11.25" hidden="1" customHeight="1" x14ac:dyDescent="0.4">
      <c r="A3" s="42"/>
      <c r="B3" s="83"/>
      <c r="C3" s="46"/>
      <c r="D3" s="46"/>
      <c r="E3" s="46"/>
      <c r="F3" s="46"/>
    </row>
    <row r="4" spans="1:16" s="30" customFormat="1" ht="21.75" customHeight="1" x14ac:dyDescent="0.4">
      <c r="A4" s="42"/>
      <c r="B4" s="83"/>
      <c r="C4" s="34"/>
      <c r="D4" s="34"/>
      <c r="E4" s="34"/>
      <c r="F4" s="34"/>
      <c r="J4" s="282">
        <f>③院内感染発生医療機関支援事業費内訳書!G4</f>
        <v>0</v>
      </c>
      <c r="K4" s="282"/>
      <c r="L4" s="282"/>
      <c r="M4" s="282"/>
      <c r="N4" s="282"/>
    </row>
    <row r="5" spans="1:16" s="30" customFormat="1" ht="12.75" hidden="1" customHeight="1" x14ac:dyDescent="0.4">
      <c r="A5" s="42"/>
      <c r="B5" s="83"/>
      <c r="C5" s="34"/>
      <c r="D5" s="34"/>
      <c r="E5" s="34"/>
      <c r="F5" s="34"/>
    </row>
    <row r="6" spans="1:16" s="30" customFormat="1" ht="21.75" customHeight="1" x14ac:dyDescent="0.4">
      <c r="A6" s="30" t="s">
        <v>110</v>
      </c>
    </row>
    <row r="7" spans="1:16" s="30" customFormat="1" ht="18.75" customHeight="1" x14ac:dyDescent="0.4">
      <c r="A7" s="255" t="s">
        <v>274</v>
      </c>
      <c r="B7" s="255"/>
      <c r="C7" s="46"/>
      <c r="D7" s="46"/>
      <c r="E7" s="46"/>
      <c r="F7" s="84"/>
      <c r="J7" s="33"/>
      <c r="K7" s="85"/>
      <c r="L7" s="85"/>
      <c r="M7" s="85"/>
      <c r="N7" s="30" t="s">
        <v>140</v>
      </c>
    </row>
    <row r="8" spans="1:16" s="30" customFormat="1" ht="44.25" customHeight="1" x14ac:dyDescent="0.4">
      <c r="A8" s="283" t="s">
        <v>141</v>
      </c>
      <c r="B8" s="285" t="s">
        <v>142</v>
      </c>
      <c r="C8" s="286"/>
      <c r="D8" s="286"/>
      <c r="E8" s="287"/>
      <c r="F8" s="288" t="s">
        <v>143</v>
      </c>
      <c r="G8" s="289"/>
      <c r="H8" s="289"/>
      <c r="I8" s="290" t="s">
        <v>144</v>
      </c>
      <c r="J8" s="257" t="s">
        <v>145</v>
      </c>
      <c r="K8" s="258"/>
      <c r="L8" s="258"/>
      <c r="M8" s="259"/>
      <c r="N8" s="290" t="s">
        <v>146</v>
      </c>
    </row>
    <row r="9" spans="1:16" s="30" customFormat="1" ht="31.5" x14ac:dyDescent="0.4">
      <c r="A9" s="284"/>
      <c r="B9" s="86" t="s">
        <v>147</v>
      </c>
      <c r="C9" s="87" t="s">
        <v>269</v>
      </c>
      <c r="D9" s="88" t="s">
        <v>148</v>
      </c>
      <c r="E9" s="87" t="s">
        <v>104</v>
      </c>
      <c r="F9" s="86" t="s">
        <v>147</v>
      </c>
      <c r="G9" s="87" t="s">
        <v>269</v>
      </c>
      <c r="H9" s="88" t="s">
        <v>148</v>
      </c>
      <c r="I9" s="291"/>
      <c r="J9" s="86" t="s">
        <v>147</v>
      </c>
      <c r="K9" s="87" t="s">
        <v>269</v>
      </c>
      <c r="L9" s="88" t="s">
        <v>148</v>
      </c>
      <c r="M9" s="87" t="s">
        <v>104</v>
      </c>
      <c r="N9" s="284"/>
      <c r="O9" s="30" t="s">
        <v>149</v>
      </c>
      <c r="P9" s="89" t="s">
        <v>150</v>
      </c>
    </row>
    <row r="10" spans="1:16" s="30" customFormat="1" ht="18.75" customHeight="1" x14ac:dyDescent="0.4">
      <c r="A10" s="36">
        <v>1</v>
      </c>
      <c r="B10" s="90"/>
      <c r="C10" s="90"/>
      <c r="D10" s="90"/>
      <c r="E10" s="90"/>
      <c r="F10" s="90"/>
      <c r="G10" s="90"/>
      <c r="H10" s="90"/>
      <c r="I10" s="91">
        <f>(B10-F10)*2+(C10-G10)*2+(D10-H10)+E10</f>
        <v>0</v>
      </c>
      <c r="J10" s="90"/>
      <c r="K10" s="90"/>
      <c r="L10" s="90"/>
      <c r="M10" s="90"/>
      <c r="N10" s="91">
        <f>SUM(J10:M10)</f>
        <v>0</v>
      </c>
      <c r="O10" s="92">
        <f t="shared" ref="O10:O40" si="0">SUM(I10:I10)</f>
        <v>0</v>
      </c>
      <c r="P10" s="30" t="str">
        <f t="shared" ref="P10:P40" si="1">IF(I10&lt;N10,"ERROR","OK")</f>
        <v>OK</v>
      </c>
    </row>
    <row r="11" spans="1:16" s="30" customFormat="1" ht="18.75" customHeight="1" x14ac:dyDescent="0.4">
      <c r="A11" s="36">
        <v>2</v>
      </c>
      <c r="B11" s="90"/>
      <c r="C11" s="90"/>
      <c r="D11" s="90"/>
      <c r="E11" s="90"/>
      <c r="F11" s="90"/>
      <c r="G11" s="90"/>
      <c r="H11" s="90"/>
      <c r="I11" s="91">
        <f t="shared" ref="I11:I40" si="2">(B11-F11)*2+(C11-G11)*2+(D11-H11)+E11</f>
        <v>0</v>
      </c>
      <c r="J11" s="90"/>
      <c r="K11" s="90"/>
      <c r="L11" s="90"/>
      <c r="M11" s="90"/>
      <c r="N11" s="91">
        <f t="shared" ref="N11:N40" si="3">SUM(J11:M11)</f>
        <v>0</v>
      </c>
      <c r="O11" s="92">
        <f t="shared" si="0"/>
        <v>0</v>
      </c>
      <c r="P11" s="30" t="str">
        <f t="shared" si="1"/>
        <v>OK</v>
      </c>
    </row>
    <row r="12" spans="1:16" s="30" customFormat="1" ht="18.75" customHeight="1" x14ac:dyDescent="0.4">
      <c r="A12" s="36">
        <v>3</v>
      </c>
      <c r="B12" s="90"/>
      <c r="C12" s="90"/>
      <c r="D12" s="90"/>
      <c r="E12" s="90"/>
      <c r="F12" s="90"/>
      <c r="G12" s="90"/>
      <c r="H12" s="90"/>
      <c r="I12" s="91">
        <f t="shared" si="2"/>
        <v>0</v>
      </c>
      <c r="J12" s="90"/>
      <c r="K12" s="90"/>
      <c r="L12" s="90"/>
      <c r="M12" s="90"/>
      <c r="N12" s="91">
        <f t="shared" si="3"/>
        <v>0</v>
      </c>
      <c r="O12" s="92">
        <f t="shared" si="0"/>
        <v>0</v>
      </c>
      <c r="P12" s="30" t="str">
        <f t="shared" si="1"/>
        <v>OK</v>
      </c>
    </row>
    <row r="13" spans="1:16" s="30" customFormat="1" ht="18.75" customHeight="1" x14ac:dyDescent="0.4">
      <c r="A13" s="36">
        <v>4</v>
      </c>
      <c r="B13" s="90"/>
      <c r="C13" s="90"/>
      <c r="D13" s="90"/>
      <c r="E13" s="90"/>
      <c r="F13" s="90"/>
      <c r="G13" s="90"/>
      <c r="H13" s="90"/>
      <c r="I13" s="91">
        <f t="shared" si="2"/>
        <v>0</v>
      </c>
      <c r="J13" s="90"/>
      <c r="K13" s="90"/>
      <c r="L13" s="90"/>
      <c r="M13" s="90"/>
      <c r="N13" s="91">
        <f t="shared" si="3"/>
        <v>0</v>
      </c>
      <c r="O13" s="92">
        <f t="shared" si="0"/>
        <v>0</v>
      </c>
      <c r="P13" s="30" t="str">
        <f t="shared" si="1"/>
        <v>OK</v>
      </c>
    </row>
    <row r="14" spans="1:16" s="30" customFormat="1" ht="18.75" customHeight="1" x14ac:dyDescent="0.4">
      <c r="A14" s="36">
        <v>5</v>
      </c>
      <c r="B14" s="90"/>
      <c r="C14" s="90"/>
      <c r="D14" s="90"/>
      <c r="E14" s="90"/>
      <c r="F14" s="90"/>
      <c r="G14" s="90"/>
      <c r="H14" s="90"/>
      <c r="I14" s="91">
        <f t="shared" si="2"/>
        <v>0</v>
      </c>
      <c r="J14" s="90"/>
      <c r="K14" s="90"/>
      <c r="L14" s="90"/>
      <c r="M14" s="90"/>
      <c r="N14" s="91">
        <f t="shared" si="3"/>
        <v>0</v>
      </c>
      <c r="O14" s="92">
        <f t="shared" si="0"/>
        <v>0</v>
      </c>
      <c r="P14" s="30" t="str">
        <f t="shared" si="1"/>
        <v>OK</v>
      </c>
    </row>
    <row r="15" spans="1:16" s="30" customFormat="1" ht="18.75" customHeight="1" x14ac:dyDescent="0.4">
      <c r="A15" s="36">
        <v>6</v>
      </c>
      <c r="B15" s="90"/>
      <c r="C15" s="90"/>
      <c r="D15" s="90"/>
      <c r="E15" s="90"/>
      <c r="F15" s="90"/>
      <c r="G15" s="90"/>
      <c r="H15" s="90"/>
      <c r="I15" s="91">
        <f t="shared" si="2"/>
        <v>0</v>
      </c>
      <c r="J15" s="90"/>
      <c r="K15" s="90"/>
      <c r="L15" s="90"/>
      <c r="M15" s="90"/>
      <c r="N15" s="91">
        <f t="shared" si="3"/>
        <v>0</v>
      </c>
      <c r="O15" s="92">
        <f t="shared" si="0"/>
        <v>0</v>
      </c>
      <c r="P15" s="30" t="str">
        <f t="shared" si="1"/>
        <v>OK</v>
      </c>
    </row>
    <row r="16" spans="1:16" s="30" customFormat="1" ht="18.75" customHeight="1" x14ac:dyDescent="0.4">
      <c r="A16" s="36">
        <v>7</v>
      </c>
      <c r="B16" s="90"/>
      <c r="C16" s="90"/>
      <c r="D16" s="90"/>
      <c r="E16" s="90"/>
      <c r="F16" s="90"/>
      <c r="G16" s="90"/>
      <c r="H16" s="90"/>
      <c r="I16" s="91">
        <f t="shared" si="2"/>
        <v>0</v>
      </c>
      <c r="J16" s="90"/>
      <c r="K16" s="90"/>
      <c r="L16" s="90"/>
      <c r="M16" s="90"/>
      <c r="N16" s="91">
        <f t="shared" si="3"/>
        <v>0</v>
      </c>
      <c r="O16" s="92">
        <f t="shared" si="0"/>
        <v>0</v>
      </c>
      <c r="P16" s="30" t="str">
        <f t="shared" si="1"/>
        <v>OK</v>
      </c>
    </row>
    <row r="17" spans="1:16" s="30" customFormat="1" ht="18.75" customHeight="1" x14ac:dyDescent="0.4">
      <c r="A17" s="36">
        <v>8</v>
      </c>
      <c r="B17" s="90"/>
      <c r="C17" s="90"/>
      <c r="D17" s="90"/>
      <c r="E17" s="90"/>
      <c r="F17" s="90"/>
      <c r="G17" s="90"/>
      <c r="H17" s="90"/>
      <c r="I17" s="91">
        <f t="shared" si="2"/>
        <v>0</v>
      </c>
      <c r="J17" s="90"/>
      <c r="K17" s="90"/>
      <c r="L17" s="90"/>
      <c r="M17" s="90"/>
      <c r="N17" s="91">
        <f t="shared" si="3"/>
        <v>0</v>
      </c>
      <c r="O17" s="92">
        <f t="shared" si="0"/>
        <v>0</v>
      </c>
      <c r="P17" s="30" t="str">
        <f t="shared" si="1"/>
        <v>OK</v>
      </c>
    </row>
    <row r="18" spans="1:16" s="30" customFormat="1" ht="18.75" customHeight="1" x14ac:dyDescent="0.4">
      <c r="A18" s="36">
        <v>9</v>
      </c>
      <c r="B18" s="90"/>
      <c r="C18" s="90"/>
      <c r="D18" s="90"/>
      <c r="E18" s="90"/>
      <c r="F18" s="90"/>
      <c r="G18" s="90"/>
      <c r="H18" s="90"/>
      <c r="I18" s="91">
        <f t="shared" si="2"/>
        <v>0</v>
      </c>
      <c r="J18" s="90"/>
      <c r="K18" s="90"/>
      <c r="L18" s="90"/>
      <c r="M18" s="90"/>
      <c r="N18" s="91">
        <f t="shared" si="3"/>
        <v>0</v>
      </c>
      <c r="O18" s="92">
        <f t="shared" si="0"/>
        <v>0</v>
      </c>
      <c r="P18" s="30" t="str">
        <f t="shared" si="1"/>
        <v>OK</v>
      </c>
    </row>
    <row r="19" spans="1:16" s="30" customFormat="1" ht="18.75" customHeight="1" x14ac:dyDescent="0.4">
      <c r="A19" s="36">
        <v>10</v>
      </c>
      <c r="B19" s="90"/>
      <c r="C19" s="90"/>
      <c r="D19" s="90"/>
      <c r="E19" s="90"/>
      <c r="F19" s="90"/>
      <c r="G19" s="90"/>
      <c r="H19" s="90"/>
      <c r="I19" s="91">
        <f t="shared" si="2"/>
        <v>0</v>
      </c>
      <c r="J19" s="90"/>
      <c r="K19" s="90"/>
      <c r="L19" s="90"/>
      <c r="M19" s="90"/>
      <c r="N19" s="91">
        <f t="shared" si="3"/>
        <v>0</v>
      </c>
      <c r="O19" s="92">
        <f t="shared" si="0"/>
        <v>0</v>
      </c>
      <c r="P19" s="30" t="str">
        <f t="shared" si="1"/>
        <v>OK</v>
      </c>
    </row>
    <row r="20" spans="1:16" s="30" customFormat="1" ht="18.75" customHeight="1" x14ac:dyDescent="0.4">
      <c r="A20" s="36">
        <v>11</v>
      </c>
      <c r="B20" s="90"/>
      <c r="C20" s="90"/>
      <c r="D20" s="90"/>
      <c r="E20" s="90"/>
      <c r="F20" s="90"/>
      <c r="G20" s="90"/>
      <c r="H20" s="90"/>
      <c r="I20" s="91">
        <f t="shared" si="2"/>
        <v>0</v>
      </c>
      <c r="J20" s="90"/>
      <c r="K20" s="90"/>
      <c r="L20" s="90"/>
      <c r="M20" s="90"/>
      <c r="N20" s="91">
        <f t="shared" si="3"/>
        <v>0</v>
      </c>
      <c r="O20" s="92">
        <f t="shared" si="0"/>
        <v>0</v>
      </c>
      <c r="P20" s="30" t="str">
        <f t="shared" si="1"/>
        <v>OK</v>
      </c>
    </row>
    <row r="21" spans="1:16" s="30" customFormat="1" ht="18.75" customHeight="1" x14ac:dyDescent="0.4">
      <c r="A21" s="36">
        <v>12</v>
      </c>
      <c r="B21" s="90"/>
      <c r="C21" s="90"/>
      <c r="D21" s="90"/>
      <c r="E21" s="90"/>
      <c r="F21" s="90"/>
      <c r="G21" s="90"/>
      <c r="H21" s="90"/>
      <c r="I21" s="91">
        <f t="shared" si="2"/>
        <v>0</v>
      </c>
      <c r="J21" s="90"/>
      <c r="K21" s="90"/>
      <c r="L21" s="90"/>
      <c r="M21" s="90"/>
      <c r="N21" s="91">
        <f t="shared" si="3"/>
        <v>0</v>
      </c>
      <c r="O21" s="92">
        <f t="shared" si="0"/>
        <v>0</v>
      </c>
      <c r="P21" s="30" t="str">
        <f t="shared" si="1"/>
        <v>OK</v>
      </c>
    </row>
    <row r="22" spans="1:16" s="30" customFormat="1" ht="18.75" customHeight="1" x14ac:dyDescent="0.4">
      <c r="A22" s="36">
        <v>13</v>
      </c>
      <c r="B22" s="90"/>
      <c r="C22" s="90"/>
      <c r="D22" s="90"/>
      <c r="E22" s="90"/>
      <c r="F22" s="90"/>
      <c r="G22" s="90"/>
      <c r="H22" s="90"/>
      <c r="I22" s="91">
        <f t="shared" si="2"/>
        <v>0</v>
      </c>
      <c r="J22" s="90"/>
      <c r="K22" s="90"/>
      <c r="L22" s="90"/>
      <c r="M22" s="90"/>
      <c r="N22" s="91">
        <f t="shared" si="3"/>
        <v>0</v>
      </c>
      <c r="O22" s="92">
        <f t="shared" si="0"/>
        <v>0</v>
      </c>
      <c r="P22" s="30" t="str">
        <f t="shared" si="1"/>
        <v>OK</v>
      </c>
    </row>
    <row r="23" spans="1:16" s="30" customFormat="1" ht="18.75" customHeight="1" x14ac:dyDescent="0.4">
      <c r="A23" s="36">
        <v>14</v>
      </c>
      <c r="B23" s="90"/>
      <c r="C23" s="90"/>
      <c r="D23" s="90"/>
      <c r="E23" s="90"/>
      <c r="F23" s="90"/>
      <c r="G23" s="90"/>
      <c r="H23" s="90"/>
      <c r="I23" s="91">
        <f t="shared" si="2"/>
        <v>0</v>
      </c>
      <c r="J23" s="90"/>
      <c r="K23" s="90"/>
      <c r="L23" s="90"/>
      <c r="M23" s="90"/>
      <c r="N23" s="91">
        <f t="shared" si="3"/>
        <v>0</v>
      </c>
      <c r="O23" s="92">
        <f t="shared" si="0"/>
        <v>0</v>
      </c>
      <c r="P23" s="30" t="str">
        <f t="shared" si="1"/>
        <v>OK</v>
      </c>
    </row>
    <row r="24" spans="1:16" s="30" customFormat="1" ht="18.75" customHeight="1" x14ac:dyDescent="0.4">
      <c r="A24" s="93">
        <v>15</v>
      </c>
      <c r="B24" s="90"/>
      <c r="C24" s="90"/>
      <c r="D24" s="90"/>
      <c r="E24" s="90"/>
      <c r="F24" s="90"/>
      <c r="G24" s="90"/>
      <c r="H24" s="90"/>
      <c r="I24" s="91">
        <f t="shared" si="2"/>
        <v>0</v>
      </c>
      <c r="J24" s="90"/>
      <c r="K24" s="90"/>
      <c r="L24" s="90"/>
      <c r="M24" s="90"/>
      <c r="N24" s="91">
        <f t="shared" si="3"/>
        <v>0</v>
      </c>
      <c r="O24" s="92">
        <f t="shared" si="0"/>
        <v>0</v>
      </c>
      <c r="P24" s="30" t="str">
        <f t="shared" si="1"/>
        <v>OK</v>
      </c>
    </row>
    <row r="25" spans="1:16" s="30" customFormat="1" ht="18.75" customHeight="1" x14ac:dyDescent="0.4">
      <c r="A25" s="36">
        <v>16</v>
      </c>
      <c r="B25" s="90"/>
      <c r="C25" s="90"/>
      <c r="D25" s="90"/>
      <c r="E25" s="90"/>
      <c r="F25" s="90"/>
      <c r="G25" s="90"/>
      <c r="H25" s="90"/>
      <c r="I25" s="91">
        <f t="shared" si="2"/>
        <v>0</v>
      </c>
      <c r="J25" s="90"/>
      <c r="K25" s="90"/>
      <c r="L25" s="90"/>
      <c r="M25" s="90"/>
      <c r="N25" s="91">
        <f t="shared" si="3"/>
        <v>0</v>
      </c>
      <c r="O25" s="92">
        <f t="shared" si="0"/>
        <v>0</v>
      </c>
      <c r="P25" s="30" t="str">
        <f t="shared" si="1"/>
        <v>OK</v>
      </c>
    </row>
    <row r="26" spans="1:16" s="30" customFormat="1" ht="18.75" customHeight="1" x14ac:dyDescent="0.4">
      <c r="A26" s="36">
        <v>17</v>
      </c>
      <c r="B26" s="90"/>
      <c r="C26" s="90"/>
      <c r="D26" s="90"/>
      <c r="E26" s="90"/>
      <c r="F26" s="90"/>
      <c r="G26" s="90"/>
      <c r="H26" s="90"/>
      <c r="I26" s="91">
        <f t="shared" si="2"/>
        <v>0</v>
      </c>
      <c r="J26" s="90"/>
      <c r="K26" s="90"/>
      <c r="L26" s="90"/>
      <c r="M26" s="90"/>
      <c r="N26" s="91">
        <f t="shared" si="3"/>
        <v>0</v>
      </c>
      <c r="O26" s="92">
        <f t="shared" si="0"/>
        <v>0</v>
      </c>
      <c r="P26" s="30" t="str">
        <f t="shared" si="1"/>
        <v>OK</v>
      </c>
    </row>
    <row r="27" spans="1:16" s="30" customFormat="1" ht="18.75" customHeight="1" x14ac:dyDescent="0.4">
      <c r="A27" s="36">
        <v>18</v>
      </c>
      <c r="B27" s="90"/>
      <c r="C27" s="90"/>
      <c r="D27" s="90"/>
      <c r="E27" s="90"/>
      <c r="F27" s="90"/>
      <c r="G27" s="90"/>
      <c r="H27" s="90"/>
      <c r="I27" s="91">
        <f t="shared" si="2"/>
        <v>0</v>
      </c>
      <c r="J27" s="90"/>
      <c r="K27" s="90"/>
      <c r="L27" s="90"/>
      <c r="M27" s="90"/>
      <c r="N27" s="91">
        <f t="shared" si="3"/>
        <v>0</v>
      </c>
      <c r="O27" s="92">
        <f t="shared" si="0"/>
        <v>0</v>
      </c>
      <c r="P27" s="30" t="str">
        <f t="shared" si="1"/>
        <v>OK</v>
      </c>
    </row>
    <row r="28" spans="1:16" s="30" customFormat="1" ht="18.75" customHeight="1" x14ac:dyDescent="0.4">
      <c r="A28" s="36">
        <v>19</v>
      </c>
      <c r="B28" s="90"/>
      <c r="C28" s="90"/>
      <c r="D28" s="90"/>
      <c r="E28" s="90"/>
      <c r="F28" s="90"/>
      <c r="G28" s="90"/>
      <c r="H28" s="90"/>
      <c r="I28" s="91">
        <f t="shared" si="2"/>
        <v>0</v>
      </c>
      <c r="J28" s="90"/>
      <c r="K28" s="90"/>
      <c r="L28" s="90"/>
      <c r="M28" s="90"/>
      <c r="N28" s="91">
        <f t="shared" si="3"/>
        <v>0</v>
      </c>
      <c r="O28" s="92">
        <f t="shared" si="0"/>
        <v>0</v>
      </c>
      <c r="P28" s="30" t="str">
        <f t="shared" si="1"/>
        <v>OK</v>
      </c>
    </row>
    <row r="29" spans="1:16" s="30" customFormat="1" ht="18.75" customHeight="1" x14ac:dyDescent="0.4">
      <c r="A29" s="36">
        <v>20</v>
      </c>
      <c r="B29" s="90"/>
      <c r="C29" s="90"/>
      <c r="D29" s="90"/>
      <c r="E29" s="90"/>
      <c r="F29" s="90"/>
      <c r="G29" s="90"/>
      <c r="H29" s="90"/>
      <c r="I29" s="91">
        <f t="shared" si="2"/>
        <v>0</v>
      </c>
      <c r="J29" s="90"/>
      <c r="K29" s="90"/>
      <c r="L29" s="90"/>
      <c r="M29" s="90"/>
      <c r="N29" s="91">
        <f t="shared" si="3"/>
        <v>0</v>
      </c>
      <c r="O29" s="92">
        <f t="shared" si="0"/>
        <v>0</v>
      </c>
      <c r="P29" s="30" t="str">
        <f t="shared" si="1"/>
        <v>OK</v>
      </c>
    </row>
    <row r="30" spans="1:16" s="30" customFormat="1" ht="18.75" customHeight="1" x14ac:dyDescent="0.4">
      <c r="A30" s="36">
        <v>21</v>
      </c>
      <c r="B30" s="90"/>
      <c r="C30" s="90"/>
      <c r="D30" s="90"/>
      <c r="E30" s="90"/>
      <c r="F30" s="90"/>
      <c r="G30" s="90"/>
      <c r="H30" s="90"/>
      <c r="I30" s="91">
        <f t="shared" si="2"/>
        <v>0</v>
      </c>
      <c r="J30" s="90"/>
      <c r="K30" s="90"/>
      <c r="L30" s="90"/>
      <c r="M30" s="90"/>
      <c r="N30" s="91">
        <f t="shared" si="3"/>
        <v>0</v>
      </c>
      <c r="O30" s="92">
        <f t="shared" si="0"/>
        <v>0</v>
      </c>
      <c r="P30" s="30" t="str">
        <f t="shared" si="1"/>
        <v>OK</v>
      </c>
    </row>
    <row r="31" spans="1:16" s="30" customFormat="1" ht="18.75" customHeight="1" x14ac:dyDescent="0.4">
      <c r="A31" s="36">
        <v>22</v>
      </c>
      <c r="B31" s="90"/>
      <c r="C31" s="90"/>
      <c r="D31" s="90"/>
      <c r="E31" s="90"/>
      <c r="F31" s="90"/>
      <c r="G31" s="90"/>
      <c r="H31" s="90"/>
      <c r="I31" s="91">
        <f t="shared" si="2"/>
        <v>0</v>
      </c>
      <c r="J31" s="90"/>
      <c r="K31" s="90"/>
      <c r="L31" s="90"/>
      <c r="M31" s="90"/>
      <c r="N31" s="91">
        <f t="shared" si="3"/>
        <v>0</v>
      </c>
      <c r="O31" s="92">
        <f t="shared" si="0"/>
        <v>0</v>
      </c>
      <c r="P31" s="30" t="str">
        <f t="shared" si="1"/>
        <v>OK</v>
      </c>
    </row>
    <row r="32" spans="1:16" s="30" customFormat="1" ht="18.75" customHeight="1" x14ac:dyDescent="0.4">
      <c r="A32" s="36">
        <v>23</v>
      </c>
      <c r="B32" s="90"/>
      <c r="C32" s="90"/>
      <c r="D32" s="90"/>
      <c r="E32" s="90"/>
      <c r="F32" s="90"/>
      <c r="G32" s="90"/>
      <c r="H32" s="90"/>
      <c r="I32" s="91">
        <f t="shared" si="2"/>
        <v>0</v>
      </c>
      <c r="J32" s="90"/>
      <c r="K32" s="90"/>
      <c r="L32" s="90"/>
      <c r="M32" s="90"/>
      <c r="N32" s="91">
        <f t="shared" si="3"/>
        <v>0</v>
      </c>
      <c r="O32" s="92">
        <f t="shared" si="0"/>
        <v>0</v>
      </c>
      <c r="P32" s="30" t="str">
        <f t="shared" si="1"/>
        <v>OK</v>
      </c>
    </row>
    <row r="33" spans="1:16" s="30" customFormat="1" ht="18.75" customHeight="1" x14ac:dyDescent="0.4">
      <c r="A33" s="36">
        <v>24</v>
      </c>
      <c r="B33" s="90"/>
      <c r="C33" s="90"/>
      <c r="D33" s="90"/>
      <c r="E33" s="90"/>
      <c r="F33" s="90"/>
      <c r="G33" s="90"/>
      <c r="H33" s="90"/>
      <c r="I33" s="91">
        <f t="shared" si="2"/>
        <v>0</v>
      </c>
      <c r="J33" s="90"/>
      <c r="K33" s="90"/>
      <c r="L33" s="90"/>
      <c r="M33" s="90"/>
      <c r="N33" s="91">
        <f t="shared" si="3"/>
        <v>0</v>
      </c>
      <c r="O33" s="92">
        <f t="shared" si="0"/>
        <v>0</v>
      </c>
      <c r="P33" s="30" t="str">
        <f t="shared" si="1"/>
        <v>OK</v>
      </c>
    </row>
    <row r="34" spans="1:16" s="30" customFormat="1" ht="18.75" customHeight="1" x14ac:dyDescent="0.4">
      <c r="A34" s="36">
        <v>25</v>
      </c>
      <c r="B34" s="90"/>
      <c r="C34" s="90"/>
      <c r="D34" s="90"/>
      <c r="E34" s="90"/>
      <c r="F34" s="90"/>
      <c r="G34" s="90"/>
      <c r="H34" s="90"/>
      <c r="I34" s="91">
        <f t="shared" si="2"/>
        <v>0</v>
      </c>
      <c r="J34" s="90"/>
      <c r="K34" s="90"/>
      <c r="L34" s="90"/>
      <c r="M34" s="90"/>
      <c r="N34" s="91">
        <f t="shared" si="3"/>
        <v>0</v>
      </c>
      <c r="O34" s="92">
        <f t="shared" si="0"/>
        <v>0</v>
      </c>
      <c r="P34" s="30" t="str">
        <f t="shared" si="1"/>
        <v>OK</v>
      </c>
    </row>
    <row r="35" spans="1:16" s="30" customFormat="1" ht="18.75" customHeight="1" x14ac:dyDescent="0.4">
      <c r="A35" s="36">
        <v>26</v>
      </c>
      <c r="B35" s="90"/>
      <c r="C35" s="90"/>
      <c r="D35" s="90"/>
      <c r="E35" s="90"/>
      <c r="F35" s="90"/>
      <c r="G35" s="90"/>
      <c r="H35" s="90"/>
      <c r="I35" s="91">
        <f t="shared" si="2"/>
        <v>0</v>
      </c>
      <c r="J35" s="90"/>
      <c r="K35" s="90"/>
      <c r="L35" s="90"/>
      <c r="M35" s="90"/>
      <c r="N35" s="91">
        <f t="shared" si="3"/>
        <v>0</v>
      </c>
      <c r="O35" s="92">
        <f t="shared" si="0"/>
        <v>0</v>
      </c>
      <c r="P35" s="30" t="str">
        <f t="shared" si="1"/>
        <v>OK</v>
      </c>
    </row>
    <row r="36" spans="1:16" s="30" customFormat="1" ht="18.75" customHeight="1" x14ac:dyDescent="0.4">
      <c r="A36" s="36">
        <v>27</v>
      </c>
      <c r="B36" s="90"/>
      <c r="C36" s="90"/>
      <c r="D36" s="90"/>
      <c r="E36" s="90"/>
      <c r="F36" s="90"/>
      <c r="G36" s="90"/>
      <c r="H36" s="90"/>
      <c r="I36" s="91">
        <f t="shared" si="2"/>
        <v>0</v>
      </c>
      <c r="J36" s="90"/>
      <c r="K36" s="90"/>
      <c r="L36" s="90"/>
      <c r="M36" s="90"/>
      <c r="N36" s="91">
        <f t="shared" si="3"/>
        <v>0</v>
      </c>
      <c r="O36" s="92">
        <f t="shared" si="0"/>
        <v>0</v>
      </c>
      <c r="P36" s="30" t="str">
        <f t="shared" si="1"/>
        <v>OK</v>
      </c>
    </row>
    <row r="37" spans="1:16" s="30" customFormat="1" ht="18.75" customHeight="1" x14ac:dyDescent="0.4">
      <c r="A37" s="36">
        <v>28</v>
      </c>
      <c r="B37" s="90"/>
      <c r="C37" s="90"/>
      <c r="D37" s="90"/>
      <c r="E37" s="90"/>
      <c r="F37" s="90"/>
      <c r="G37" s="90"/>
      <c r="H37" s="90"/>
      <c r="I37" s="91">
        <f t="shared" si="2"/>
        <v>0</v>
      </c>
      <c r="J37" s="90"/>
      <c r="K37" s="90"/>
      <c r="L37" s="90"/>
      <c r="M37" s="90"/>
      <c r="N37" s="91">
        <f t="shared" si="3"/>
        <v>0</v>
      </c>
      <c r="O37" s="92">
        <f t="shared" si="0"/>
        <v>0</v>
      </c>
      <c r="P37" s="30" t="str">
        <f t="shared" si="1"/>
        <v>OK</v>
      </c>
    </row>
    <row r="38" spans="1:16" s="30" customFormat="1" ht="18.75" customHeight="1" thickBot="1" x14ac:dyDescent="0.45">
      <c r="A38" s="104">
        <v>29</v>
      </c>
      <c r="B38" s="95"/>
      <c r="C38" s="95"/>
      <c r="D38" s="95"/>
      <c r="E38" s="95"/>
      <c r="F38" s="95"/>
      <c r="G38" s="95"/>
      <c r="H38" s="95"/>
      <c r="I38" s="96">
        <f t="shared" si="2"/>
        <v>0</v>
      </c>
      <c r="J38" s="95"/>
      <c r="K38" s="95"/>
      <c r="L38" s="95"/>
      <c r="M38" s="95"/>
      <c r="N38" s="96">
        <f t="shared" si="3"/>
        <v>0</v>
      </c>
      <c r="O38" s="92">
        <f t="shared" si="0"/>
        <v>0</v>
      </c>
      <c r="P38" s="30" t="str">
        <f t="shared" si="1"/>
        <v>OK</v>
      </c>
    </row>
    <row r="39" spans="1:16" s="30" customFormat="1" ht="18.75" hidden="1" customHeight="1" x14ac:dyDescent="0.4">
      <c r="A39" s="213">
        <v>30</v>
      </c>
      <c r="B39" s="214"/>
      <c r="C39" s="214"/>
      <c r="D39" s="214"/>
      <c r="E39" s="214"/>
      <c r="F39" s="214"/>
      <c r="G39" s="214"/>
      <c r="H39" s="214"/>
      <c r="I39" s="98">
        <f t="shared" si="2"/>
        <v>0</v>
      </c>
      <c r="J39" s="214"/>
      <c r="K39" s="214"/>
      <c r="L39" s="214"/>
      <c r="M39" s="214"/>
      <c r="N39" s="98">
        <f t="shared" si="3"/>
        <v>0</v>
      </c>
      <c r="O39" s="92">
        <f t="shared" si="0"/>
        <v>0</v>
      </c>
      <c r="P39" s="30" t="str">
        <f t="shared" si="1"/>
        <v>OK</v>
      </c>
    </row>
    <row r="40" spans="1:16" s="30" customFormat="1" ht="18.75" hidden="1" customHeight="1" thickBot="1" x14ac:dyDescent="0.45">
      <c r="A40" s="94">
        <v>31</v>
      </c>
      <c r="B40" s="95"/>
      <c r="C40" s="95"/>
      <c r="D40" s="95"/>
      <c r="E40" s="95"/>
      <c r="F40" s="95"/>
      <c r="G40" s="95"/>
      <c r="H40" s="95"/>
      <c r="I40" s="96">
        <f t="shared" si="2"/>
        <v>0</v>
      </c>
      <c r="J40" s="90"/>
      <c r="K40" s="90"/>
      <c r="L40" s="90"/>
      <c r="M40" s="90"/>
      <c r="N40" s="91">
        <f t="shared" si="3"/>
        <v>0</v>
      </c>
      <c r="O40" s="92">
        <f t="shared" si="0"/>
        <v>0</v>
      </c>
      <c r="P40" s="30" t="str">
        <f t="shared" si="1"/>
        <v>OK</v>
      </c>
    </row>
    <row r="41" spans="1:16" s="31" customFormat="1" ht="18.75" customHeight="1" thickTop="1" x14ac:dyDescent="0.15">
      <c r="A41" s="97" t="s">
        <v>151</v>
      </c>
      <c r="B41" s="98">
        <f>SUM(B10:B40)</f>
        <v>0</v>
      </c>
      <c r="C41" s="98">
        <f>SUM(C10:C40)</f>
        <v>0</v>
      </c>
      <c r="D41" s="98">
        <f>SUM(D10:D40)</f>
        <v>0</v>
      </c>
      <c r="E41" s="98">
        <f>SUM(E10:E40)</f>
        <v>0</v>
      </c>
      <c r="F41" s="98">
        <f t="shared" ref="F41:L41" si="4">SUM(F10:F40)</f>
        <v>0</v>
      </c>
      <c r="G41" s="98">
        <f t="shared" si="4"/>
        <v>0</v>
      </c>
      <c r="H41" s="98">
        <f t="shared" si="4"/>
        <v>0</v>
      </c>
      <c r="I41" s="98">
        <f t="shared" si="4"/>
        <v>0</v>
      </c>
      <c r="J41" s="99">
        <f t="shared" si="4"/>
        <v>0</v>
      </c>
      <c r="K41" s="99">
        <f>SUM(K10:K40)</f>
        <v>0</v>
      </c>
      <c r="L41" s="99">
        <f t="shared" si="4"/>
        <v>0</v>
      </c>
      <c r="M41" s="99">
        <f>SUM(M10:M40)</f>
        <v>0</v>
      </c>
      <c r="N41" s="99">
        <f t="shared" ref="N41" si="5">SUM(N10:N40)</f>
        <v>0</v>
      </c>
      <c r="O41" s="92"/>
    </row>
    <row r="42" spans="1:16" s="100" customFormat="1" ht="15" hidden="1" customHeight="1" x14ac:dyDescent="0.4">
      <c r="A42" s="30" t="s">
        <v>152</v>
      </c>
      <c r="O42" s="92"/>
    </row>
    <row r="43" spans="1:16" s="100" customFormat="1" ht="27" customHeight="1" x14ac:dyDescent="0.4">
      <c r="A43" s="275" t="s">
        <v>153</v>
      </c>
      <c r="B43" s="275"/>
      <c r="C43" s="275"/>
      <c r="D43" s="275"/>
      <c r="E43" s="275"/>
      <c r="F43" s="275"/>
      <c r="G43" s="275"/>
      <c r="H43" s="275"/>
      <c r="I43" s="275"/>
      <c r="J43" s="275"/>
      <c r="K43" s="275"/>
      <c r="L43" s="275"/>
      <c r="M43" s="275"/>
      <c r="N43" s="275"/>
      <c r="O43" s="92"/>
    </row>
    <row r="44" spans="1:16" x14ac:dyDescent="0.4">
      <c r="A44" s="101" t="s">
        <v>154</v>
      </c>
      <c r="O44" s="92"/>
    </row>
    <row r="45" spans="1:16" s="102" customFormat="1" x14ac:dyDescent="0.4">
      <c r="A45" s="276"/>
      <c r="B45" s="277"/>
      <c r="C45" s="277"/>
      <c r="D45" s="277"/>
      <c r="E45" s="277"/>
      <c r="F45" s="277"/>
      <c r="G45" s="277"/>
      <c r="H45" s="277"/>
      <c r="I45" s="277"/>
      <c r="J45" s="277"/>
      <c r="K45" s="277"/>
      <c r="L45" s="277"/>
      <c r="M45" s="277"/>
      <c r="N45" s="278"/>
    </row>
    <row r="46" spans="1:16" s="102" customFormat="1" x14ac:dyDescent="0.4">
      <c r="A46" s="279"/>
      <c r="B46" s="280"/>
      <c r="C46" s="280"/>
      <c r="D46" s="280"/>
      <c r="E46" s="280"/>
      <c r="F46" s="280"/>
      <c r="G46" s="280"/>
      <c r="H46" s="280"/>
      <c r="I46" s="280"/>
      <c r="J46" s="280"/>
      <c r="K46" s="280"/>
      <c r="L46" s="280"/>
      <c r="M46" s="280"/>
      <c r="N46" s="281"/>
    </row>
    <row r="47" spans="1:16" x14ac:dyDescent="0.4">
      <c r="A47" s="103"/>
      <c r="B47" s="103"/>
      <c r="C47" s="103"/>
      <c r="D47" s="103"/>
      <c r="E47" s="103"/>
      <c r="F47" s="103"/>
      <c r="I47" s="103"/>
      <c r="J47" s="103"/>
      <c r="K47" s="103"/>
      <c r="L47" s="103"/>
      <c r="M47" s="103"/>
    </row>
  </sheetData>
  <sheetProtection algorithmName="SHA-512" hashValue="Btm/JL9R58hHAsMpyEVCsTaZZ9nseaWQWiYzRRau7ZIL6zd7GbNTT/0dAKiHCd5Mk9w88EE3UINknw7YepuG7w==" saltValue="R8maSklLqcTzKHMtR+vzcQ==" spinCount="100000" sheet="1" insertRows="0" deleteRows="0"/>
  <mergeCells count="11">
    <mergeCell ref="A43:N43"/>
    <mergeCell ref="A45:N46"/>
    <mergeCell ref="A1:L1"/>
    <mergeCell ref="J4:N4"/>
    <mergeCell ref="A7:B7"/>
    <mergeCell ref="A8:A9"/>
    <mergeCell ref="B8:E8"/>
    <mergeCell ref="F8:H8"/>
    <mergeCell ref="I8:I9"/>
    <mergeCell ref="J8:M8"/>
    <mergeCell ref="N8:N9"/>
  </mergeCells>
  <phoneticPr fontId="21"/>
  <conditionalFormatting sqref="I10:I40">
    <cfRule type="cellIs" dxfId="225" priority="1" operator="lessThan">
      <formula>0</formula>
    </cfRule>
  </conditionalFormatting>
  <printOptions horizontalCentered="1"/>
  <pageMargins left="0.70866141732283472" right="0.70866141732283472" top="0.74803149606299213" bottom="0.55118110236220474" header="0.31496062992125984" footer="0.31496062992125984"/>
  <pageSetup paperSize="9" scale="8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47"/>
  <sheetViews>
    <sheetView view="pageBreakPreview" zoomScaleNormal="100" zoomScaleSheetLayoutView="100" workbookViewId="0">
      <selection activeCell="A8" sqref="A8:A9"/>
    </sheetView>
  </sheetViews>
  <sheetFormatPr defaultRowHeight="18.75" x14ac:dyDescent="0.4"/>
  <cols>
    <col min="1" max="8" width="5.625" style="101" customWidth="1"/>
    <col min="9" max="9" width="9.5" style="101" bestFit="1" customWidth="1"/>
    <col min="10" max="13" width="5.625" style="101" customWidth="1"/>
    <col min="14" max="14" width="7.5" style="101" bestFit="1" customWidth="1"/>
    <col min="15" max="15" width="9" style="101" hidden="1" customWidth="1"/>
    <col min="16" max="16384" width="9" style="101"/>
  </cols>
  <sheetData>
    <row r="1" spans="1:16" s="30" customFormat="1" ht="16.5" customHeight="1" x14ac:dyDescent="0.4">
      <c r="A1" s="248" t="s">
        <v>138</v>
      </c>
      <c r="B1" s="248"/>
      <c r="C1" s="248"/>
      <c r="D1" s="248"/>
      <c r="E1" s="248"/>
      <c r="F1" s="248"/>
      <c r="G1" s="248"/>
      <c r="H1" s="248"/>
      <c r="I1" s="248"/>
      <c r="J1" s="248"/>
      <c r="K1" s="248"/>
      <c r="L1" s="248"/>
      <c r="M1" s="81"/>
    </row>
    <row r="2" spans="1:16" s="30" customFormat="1" ht="21.75" customHeight="1" x14ac:dyDescent="0.4">
      <c r="A2" s="82" t="s">
        <v>139</v>
      </c>
      <c r="B2" s="82"/>
      <c r="C2" s="82"/>
      <c r="D2" s="82"/>
      <c r="E2" s="82"/>
      <c r="F2" s="82"/>
      <c r="G2" s="82"/>
      <c r="H2" s="82"/>
      <c r="I2" s="82"/>
      <c r="J2" s="82"/>
      <c r="K2" s="82"/>
      <c r="L2" s="82"/>
      <c r="M2" s="82"/>
      <c r="N2" s="82"/>
    </row>
    <row r="3" spans="1:16" s="30" customFormat="1" ht="11.25" hidden="1" customHeight="1" x14ac:dyDescent="0.4">
      <c r="A3" s="42"/>
      <c r="B3" s="83"/>
      <c r="C3" s="46"/>
      <c r="D3" s="46"/>
      <c r="E3" s="46"/>
      <c r="F3" s="46"/>
    </row>
    <row r="4" spans="1:16" s="30" customFormat="1" ht="21.75" customHeight="1" x14ac:dyDescent="0.4">
      <c r="A4" s="42"/>
      <c r="B4" s="83"/>
      <c r="C4" s="34"/>
      <c r="D4" s="34"/>
      <c r="E4" s="34"/>
      <c r="F4" s="34"/>
      <c r="J4" s="282">
        <f>③院内感染発生医療機関支援事業費内訳書!G4</f>
        <v>0</v>
      </c>
      <c r="K4" s="282"/>
      <c r="L4" s="282"/>
      <c r="M4" s="282"/>
      <c r="N4" s="282"/>
    </row>
    <row r="5" spans="1:16" s="30" customFormat="1" ht="12.75" hidden="1" customHeight="1" x14ac:dyDescent="0.4">
      <c r="A5" s="42"/>
      <c r="B5" s="83"/>
      <c r="C5" s="34"/>
      <c r="D5" s="34"/>
      <c r="E5" s="34"/>
      <c r="F5" s="34"/>
    </row>
    <row r="6" spans="1:16" s="30" customFormat="1" ht="21.75" customHeight="1" x14ac:dyDescent="0.4">
      <c r="A6" s="30" t="s">
        <v>110</v>
      </c>
    </row>
    <row r="7" spans="1:16" s="30" customFormat="1" ht="18.75" customHeight="1" x14ac:dyDescent="0.4">
      <c r="A7" s="255" t="s">
        <v>275</v>
      </c>
      <c r="B7" s="255"/>
      <c r="C7" s="46"/>
      <c r="D7" s="46"/>
      <c r="E7" s="46"/>
      <c r="F7" s="84"/>
      <c r="J7" s="33"/>
      <c r="K7" s="85"/>
      <c r="L7" s="85"/>
      <c r="M7" s="85"/>
      <c r="N7" s="30" t="s">
        <v>140</v>
      </c>
    </row>
    <row r="8" spans="1:16" s="30" customFormat="1" ht="44.25" customHeight="1" x14ac:dyDescent="0.4">
      <c r="A8" s="283" t="s">
        <v>141</v>
      </c>
      <c r="B8" s="285" t="s">
        <v>142</v>
      </c>
      <c r="C8" s="286"/>
      <c r="D8" s="286"/>
      <c r="E8" s="287"/>
      <c r="F8" s="288" t="s">
        <v>143</v>
      </c>
      <c r="G8" s="289"/>
      <c r="H8" s="289"/>
      <c r="I8" s="290" t="s">
        <v>144</v>
      </c>
      <c r="J8" s="257" t="s">
        <v>145</v>
      </c>
      <c r="K8" s="258"/>
      <c r="L8" s="258"/>
      <c r="M8" s="259"/>
      <c r="N8" s="290" t="s">
        <v>146</v>
      </c>
    </row>
    <row r="9" spans="1:16" s="30" customFormat="1" ht="31.5" x14ac:dyDescent="0.4">
      <c r="A9" s="284"/>
      <c r="B9" s="86" t="s">
        <v>147</v>
      </c>
      <c r="C9" s="87" t="s">
        <v>269</v>
      </c>
      <c r="D9" s="88" t="s">
        <v>148</v>
      </c>
      <c r="E9" s="87" t="s">
        <v>104</v>
      </c>
      <c r="F9" s="86" t="s">
        <v>147</v>
      </c>
      <c r="G9" s="87" t="s">
        <v>269</v>
      </c>
      <c r="H9" s="88" t="s">
        <v>148</v>
      </c>
      <c r="I9" s="291"/>
      <c r="J9" s="86" t="s">
        <v>147</v>
      </c>
      <c r="K9" s="87" t="s">
        <v>269</v>
      </c>
      <c r="L9" s="88" t="s">
        <v>148</v>
      </c>
      <c r="M9" s="87" t="s">
        <v>104</v>
      </c>
      <c r="N9" s="284"/>
      <c r="O9" s="30" t="s">
        <v>149</v>
      </c>
      <c r="P9" s="89" t="s">
        <v>150</v>
      </c>
    </row>
    <row r="10" spans="1:16" s="30" customFormat="1" ht="18.75" customHeight="1" x14ac:dyDescent="0.4">
      <c r="A10" s="36">
        <v>1</v>
      </c>
      <c r="B10" s="90"/>
      <c r="C10" s="90"/>
      <c r="D10" s="90"/>
      <c r="E10" s="90"/>
      <c r="F10" s="90"/>
      <c r="G10" s="90"/>
      <c r="H10" s="90"/>
      <c r="I10" s="91">
        <f>(B10-F10)*2+(C10-G10)*2+(D10-H10)+E10</f>
        <v>0</v>
      </c>
      <c r="J10" s="90"/>
      <c r="K10" s="90"/>
      <c r="L10" s="90"/>
      <c r="M10" s="90"/>
      <c r="N10" s="91">
        <f t="shared" ref="N10:N40" si="0">SUM(J10:M10)</f>
        <v>0</v>
      </c>
      <c r="O10" s="92">
        <f t="shared" ref="O10:O40" si="1">SUM(I10:I10)</f>
        <v>0</v>
      </c>
      <c r="P10" s="30" t="str">
        <f t="shared" ref="P10:P40" si="2">IF(I10&lt;N10,"ERROR","OK")</f>
        <v>OK</v>
      </c>
    </row>
    <row r="11" spans="1:16" s="30" customFormat="1" ht="18.75" customHeight="1" x14ac:dyDescent="0.4">
      <c r="A11" s="36">
        <v>2</v>
      </c>
      <c r="B11" s="90"/>
      <c r="C11" s="90"/>
      <c r="D11" s="90"/>
      <c r="E11" s="90"/>
      <c r="F11" s="90"/>
      <c r="G11" s="90"/>
      <c r="H11" s="90"/>
      <c r="I11" s="91">
        <f t="shared" ref="I11:I40" si="3">(B11-F11)*2+(C11-G11)*2+(D11-H11)+E11</f>
        <v>0</v>
      </c>
      <c r="J11" s="90"/>
      <c r="K11" s="90"/>
      <c r="L11" s="90"/>
      <c r="M11" s="90"/>
      <c r="N11" s="91">
        <f t="shared" si="0"/>
        <v>0</v>
      </c>
      <c r="O11" s="92">
        <f t="shared" si="1"/>
        <v>0</v>
      </c>
      <c r="P11" s="30" t="str">
        <f t="shared" si="2"/>
        <v>OK</v>
      </c>
    </row>
    <row r="12" spans="1:16" s="30" customFormat="1" ht="18.75" customHeight="1" x14ac:dyDescent="0.4">
      <c r="A12" s="36">
        <v>3</v>
      </c>
      <c r="B12" s="90"/>
      <c r="C12" s="90"/>
      <c r="D12" s="90"/>
      <c r="E12" s="90"/>
      <c r="F12" s="90"/>
      <c r="G12" s="90"/>
      <c r="H12" s="90"/>
      <c r="I12" s="91">
        <f t="shared" si="3"/>
        <v>0</v>
      </c>
      <c r="J12" s="90"/>
      <c r="K12" s="90"/>
      <c r="L12" s="90"/>
      <c r="M12" s="90"/>
      <c r="N12" s="91">
        <f t="shared" si="0"/>
        <v>0</v>
      </c>
      <c r="O12" s="92">
        <f t="shared" si="1"/>
        <v>0</v>
      </c>
      <c r="P12" s="30" t="str">
        <f t="shared" si="2"/>
        <v>OK</v>
      </c>
    </row>
    <row r="13" spans="1:16" s="30" customFormat="1" ht="18.75" customHeight="1" x14ac:dyDescent="0.4">
      <c r="A13" s="36">
        <v>4</v>
      </c>
      <c r="B13" s="90"/>
      <c r="C13" s="90"/>
      <c r="D13" s="90"/>
      <c r="E13" s="90"/>
      <c r="F13" s="90"/>
      <c r="G13" s="90"/>
      <c r="H13" s="90"/>
      <c r="I13" s="91">
        <f t="shared" si="3"/>
        <v>0</v>
      </c>
      <c r="J13" s="90"/>
      <c r="K13" s="90"/>
      <c r="L13" s="90"/>
      <c r="M13" s="90"/>
      <c r="N13" s="91">
        <f t="shared" si="0"/>
        <v>0</v>
      </c>
      <c r="O13" s="92">
        <f t="shared" si="1"/>
        <v>0</v>
      </c>
      <c r="P13" s="30" t="str">
        <f t="shared" si="2"/>
        <v>OK</v>
      </c>
    </row>
    <row r="14" spans="1:16" s="30" customFormat="1" ht="18.75" customHeight="1" x14ac:dyDescent="0.4">
      <c r="A14" s="36">
        <v>5</v>
      </c>
      <c r="B14" s="90"/>
      <c r="C14" s="90"/>
      <c r="D14" s="90"/>
      <c r="E14" s="90"/>
      <c r="F14" s="90"/>
      <c r="G14" s="90"/>
      <c r="H14" s="90"/>
      <c r="I14" s="91">
        <f t="shared" si="3"/>
        <v>0</v>
      </c>
      <c r="J14" s="90"/>
      <c r="K14" s="90"/>
      <c r="L14" s="90"/>
      <c r="M14" s="90"/>
      <c r="N14" s="91">
        <f t="shared" si="0"/>
        <v>0</v>
      </c>
      <c r="O14" s="92">
        <f t="shared" si="1"/>
        <v>0</v>
      </c>
      <c r="P14" s="30" t="str">
        <f t="shared" si="2"/>
        <v>OK</v>
      </c>
    </row>
    <row r="15" spans="1:16" s="30" customFormat="1" ht="18.75" customHeight="1" x14ac:dyDescent="0.4">
      <c r="A15" s="36">
        <v>6</v>
      </c>
      <c r="B15" s="90"/>
      <c r="C15" s="90"/>
      <c r="D15" s="90"/>
      <c r="E15" s="90"/>
      <c r="F15" s="90"/>
      <c r="G15" s="90"/>
      <c r="H15" s="90"/>
      <c r="I15" s="91">
        <f t="shared" si="3"/>
        <v>0</v>
      </c>
      <c r="J15" s="90"/>
      <c r="K15" s="90"/>
      <c r="L15" s="90"/>
      <c r="M15" s="90"/>
      <c r="N15" s="91">
        <f t="shared" si="0"/>
        <v>0</v>
      </c>
      <c r="O15" s="92">
        <f t="shared" si="1"/>
        <v>0</v>
      </c>
      <c r="P15" s="30" t="str">
        <f t="shared" si="2"/>
        <v>OK</v>
      </c>
    </row>
    <row r="16" spans="1:16" s="30" customFormat="1" ht="18.75" customHeight="1" x14ac:dyDescent="0.4">
      <c r="A16" s="36">
        <v>7</v>
      </c>
      <c r="B16" s="90"/>
      <c r="C16" s="90"/>
      <c r="D16" s="90"/>
      <c r="E16" s="90"/>
      <c r="F16" s="90"/>
      <c r="G16" s="90"/>
      <c r="H16" s="90"/>
      <c r="I16" s="91">
        <f t="shared" si="3"/>
        <v>0</v>
      </c>
      <c r="J16" s="90"/>
      <c r="K16" s="90"/>
      <c r="L16" s="90"/>
      <c r="M16" s="90"/>
      <c r="N16" s="91">
        <f t="shared" si="0"/>
        <v>0</v>
      </c>
      <c r="O16" s="92">
        <f t="shared" si="1"/>
        <v>0</v>
      </c>
      <c r="P16" s="30" t="str">
        <f t="shared" si="2"/>
        <v>OK</v>
      </c>
    </row>
    <row r="17" spans="1:16" s="30" customFormat="1" ht="18.75" customHeight="1" x14ac:dyDescent="0.4">
      <c r="A17" s="36">
        <v>8</v>
      </c>
      <c r="B17" s="90"/>
      <c r="C17" s="90"/>
      <c r="D17" s="90"/>
      <c r="E17" s="90"/>
      <c r="F17" s="90"/>
      <c r="G17" s="90"/>
      <c r="H17" s="90"/>
      <c r="I17" s="91">
        <f t="shared" si="3"/>
        <v>0</v>
      </c>
      <c r="J17" s="90"/>
      <c r="K17" s="90"/>
      <c r="L17" s="90"/>
      <c r="M17" s="90"/>
      <c r="N17" s="91">
        <f t="shared" si="0"/>
        <v>0</v>
      </c>
      <c r="O17" s="92">
        <f t="shared" si="1"/>
        <v>0</v>
      </c>
      <c r="P17" s="30" t="str">
        <f t="shared" si="2"/>
        <v>OK</v>
      </c>
    </row>
    <row r="18" spans="1:16" s="30" customFormat="1" ht="18.75" customHeight="1" x14ac:dyDescent="0.4">
      <c r="A18" s="36">
        <v>9</v>
      </c>
      <c r="B18" s="90"/>
      <c r="C18" s="90"/>
      <c r="D18" s="90"/>
      <c r="E18" s="90"/>
      <c r="F18" s="90"/>
      <c r="G18" s="90"/>
      <c r="H18" s="90"/>
      <c r="I18" s="91">
        <f t="shared" si="3"/>
        <v>0</v>
      </c>
      <c r="J18" s="90"/>
      <c r="K18" s="90"/>
      <c r="L18" s="90"/>
      <c r="M18" s="90"/>
      <c r="N18" s="91">
        <f t="shared" si="0"/>
        <v>0</v>
      </c>
      <c r="O18" s="92">
        <f t="shared" si="1"/>
        <v>0</v>
      </c>
      <c r="P18" s="30" t="str">
        <f t="shared" si="2"/>
        <v>OK</v>
      </c>
    </row>
    <row r="19" spans="1:16" s="30" customFormat="1" ht="18.75" customHeight="1" x14ac:dyDescent="0.4">
      <c r="A19" s="36">
        <v>10</v>
      </c>
      <c r="B19" s="90"/>
      <c r="C19" s="90"/>
      <c r="D19" s="90"/>
      <c r="E19" s="90"/>
      <c r="F19" s="90"/>
      <c r="G19" s="90"/>
      <c r="H19" s="90"/>
      <c r="I19" s="91">
        <f t="shared" si="3"/>
        <v>0</v>
      </c>
      <c r="J19" s="90"/>
      <c r="K19" s="90"/>
      <c r="L19" s="90"/>
      <c r="M19" s="90"/>
      <c r="N19" s="91">
        <f t="shared" si="0"/>
        <v>0</v>
      </c>
      <c r="O19" s="92">
        <f t="shared" si="1"/>
        <v>0</v>
      </c>
      <c r="P19" s="30" t="str">
        <f t="shared" si="2"/>
        <v>OK</v>
      </c>
    </row>
    <row r="20" spans="1:16" s="30" customFormat="1" ht="18.75" customHeight="1" x14ac:dyDescent="0.4">
      <c r="A20" s="36">
        <v>11</v>
      </c>
      <c r="B20" s="90"/>
      <c r="C20" s="90"/>
      <c r="D20" s="90"/>
      <c r="E20" s="90"/>
      <c r="F20" s="90"/>
      <c r="G20" s="90"/>
      <c r="H20" s="90"/>
      <c r="I20" s="91">
        <f t="shared" si="3"/>
        <v>0</v>
      </c>
      <c r="J20" s="90"/>
      <c r="K20" s="90"/>
      <c r="L20" s="90"/>
      <c r="M20" s="90"/>
      <c r="N20" s="91">
        <f t="shared" si="0"/>
        <v>0</v>
      </c>
      <c r="O20" s="92">
        <f t="shared" si="1"/>
        <v>0</v>
      </c>
      <c r="P20" s="30" t="str">
        <f t="shared" si="2"/>
        <v>OK</v>
      </c>
    </row>
    <row r="21" spans="1:16" s="30" customFormat="1" ht="18.75" customHeight="1" x14ac:dyDescent="0.4">
      <c r="A21" s="36">
        <v>12</v>
      </c>
      <c r="B21" s="90"/>
      <c r="C21" s="90"/>
      <c r="D21" s="90"/>
      <c r="E21" s="90"/>
      <c r="F21" s="90"/>
      <c r="G21" s="90"/>
      <c r="H21" s="90"/>
      <c r="I21" s="91">
        <f t="shared" si="3"/>
        <v>0</v>
      </c>
      <c r="J21" s="90"/>
      <c r="K21" s="90"/>
      <c r="L21" s="90"/>
      <c r="M21" s="90"/>
      <c r="N21" s="91">
        <f t="shared" si="0"/>
        <v>0</v>
      </c>
      <c r="O21" s="92">
        <f t="shared" si="1"/>
        <v>0</v>
      </c>
      <c r="P21" s="30" t="str">
        <f t="shared" si="2"/>
        <v>OK</v>
      </c>
    </row>
    <row r="22" spans="1:16" s="30" customFormat="1" ht="18.75" customHeight="1" x14ac:dyDescent="0.4">
      <c r="A22" s="36">
        <v>13</v>
      </c>
      <c r="B22" s="90"/>
      <c r="C22" s="90"/>
      <c r="D22" s="90"/>
      <c r="E22" s="90"/>
      <c r="F22" s="90"/>
      <c r="G22" s="90"/>
      <c r="H22" s="90"/>
      <c r="I22" s="91">
        <f t="shared" si="3"/>
        <v>0</v>
      </c>
      <c r="J22" s="90"/>
      <c r="K22" s="90"/>
      <c r="L22" s="90"/>
      <c r="M22" s="90"/>
      <c r="N22" s="91">
        <f t="shared" si="0"/>
        <v>0</v>
      </c>
      <c r="O22" s="92">
        <f t="shared" si="1"/>
        <v>0</v>
      </c>
      <c r="P22" s="30" t="str">
        <f t="shared" si="2"/>
        <v>OK</v>
      </c>
    </row>
    <row r="23" spans="1:16" s="30" customFormat="1" ht="18.75" customHeight="1" x14ac:dyDescent="0.4">
      <c r="A23" s="36">
        <v>14</v>
      </c>
      <c r="B23" s="90"/>
      <c r="C23" s="90"/>
      <c r="D23" s="90"/>
      <c r="E23" s="90"/>
      <c r="F23" s="90"/>
      <c r="G23" s="90"/>
      <c r="H23" s="90"/>
      <c r="I23" s="91">
        <f t="shared" si="3"/>
        <v>0</v>
      </c>
      <c r="J23" s="90"/>
      <c r="K23" s="90"/>
      <c r="L23" s="90"/>
      <c r="M23" s="90"/>
      <c r="N23" s="91">
        <f t="shared" si="0"/>
        <v>0</v>
      </c>
      <c r="O23" s="92">
        <f t="shared" si="1"/>
        <v>0</v>
      </c>
      <c r="P23" s="30" t="str">
        <f t="shared" si="2"/>
        <v>OK</v>
      </c>
    </row>
    <row r="24" spans="1:16" s="30" customFormat="1" ht="18.75" customHeight="1" x14ac:dyDescent="0.4">
      <c r="A24" s="93">
        <v>15</v>
      </c>
      <c r="B24" s="90"/>
      <c r="C24" s="90"/>
      <c r="D24" s="90"/>
      <c r="E24" s="90"/>
      <c r="F24" s="90"/>
      <c r="G24" s="90"/>
      <c r="H24" s="90"/>
      <c r="I24" s="91">
        <f t="shared" si="3"/>
        <v>0</v>
      </c>
      <c r="J24" s="90"/>
      <c r="K24" s="90"/>
      <c r="L24" s="90"/>
      <c r="M24" s="90"/>
      <c r="N24" s="91">
        <f t="shared" si="0"/>
        <v>0</v>
      </c>
      <c r="O24" s="92">
        <f t="shared" si="1"/>
        <v>0</v>
      </c>
      <c r="P24" s="30" t="str">
        <f t="shared" si="2"/>
        <v>OK</v>
      </c>
    </row>
    <row r="25" spans="1:16" s="30" customFormat="1" ht="18.75" customHeight="1" x14ac:dyDescent="0.4">
      <c r="A25" s="36">
        <v>16</v>
      </c>
      <c r="B25" s="90"/>
      <c r="C25" s="90"/>
      <c r="D25" s="90"/>
      <c r="E25" s="90"/>
      <c r="F25" s="90"/>
      <c r="G25" s="90"/>
      <c r="H25" s="90"/>
      <c r="I25" s="91">
        <f t="shared" si="3"/>
        <v>0</v>
      </c>
      <c r="J25" s="90"/>
      <c r="K25" s="90"/>
      <c r="L25" s="90"/>
      <c r="M25" s="90"/>
      <c r="N25" s="91">
        <f t="shared" si="0"/>
        <v>0</v>
      </c>
      <c r="O25" s="92">
        <f t="shared" si="1"/>
        <v>0</v>
      </c>
      <c r="P25" s="30" t="str">
        <f t="shared" si="2"/>
        <v>OK</v>
      </c>
    </row>
    <row r="26" spans="1:16" s="30" customFormat="1" ht="18.75" customHeight="1" x14ac:dyDescent="0.4">
      <c r="A26" s="36">
        <v>17</v>
      </c>
      <c r="B26" s="90"/>
      <c r="C26" s="90"/>
      <c r="D26" s="90"/>
      <c r="E26" s="90"/>
      <c r="F26" s="90"/>
      <c r="G26" s="90"/>
      <c r="H26" s="90"/>
      <c r="I26" s="91">
        <f t="shared" si="3"/>
        <v>0</v>
      </c>
      <c r="J26" s="90"/>
      <c r="K26" s="90"/>
      <c r="L26" s="90"/>
      <c r="M26" s="90"/>
      <c r="N26" s="91">
        <f t="shared" si="0"/>
        <v>0</v>
      </c>
      <c r="O26" s="92">
        <f t="shared" si="1"/>
        <v>0</v>
      </c>
      <c r="P26" s="30" t="str">
        <f t="shared" si="2"/>
        <v>OK</v>
      </c>
    </row>
    <row r="27" spans="1:16" s="30" customFormat="1" ht="18.75" customHeight="1" x14ac:dyDescent="0.4">
      <c r="A27" s="36">
        <v>18</v>
      </c>
      <c r="B27" s="90"/>
      <c r="C27" s="90"/>
      <c r="D27" s="90"/>
      <c r="E27" s="90"/>
      <c r="F27" s="90"/>
      <c r="G27" s="90"/>
      <c r="H27" s="90"/>
      <c r="I27" s="91">
        <f t="shared" si="3"/>
        <v>0</v>
      </c>
      <c r="J27" s="90"/>
      <c r="K27" s="90"/>
      <c r="L27" s="90"/>
      <c r="M27" s="90"/>
      <c r="N27" s="91">
        <f t="shared" si="0"/>
        <v>0</v>
      </c>
      <c r="O27" s="92">
        <f t="shared" si="1"/>
        <v>0</v>
      </c>
      <c r="P27" s="30" t="str">
        <f t="shared" si="2"/>
        <v>OK</v>
      </c>
    </row>
    <row r="28" spans="1:16" s="30" customFormat="1" ht="18.75" customHeight="1" x14ac:dyDescent="0.4">
      <c r="A28" s="36">
        <v>19</v>
      </c>
      <c r="B28" s="90"/>
      <c r="C28" s="90"/>
      <c r="D28" s="90"/>
      <c r="E28" s="90"/>
      <c r="F28" s="90"/>
      <c r="G28" s="90"/>
      <c r="H28" s="90"/>
      <c r="I28" s="91">
        <f t="shared" si="3"/>
        <v>0</v>
      </c>
      <c r="J28" s="90"/>
      <c r="K28" s="90"/>
      <c r="L28" s="90"/>
      <c r="M28" s="90"/>
      <c r="N28" s="91">
        <f t="shared" si="0"/>
        <v>0</v>
      </c>
      <c r="O28" s="92">
        <f t="shared" si="1"/>
        <v>0</v>
      </c>
      <c r="P28" s="30" t="str">
        <f t="shared" si="2"/>
        <v>OK</v>
      </c>
    </row>
    <row r="29" spans="1:16" s="30" customFormat="1" ht="18.75" customHeight="1" x14ac:dyDescent="0.4">
      <c r="A29" s="36">
        <v>20</v>
      </c>
      <c r="B29" s="90"/>
      <c r="C29" s="90"/>
      <c r="D29" s="90"/>
      <c r="E29" s="90"/>
      <c r="F29" s="90"/>
      <c r="G29" s="90"/>
      <c r="H29" s="90"/>
      <c r="I29" s="91">
        <f t="shared" si="3"/>
        <v>0</v>
      </c>
      <c r="J29" s="90"/>
      <c r="K29" s="90"/>
      <c r="L29" s="90"/>
      <c r="M29" s="90"/>
      <c r="N29" s="91">
        <f t="shared" si="0"/>
        <v>0</v>
      </c>
      <c r="O29" s="92">
        <f t="shared" si="1"/>
        <v>0</v>
      </c>
      <c r="P29" s="30" t="str">
        <f t="shared" si="2"/>
        <v>OK</v>
      </c>
    </row>
    <row r="30" spans="1:16" s="30" customFormat="1" ht="18.75" customHeight="1" x14ac:dyDescent="0.4">
      <c r="A30" s="36">
        <v>21</v>
      </c>
      <c r="B30" s="90"/>
      <c r="C30" s="90"/>
      <c r="D30" s="90"/>
      <c r="E30" s="90"/>
      <c r="F30" s="90"/>
      <c r="G30" s="90"/>
      <c r="H30" s="90"/>
      <c r="I30" s="91">
        <f t="shared" si="3"/>
        <v>0</v>
      </c>
      <c r="J30" s="90"/>
      <c r="K30" s="90"/>
      <c r="L30" s="90"/>
      <c r="M30" s="90"/>
      <c r="N30" s="91">
        <f t="shared" si="0"/>
        <v>0</v>
      </c>
      <c r="O30" s="92">
        <f t="shared" si="1"/>
        <v>0</v>
      </c>
      <c r="P30" s="30" t="str">
        <f t="shared" si="2"/>
        <v>OK</v>
      </c>
    </row>
    <row r="31" spans="1:16" s="30" customFormat="1" ht="18.75" customHeight="1" x14ac:dyDescent="0.4">
      <c r="A31" s="36">
        <v>22</v>
      </c>
      <c r="B31" s="90"/>
      <c r="C31" s="90"/>
      <c r="D31" s="90"/>
      <c r="E31" s="90"/>
      <c r="F31" s="90"/>
      <c r="G31" s="90"/>
      <c r="H31" s="90"/>
      <c r="I31" s="91">
        <f t="shared" si="3"/>
        <v>0</v>
      </c>
      <c r="J31" s="90"/>
      <c r="K31" s="90"/>
      <c r="L31" s="90"/>
      <c r="M31" s="90"/>
      <c r="N31" s="91">
        <f t="shared" si="0"/>
        <v>0</v>
      </c>
      <c r="O31" s="92">
        <f t="shared" si="1"/>
        <v>0</v>
      </c>
      <c r="P31" s="30" t="str">
        <f t="shared" si="2"/>
        <v>OK</v>
      </c>
    </row>
    <row r="32" spans="1:16" s="30" customFormat="1" ht="18.75" customHeight="1" x14ac:dyDescent="0.4">
      <c r="A32" s="36">
        <v>23</v>
      </c>
      <c r="B32" s="90"/>
      <c r="C32" s="90"/>
      <c r="D32" s="90"/>
      <c r="E32" s="90"/>
      <c r="F32" s="90"/>
      <c r="G32" s="90"/>
      <c r="H32" s="90"/>
      <c r="I32" s="91">
        <f t="shared" si="3"/>
        <v>0</v>
      </c>
      <c r="J32" s="90"/>
      <c r="K32" s="90"/>
      <c r="L32" s="90"/>
      <c r="M32" s="90"/>
      <c r="N32" s="91">
        <f t="shared" si="0"/>
        <v>0</v>
      </c>
      <c r="O32" s="92">
        <f t="shared" si="1"/>
        <v>0</v>
      </c>
      <c r="P32" s="30" t="str">
        <f t="shared" si="2"/>
        <v>OK</v>
      </c>
    </row>
    <row r="33" spans="1:16" s="30" customFormat="1" ht="18.75" customHeight="1" x14ac:dyDescent="0.4">
      <c r="A33" s="36">
        <v>24</v>
      </c>
      <c r="B33" s="90"/>
      <c r="C33" s="90"/>
      <c r="D33" s="90"/>
      <c r="E33" s="90"/>
      <c r="F33" s="90"/>
      <c r="G33" s="90"/>
      <c r="H33" s="90"/>
      <c r="I33" s="91">
        <f t="shared" si="3"/>
        <v>0</v>
      </c>
      <c r="J33" s="90"/>
      <c r="K33" s="90"/>
      <c r="L33" s="90"/>
      <c r="M33" s="90"/>
      <c r="N33" s="91">
        <f t="shared" si="0"/>
        <v>0</v>
      </c>
      <c r="O33" s="92">
        <f t="shared" si="1"/>
        <v>0</v>
      </c>
      <c r="P33" s="30" t="str">
        <f t="shared" si="2"/>
        <v>OK</v>
      </c>
    </row>
    <row r="34" spans="1:16" s="30" customFormat="1" ht="18.75" customHeight="1" x14ac:dyDescent="0.4">
      <c r="A34" s="36">
        <v>25</v>
      </c>
      <c r="B34" s="90"/>
      <c r="C34" s="90"/>
      <c r="D34" s="90"/>
      <c r="E34" s="90"/>
      <c r="F34" s="90"/>
      <c r="G34" s="90"/>
      <c r="H34" s="90"/>
      <c r="I34" s="91">
        <f t="shared" si="3"/>
        <v>0</v>
      </c>
      <c r="J34" s="90"/>
      <c r="K34" s="90"/>
      <c r="L34" s="90"/>
      <c r="M34" s="90"/>
      <c r="N34" s="91">
        <f t="shared" si="0"/>
        <v>0</v>
      </c>
      <c r="O34" s="92">
        <f t="shared" si="1"/>
        <v>0</v>
      </c>
      <c r="P34" s="30" t="str">
        <f t="shared" si="2"/>
        <v>OK</v>
      </c>
    </row>
    <row r="35" spans="1:16" s="30" customFormat="1" ht="18.75" customHeight="1" x14ac:dyDescent="0.4">
      <c r="A35" s="36">
        <v>26</v>
      </c>
      <c r="B35" s="90"/>
      <c r="C35" s="90"/>
      <c r="D35" s="90"/>
      <c r="E35" s="90"/>
      <c r="F35" s="90"/>
      <c r="G35" s="90"/>
      <c r="H35" s="90"/>
      <c r="I35" s="91">
        <f t="shared" si="3"/>
        <v>0</v>
      </c>
      <c r="J35" s="90"/>
      <c r="K35" s="90"/>
      <c r="L35" s="90"/>
      <c r="M35" s="90"/>
      <c r="N35" s="91">
        <f t="shared" si="0"/>
        <v>0</v>
      </c>
      <c r="O35" s="92">
        <f t="shared" si="1"/>
        <v>0</v>
      </c>
      <c r="P35" s="30" t="str">
        <f t="shared" si="2"/>
        <v>OK</v>
      </c>
    </row>
    <row r="36" spans="1:16" s="30" customFormat="1" ht="18.75" customHeight="1" x14ac:dyDescent="0.4">
      <c r="A36" s="36">
        <v>27</v>
      </c>
      <c r="B36" s="90"/>
      <c r="C36" s="90"/>
      <c r="D36" s="90"/>
      <c r="E36" s="90"/>
      <c r="F36" s="90"/>
      <c r="G36" s="90"/>
      <c r="H36" s="90"/>
      <c r="I36" s="91">
        <f t="shared" si="3"/>
        <v>0</v>
      </c>
      <c r="J36" s="90"/>
      <c r="K36" s="90"/>
      <c r="L36" s="90"/>
      <c r="M36" s="90"/>
      <c r="N36" s="91">
        <f t="shared" si="0"/>
        <v>0</v>
      </c>
      <c r="O36" s="92">
        <f t="shared" si="1"/>
        <v>0</v>
      </c>
      <c r="P36" s="30" t="str">
        <f t="shared" si="2"/>
        <v>OK</v>
      </c>
    </row>
    <row r="37" spans="1:16" s="30" customFormat="1" ht="18.75" customHeight="1" x14ac:dyDescent="0.4">
      <c r="A37" s="36">
        <v>28</v>
      </c>
      <c r="B37" s="90"/>
      <c r="C37" s="90"/>
      <c r="D37" s="90"/>
      <c r="E37" s="90"/>
      <c r="F37" s="90"/>
      <c r="G37" s="90"/>
      <c r="H37" s="90"/>
      <c r="I37" s="91">
        <f t="shared" si="3"/>
        <v>0</v>
      </c>
      <c r="J37" s="90"/>
      <c r="K37" s="90"/>
      <c r="L37" s="90"/>
      <c r="M37" s="90"/>
      <c r="N37" s="91">
        <f t="shared" si="0"/>
        <v>0</v>
      </c>
      <c r="O37" s="92">
        <f t="shared" si="1"/>
        <v>0</v>
      </c>
      <c r="P37" s="30" t="str">
        <f t="shared" si="2"/>
        <v>OK</v>
      </c>
    </row>
    <row r="38" spans="1:16" s="30" customFormat="1" ht="18.75" customHeight="1" x14ac:dyDescent="0.4">
      <c r="A38" s="36">
        <v>29</v>
      </c>
      <c r="B38" s="90"/>
      <c r="C38" s="90"/>
      <c r="D38" s="90"/>
      <c r="E38" s="90"/>
      <c r="F38" s="90"/>
      <c r="G38" s="90"/>
      <c r="H38" s="90"/>
      <c r="I38" s="91">
        <f t="shared" si="3"/>
        <v>0</v>
      </c>
      <c r="J38" s="90"/>
      <c r="K38" s="90"/>
      <c r="L38" s="90"/>
      <c r="M38" s="90"/>
      <c r="N38" s="91">
        <f t="shared" si="0"/>
        <v>0</v>
      </c>
      <c r="O38" s="92">
        <f t="shared" si="1"/>
        <v>0</v>
      </c>
      <c r="P38" s="30" t="str">
        <f t="shared" si="2"/>
        <v>OK</v>
      </c>
    </row>
    <row r="39" spans="1:16" s="30" customFormat="1" ht="18.75" customHeight="1" x14ac:dyDescent="0.4">
      <c r="A39" s="208">
        <v>30</v>
      </c>
      <c r="B39" s="209"/>
      <c r="C39" s="209"/>
      <c r="D39" s="209"/>
      <c r="E39" s="209"/>
      <c r="F39" s="209"/>
      <c r="G39" s="209"/>
      <c r="H39" s="209"/>
      <c r="I39" s="91">
        <f t="shared" si="3"/>
        <v>0</v>
      </c>
      <c r="J39" s="90"/>
      <c r="K39" s="90"/>
      <c r="L39" s="90"/>
      <c r="M39" s="90"/>
      <c r="N39" s="91">
        <f t="shared" si="0"/>
        <v>0</v>
      </c>
      <c r="O39" s="92"/>
      <c r="P39" s="30" t="str">
        <f t="shared" si="2"/>
        <v>OK</v>
      </c>
    </row>
    <row r="40" spans="1:16" s="30" customFormat="1" ht="18.75" customHeight="1" thickBot="1" x14ac:dyDescent="0.45">
      <c r="A40" s="104">
        <v>31</v>
      </c>
      <c r="B40" s="95"/>
      <c r="C40" s="95"/>
      <c r="D40" s="95"/>
      <c r="E40" s="95"/>
      <c r="F40" s="95"/>
      <c r="G40" s="95"/>
      <c r="H40" s="95"/>
      <c r="I40" s="96">
        <f t="shared" si="3"/>
        <v>0</v>
      </c>
      <c r="J40" s="90"/>
      <c r="K40" s="90"/>
      <c r="L40" s="90"/>
      <c r="M40" s="90"/>
      <c r="N40" s="91">
        <f t="shared" si="0"/>
        <v>0</v>
      </c>
      <c r="O40" s="92">
        <f t="shared" si="1"/>
        <v>0</v>
      </c>
      <c r="P40" s="30" t="str">
        <f t="shared" si="2"/>
        <v>OK</v>
      </c>
    </row>
    <row r="41" spans="1:16" s="31" customFormat="1" ht="18.75" customHeight="1" thickTop="1" x14ac:dyDescent="0.15">
      <c r="A41" s="97" t="s">
        <v>151</v>
      </c>
      <c r="B41" s="98">
        <f t="shared" ref="B41:N41" si="4">SUM(B10:B40)</f>
        <v>0</v>
      </c>
      <c r="C41" s="98">
        <f t="shared" si="4"/>
        <v>0</v>
      </c>
      <c r="D41" s="98">
        <f t="shared" si="4"/>
        <v>0</v>
      </c>
      <c r="E41" s="98">
        <f t="shared" si="4"/>
        <v>0</v>
      </c>
      <c r="F41" s="98">
        <f t="shared" si="4"/>
        <v>0</v>
      </c>
      <c r="G41" s="98">
        <f t="shared" si="4"/>
        <v>0</v>
      </c>
      <c r="H41" s="98">
        <f t="shared" si="4"/>
        <v>0</v>
      </c>
      <c r="I41" s="98">
        <f t="shared" si="4"/>
        <v>0</v>
      </c>
      <c r="J41" s="99">
        <f t="shared" si="4"/>
        <v>0</v>
      </c>
      <c r="K41" s="99">
        <f t="shared" si="4"/>
        <v>0</v>
      </c>
      <c r="L41" s="99">
        <f t="shared" si="4"/>
        <v>0</v>
      </c>
      <c r="M41" s="99">
        <f t="shared" si="4"/>
        <v>0</v>
      </c>
      <c r="N41" s="99">
        <f t="shared" si="4"/>
        <v>0</v>
      </c>
      <c r="O41" s="92"/>
    </row>
    <row r="42" spans="1:16" s="100" customFormat="1" ht="15" hidden="1" customHeight="1" x14ac:dyDescent="0.4">
      <c r="A42" s="30" t="s">
        <v>152</v>
      </c>
      <c r="O42" s="92"/>
    </row>
    <row r="43" spans="1:16" s="100" customFormat="1" ht="27" customHeight="1" x14ac:dyDescent="0.4">
      <c r="A43" s="275" t="s">
        <v>153</v>
      </c>
      <c r="B43" s="275"/>
      <c r="C43" s="275"/>
      <c r="D43" s="275"/>
      <c r="E43" s="275"/>
      <c r="F43" s="275"/>
      <c r="G43" s="275"/>
      <c r="H43" s="275"/>
      <c r="I43" s="275"/>
      <c r="J43" s="275"/>
      <c r="K43" s="275"/>
      <c r="L43" s="275"/>
      <c r="M43" s="275"/>
      <c r="N43" s="275"/>
      <c r="O43" s="92"/>
    </row>
    <row r="44" spans="1:16" x14ac:dyDescent="0.4">
      <c r="A44" s="101" t="s">
        <v>154</v>
      </c>
      <c r="O44" s="92"/>
    </row>
    <row r="45" spans="1:16" s="102" customFormat="1" x14ac:dyDescent="0.4">
      <c r="A45" s="276"/>
      <c r="B45" s="277"/>
      <c r="C45" s="277"/>
      <c r="D45" s="277"/>
      <c r="E45" s="277"/>
      <c r="F45" s="277"/>
      <c r="G45" s="277"/>
      <c r="H45" s="277"/>
      <c r="I45" s="277"/>
      <c r="J45" s="277"/>
      <c r="K45" s="277"/>
      <c r="L45" s="277"/>
      <c r="M45" s="277"/>
      <c r="N45" s="278"/>
    </row>
    <row r="46" spans="1:16" s="102" customFormat="1" x14ac:dyDescent="0.4">
      <c r="A46" s="279"/>
      <c r="B46" s="280"/>
      <c r="C46" s="280"/>
      <c r="D46" s="280"/>
      <c r="E46" s="280"/>
      <c r="F46" s="280"/>
      <c r="G46" s="280"/>
      <c r="H46" s="280"/>
      <c r="I46" s="280"/>
      <c r="J46" s="280"/>
      <c r="K46" s="280"/>
      <c r="L46" s="280"/>
      <c r="M46" s="280"/>
      <c r="N46" s="281"/>
    </row>
    <row r="47" spans="1:16" x14ac:dyDescent="0.4">
      <c r="A47" s="103"/>
      <c r="B47" s="103"/>
      <c r="C47" s="103"/>
      <c r="D47" s="103"/>
      <c r="E47" s="103"/>
      <c r="F47" s="103"/>
      <c r="I47" s="103"/>
      <c r="J47" s="103"/>
      <c r="K47" s="103"/>
      <c r="L47" s="103"/>
      <c r="M47" s="103"/>
    </row>
  </sheetData>
  <sheetProtection algorithmName="SHA-512" hashValue="gIzo636p/0PJbxzm4bjld/kVN4gIVtbcXfbfcbYE1n0ieraKOU8CZyJhtgD/U4a+7OXEc3YYZqiTPZu9ugfutQ==" saltValue="5Cs9JmKtOING5sSIoGpb8A==" spinCount="100000" sheet="1" insertRows="0" deleteRows="0"/>
  <mergeCells count="11">
    <mergeCell ref="A43:N43"/>
    <mergeCell ref="A45:N46"/>
    <mergeCell ref="A1:L1"/>
    <mergeCell ref="J4:N4"/>
    <mergeCell ref="A7:B7"/>
    <mergeCell ref="A8:A9"/>
    <mergeCell ref="B8:E8"/>
    <mergeCell ref="F8:H8"/>
    <mergeCell ref="I8:I9"/>
    <mergeCell ref="J8:M8"/>
    <mergeCell ref="N8:N9"/>
  </mergeCells>
  <phoneticPr fontId="21"/>
  <conditionalFormatting sqref="I10:I40">
    <cfRule type="cellIs" dxfId="224" priority="1" operator="lessThan">
      <formula>0</formula>
    </cfRule>
  </conditionalFormatting>
  <printOptions horizontalCentered="1"/>
  <pageMargins left="0.70866141732283472" right="0.70866141732283472" top="0.74803149606299213" bottom="0.55118110236220474" header="0.31496062992125984" footer="0.31496062992125984"/>
  <pageSetup paperSize="9" scale="8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Q74"/>
  <sheetViews>
    <sheetView view="pageBreakPreview" zoomScale="85" zoomScaleNormal="100" zoomScaleSheetLayoutView="85" workbookViewId="0">
      <selection activeCell="D50" sqref="D50"/>
    </sheetView>
  </sheetViews>
  <sheetFormatPr defaultRowHeight="18.75" x14ac:dyDescent="0.4"/>
  <cols>
    <col min="1" max="1" width="9" style="101"/>
    <col min="2" max="12" width="11.125" style="101" customWidth="1"/>
    <col min="13" max="13" width="9.375" style="101" bestFit="1" customWidth="1"/>
    <col min="14" max="14" width="9.625" style="101" customWidth="1"/>
    <col min="15" max="16384" width="9" style="101"/>
  </cols>
  <sheetData>
    <row r="1" spans="1:69" x14ac:dyDescent="0.4">
      <c r="A1" s="248"/>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row>
    <row r="2" spans="1:69" ht="24.75" customHeight="1" thickBot="1" x14ac:dyDescent="0.45">
      <c r="A2" s="298" t="s">
        <v>155</v>
      </c>
      <c r="B2" s="298"/>
      <c r="C2" s="298"/>
      <c r="D2" s="298"/>
      <c r="E2" s="298"/>
      <c r="F2" s="298"/>
      <c r="G2" s="298"/>
      <c r="H2" s="298"/>
      <c r="I2" s="298"/>
      <c r="J2" s="298"/>
      <c r="K2" s="298"/>
      <c r="L2" s="298"/>
      <c r="M2" s="298"/>
      <c r="N2" s="298"/>
      <c r="O2" s="298"/>
      <c r="P2" s="298"/>
      <c r="Q2" s="298"/>
      <c r="R2" s="298"/>
      <c r="S2" s="298"/>
      <c r="T2" s="298"/>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row>
    <row r="3" spans="1:69" ht="23.25" customHeight="1" thickBot="1" x14ac:dyDescent="0.45">
      <c r="B3" s="106" t="str">
        <f>IF(COUNTIF(A:A,"ERROR"),"ERROR","OK")</f>
        <v>OK</v>
      </c>
      <c r="C3" s="299" t="str">
        <f>IF(B3="ERROR","←エラーがありますので数値を確認してください。","")</f>
        <v/>
      </c>
      <c r="D3" s="300"/>
      <c r="E3" s="300"/>
      <c r="F3" s="300"/>
      <c r="G3" s="107"/>
      <c r="H3" s="107"/>
      <c r="I3" s="107"/>
      <c r="J3" s="107"/>
      <c r="K3" s="107"/>
      <c r="L3" s="107"/>
      <c r="M3" s="107"/>
      <c r="N3" s="107"/>
      <c r="P3" s="282">
        <f>③院内感染発生医療機関支援事業費内訳書!G4</f>
        <v>0</v>
      </c>
      <c r="Q3" s="282"/>
      <c r="R3" s="282"/>
      <c r="S3" s="282"/>
      <c r="T3" s="282"/>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row>
    <row r="4" spans="1:69" x14ac:dyDescent="0.4">
      <c r="B4" s="108" t="s">
        <v>156</v>
      </c>
      <c r="C4" s="108"/>
      <c r="D4" s="108"/>
      <c r="E4" s="108"/>
      <c r="F4" s="108"/>
      <c r="G4" s="109"/>
      <c r="H4" s="109"/>
      <c r="I4" s="109"/>
      <c r="J4" s="109"/>
      <c r="K4" s="109"/>
      <c r="L4" s="110"/>
      <c r="M4" s="109"/>
      <c r="N4" s="109"/>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row>
    <row r="5" spans="1:69" ht="19.5" thickBot="1" x14ac:dyDescent="0.45">
      <c r="A5" s="101" t="s">
        <v>110</v>
      </c>
    </row>
    <row r="6" spans="1:69" ht="20.25" thickBot="1" x14ac:dyDescent="0.45">
      <c r="B6" s="292" t="s">
        <v>157</v>
      </c>
      <c r="C6" s="293"/>
      <c r="D6" s="293"/>
      <c r="E6" s="293"/>
      <c r="F6" s="294"/>
      <c r="G6" s="292" t="s">
        <v>158</v>
      </c>
      <c r="H6" s="293"/>
      <c r="I6" s="293"/>
      <c r="J6" s="293"/>
      <c r="K6" s="294"/>
      <c r="L6" s="111" t="s">
        <v>276</v>
      </c>
      <c r="M6" s="295" t="s">
        <v>159</v>
      </c>
      <c r="N6" s="296"/>
      <c r="O6" s="296"/>
      <c r="P6" s="296"/>
      <c r="Q6" s="296"/>
      <c r="R6" s="296"/>
      <c r="S6" s="296"/>
      <c r="T6" s="296"/>
      <c r="U6" s="296"/>
      <c r="V6" s="296"/>
      <c r="W6" s="296"/>
      <c r="X6" s="296"/>
      <c r="Y6" s="296"/>
      <c r="Z6" s="296"/>
      <c r="AA6" s="296"/>
      <c r="AB6" s="296"/>
      <c r="AC6" s="296"/>
      <c r="AD6" s="296"/>
      <c r="AE6" s="296"/>
      <c r="AF6" s="296"/>
      <c r="AG6" s="296"/>
      <c r="AH6" s="296"/>
      <c r="AI6" s="296"/>
      <c r="AJ6" s="296"/>
      <c r="AK6" s="296"/>
      <c r="AL6" s="296"/>
      <c r="AM6" s="296"/>
      <c r="AN6" s="296"/>
      <c r="AO6" s="296"/>
      <c r="AP6" s="296"/>
      <c r="AQ6" s="296"/>
      <c r="AR6" s="296"/>
      <c r="AS6" s="296"/>
      <c r="AT6" s="296"/>
      <c r="AU6" s="296"/>
      <c r="AV6" s="296"/>
      <c r="AW6" s="296"/>
      <c r="AX6" s="296"/>
      <c r="AY6" s="296"/>
      <c r="AZ6" s="296"/>
      <c r="BA6" s="296"/>
      <c r="BB6" s="296"/>
      <c r="BC6" s="296"/>
      <c r="BD6" s="296"/>
      <c r="BE6" s="296"/>
      <c r="BF6" s="296"/>
      <c r="BG6" s="296"/>
      <c r="BH6" s="296"/>
      <c r="BI6" s="296"/>
      <c r="BJ6" s="296"/>
      <c r="BK6" s="296"/>
      <c r="BL6" s="296"/>
      <c r="BM6" s="296"/>
      <c r="BN6" s="297"/>
    </row>
    <row r="7" spans="1:69" ht="19.5" thickBot="1" x14ac:dyDescent="0.45">
      <c r="A7" s="112" t="s">
        <v>160</v>
      </c>
      <c r="B7" s="113" t="s">
        <v>161</v>
      </c>
      <c r="C7" s="114" t="s">
        <v>106</v>
      </c>
      <c r="D7" s="114" t="s">
        <v>107</v>
      </c>
      <c r="E7" s="115" t="s">
        <v>162</v>
      </c>
      <c r="F7" s="116" t="s">
        <v>104</v>
      </c>
      <c r="G7" s="117" t="s">
        <v>161</v>
      </c>
      <c r="H7" s="118" t="s">
        <v>106</v>
      </c>
      <c r="I7" s="118" t="s">
        <v>107</v>
      </c>
      <c r="J7" s="119" t="s">
        <v>162</v>
      </c>
      <c r="K7" s="120" t="s">
        <v>104</v>
      </c>
      <c r="L7" s="121" t="s">
        <v>141</v>
      </c>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22"/>
      <c r="BF7" s="122"/>
      <c r="BG7" s="122"/>
      <c r="BH7" s="122"/>
      <c r="BI7" s="122"/>
      <c r="BJ7" s="122"/>
      <c r="BK7" s="122"/>
      <c r="BL7" s="122"/>
      <c r="BM7" s="122"/>
      <c r="BN7" s="122"/>
    </row>
    <row r="8" spans="1:69" x14ac:dyDescent="0.4">
      <c r="A8" s="101" t="str">
        <f>IF(AND($B8=$G8,$C8=$H8,$D8=$I8,$E8=$J8,$F8=$K8),"OK","ERROR")</f>
        <v>OK</v>
      </c>
      <c r="B8" s="123">
        <f>VLOOKUP('休床内訳確認表(2月～3月) '!L8,'2月'!A:N,14,FALSE)</f>
        <v>0</v>
      </c>
      <c r="C8" s="124">
        <f>VLOOKUP('休床内訳確認表(2月～3月) '!$L8,'2月'!$A:$N,10,FALSE)</f>
        <v>0</v>
      </c>
      <c r="D8" s="124">
        <f>VLOOKUP('休床内訳確認表(2月～3月) '!$L8,'2月'!$A:$N,11,FALSE)</f>
        <v>0</v>
      </c>
      <c r="E8" s="124">
        <f>VLOOKUP('休床内訳確認表(2月～3月) '!$L8,'2月'!$A:$N,12,FALSE)</f>
        <v>0</v>
      </c>
      <c r="F8" s="125">
        <f>VLOOKUP('休床内訳確認表(2月～3月) '!$L8,'2月'!$A:$N,13,FALSE)</f>
        <v>0</v>
      </c>
      <c r="G8" s="123">
        <f>SUM(H8:K8)</f>
        <v>0</v>
      </c>
      <c r="H8" s="124">
        <f>COUNTIFS($M$7:$BN$7,H$7,$M8:$BN8,"&lt;&gt;")</f>
        <v>0</v>
      </c>
      <c r="I8" s="124">
        <f>COUNTIFS($M$7:$BN$7,I$7,$M8:$BN8,"&lt;&gt;")</f>
        <v>0</v>
      </c>
      <c r="J8" s="124">
        <f>COUNTIFS($M$7:$BN$7,J$7,$M8:$BN8,"&lt;&gt;")</f>
        <v>0</v>
      </c>
      <c r="K8" s="125">
        <f>COUNTIFS($M$7:$BN$7,K$7,$M8:$BN8,"&lt;&gt;")</f>
        <v>0</v>
      </c>
      <c r="L8" s="126">
        <v>1</v>
      </c>
      <c r="M8" s="127"/>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28"/>
      <c r="AR8" s="128"/>
      <c r="AS8" s="128"/>
      <c r="AT8" s="128"/>
      <c r="AU8" s="128"/>
      <c r="AV8" s="128"/>
      <c r="AW8" s="128"/>
      <c r="AX8" s="128"/>
      <c r="AY8" s="128"/>
      <c r="AZ8" s="128"/>
      <c r="BA8" s="128"/>
      <c r="BB8" s="128"/>
      <c r="BC8" s="128"/>
      <c r="BD8" s="128"/>
      <c r="BE8" s="128"/>
      <c r="BF8" s="128"/>
      <c r="BG8" s="128"/>
      <c r="BH8" s="128"/>
      <c r="BI8" s="128"/>
      <c r="BJ8" s="128"/>
      <c r="BK8" s="128"/>
      <c r="BL8" s="128"/>
      <c r="BM8" s="128"/>
      <c r="BN8" s="128"/>
    </row>
    <row r="9" spans="1:69" x14ac:dyDescent="0.4">
      <c r="A9" s="101" t="str">
        <f t="shared" ref="A9:A38" si="0">IF(AND($B9=$G9,$C9=$H9,$D9=$I9,$E9=$J9,$F9=$K9),"OK","ERROR")</f>
        <v>OK</v>
      </c>
      <c r="B9" s="123">
        <f>VLOOKUP('休床内訳確認表(2月～3月) '!L9,'2月'!A:N,14,FALSE)</f>
        <v>0</v>
      </c>
      <c r="C9" s="124">
        <f>VLOOKUP('休床内訳確認表(2月～3月) '!$L9,'2月'!$A:$N,10,FALSE)</f>
        <v>0</v>
      </c>
      <c r="D9" s="124">
        <f>VLOOKUP('休床内訳確認表(2月～3月) '!$L9,'2月'!$A:$N,11,FALSE)</f>
        <v>0</v>
      </c>
      <c r="E9" s="124">
        <f>VLOOKUP('休床内訳確認表(2月～3月) '!$L9,'2月'!$A:$N,12,FALSE)</f>
        <v>0</v>
      </c>
      <c r="F9" s="125">
        <f>VLOOKUP('休床内訳確認表(2月～3月) '!$L9,'2月'!$A:$N,13,FALSE)</f>
        <v>0</v>
      </c>
      <c r="G9" s="123">
        <f t="shared" ref="G9:G38" si="1">SUM(H9:K9)</f>
        <v>0</v>
      </c>
      <c r="H9" s="124">
        <f t="shared" ref="H9:K38" si="2">COUNTIFS($M$7:$BN$7,H$7,$M9:$BN9,"&lt;&gt;")</f>
        <v>0</v>
      </c>
      <c r="I9" s="124">
        <f t="shared" si="2"/>
        <v>0</v>
      </c>
      <c r="J9" s="124">
        <f t="shared" si="2"/>
        <v>0</v>
      </c>
      <c r="K9" s="125">
        <f t="shared" si="2"/>
        <v>0</v>
      </c>
      <c r="L9" s="129">
        <v>2</v>
      </c>
      <c r="M9" s="130"/>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1"/>
      <c r="AU9" s="131"/>
      <c r="AV9" s="131"/>
      <c r="AW9" s="131"/>
      <c r="AX9" s="131"/>
      <c r="AY9" s="131"/>
      <c r="AZ9" s="131"/>
      <c r="BA9" s="131"/>
      <c r="BB9" s="131"/>
      <c r="BC9" s="131"/>
      <c r="BD9" s="131"/>
      <c r="BE9" s="131"/>
      <c r="BF9" s="131"/>
      <c r="BG9" s="131"/>
      <c r="BH9" s="131"/>
      <c r="BI9" s="131"/>
      <c r="BJ9" s="131"/>
      <c r="BK9" s="131"/>
      <c r="BL9" s="131"/>
      <c r="BM9" s="131"/>
      <c r="BN9" s="131"/>
    </row>
    <row r="10" spans="1:69" x14ac:dyDescent="0.4">
      <c r="A10" s="101" t="str">
        <f t="shared" si="0"/>
        <v>OK</v>
      </c>
      <c r="B10" s="123">
        <f>VLOOKUP('休床内訳確認表(2月～3月) '!L10,'2月'!A:N,14,FALSE)</f>
        <v>0</v>
      </c>
      <c r="C10" s="124">
        <f>VLOOKUP('休床内訳確認表(2月～3月) '!$L10,'2月'!$A:$N,10,FALSE)</f>
        <v>0</v>
      </c>
      <c r="D10" s="124">
        <f>VLOOKUP('休床内訳確認表(2月～3月) '!$L10,'2月'!$A:$N,11,FALSE)</f>
        <v>0</v>
      </c>
      <c r="E10" s="124">
        <f>VLOOKUP('休床内訳確認表(2月～3月) '!$L10,'2月'!$A:$N,12,FALSE)</f>
        <v>0</v>
      </c>
      <c r="F10" s="125">
        <f>VLOOKUP('休床内訳確認表(2月～3月) '!$L10,'2月'!$A:$N,13,FALSE)</f>
        <v>0</v>
      </c>
      <c r="G10" s="123">
        <f t="shared" si="1"/>
        <v>0</v>
      </c>
      <c r="H10" s="124">
        <f t="shared" si="2"/>
        <v>0</v>
      </c>
      <c r="I10" s="124">
        <f t="shared" si="2"/>
        <v>0</v>
      </c>
      <c r="J10" s="124">
        <f t="shared" si="2"/>
        <v>0</v>
      </c>
      <c r="K10" s="125">
        <f t="shared" si="2"/>
        <v>0</v>
      </c>
      <c r="L10" s="129">
        <v>3</v>
      </c>
      <c r="M10" s="130"/>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1"/>
      <c r="AU10" s="131"/>
      <c r="AV10" s="131"/>
      <c r="AW10" s="131"/>
      <c r="AX10" s="131"/>
      <c r="AY10" s="131"/>
      <c r="AZ10" s="131"/>
      <c r="BA10" s="131"/>
      <c r="BB10" s="131"/>
      <c r="BC10" s="131"/>
      <c r="BD10" s="131"/>
      <c r="BE10" s="131"/>
      <c r="BF10" s="131"/>
      <c r="BG10" s="131"/>
      <c r="BH10" s="131"/>
      <c r="BI10" s="131"/>
      <c r="BJ10" s="131"/>
      <c r="BK10" s="131"/>
      <c r="BL10" s="131"/>
      <c r="BM10" s="131"/>
      <c r="BN10" s="131"/>
    </row>
    <row r="11" spans="1:69" x14ac:dyDescent="0.4">
      <c r="A11" s="101" t="str">
        <f t="shared" si="0"/>
        <v>OK</v>
      </c>
      <c r="B11" s="123">
        <f>VLOOKUP('休床内訳確認表(2月～3月) '!L11,'2月'!A:N,14,FALSE)</f>
        <v>0</v>
      </c>
      <c r="C11" s="124">
        <f>VLOOKUP('休床内訳確認表(2月～3月) '!$L11,'2月'!$A:$N,10,FALSE)</f>
        <v>0</v>
      </c>
      <c r="D11" s="124">
        <f>VLOOKUP('休床内訳確認表(2月～3月) '!$L11,'2月'!$A:$N,11,FALSE)</f>
        <v>0</v>
      </c>
      <c r="E11" s="124">
        <f>VLOOKUP('休床内訳確認表(2月～3月) '!$L11,'2月'!$A:$N,12,FALSE)</f>
        <v>0</v>
      </c>
      <c r="F11" s="125">
        <f>VLOOKUP('休床内訳確認表(2月～3月) '!$L11,'2月'!$A:$N,13,FALSE)</f>
        <v>0</v>
      </c>
      <c r="G11" s="123">
        <f t="shared" si="1"/>
        <v>0</v>
      </c>
      <c r="H11" s="124">
        <f t="shared" si="2"/>
        <v>0</v>
      </c>
      <c r="I11" s="124">
        <f t="shared" si="2"/>
        <v>0</v>
      </c>
      <c r="J11" s="124">
        <f t="shared" si="2"/>
        <v>0</v>
      </c>
      <c r="K11" s="125">
        <f t="shared" si="2"/>
        <v>0</v>
      </c>
      <c r="L11" s="129">
        <v>4</v>
      </c>
      <c r="M11" s="130"/>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row>
    <row r="12" spans="1:69" x14ac:dyDescent="0.4">
      <c r="A12" s="101" t="str">
        <f t="shared" si="0"/>
        <v>OK</v>
      </c>
      <c r="B12" s="123">
        <f>VLOOKUP('休床内訳確認表(2月～3月) '!L12,'2月'!A:N,14,FALSE)</f>
        <v>0</v>
      </c>
      <c r="C12" s="124">
        <f>VLOOKUP('休床内訳確認表(2月～3月) '!$L12,'2月'!$A:$N,10,FALSE)</f>
        <v>0</v>
      </c>
      <c r="D12" s="124">
        <f>VLOOKUP('休床内訳確認表(2月～3月) '!$L12,'2月'!$A:$N,11,FALSE)</f>
        <v>0</v>
      </c>
      <c r="E12" s="124">
        <f>VLOOKUP('休床内訳確認表(2月～3月) '!$L12,'2月'!$A:$N,12,FALSE)</f>
        <v>0</v>
      </c>
      <c r="F12" s="125">
        <f>VLOOKUP('休床内訳確認表(2月～3月) '!$L12,'2月'!$A:$N,13,FALSE)</f>
        <v>0</v>
      </c>
      <c r="G12" s="123">
        <f t="shared" si="1"/>
        <v>0</v>
      </c>
      <c r="H12" s="124">
        <f t="shared" si="2"/>
        <v>0</v>
      </c>
      <c r="I12" s="124">
        <f t="shared" si="2"/>
        <v>0</v>
      </c>
      <c r="J12" s="124">
        <f t="shared" si="2"/>
        <v>0</v>
      </c>
      <c r="K12" s="125">
        <f t="shared" si="2"/>
        <v>0</v>
      </c>
      <c r="L12" s="129">
        <v>5</v>
      </c>
      <c r="M12" s="130"/>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AV12" s="131"/>
      <c r="AW12" s="131"/>
      <c r="AX12" s="131"/>
      <c r="AY12" s="131"/>
      <c r="AZ12" s="131"/>
      <c r="BA12" s="131"/>
      <c r="BB12" s="131"/>
      <c r="BC12" s="131"/>
      <c r="BD12" s="131"/>
      <c r="BE12" s="131"/>
      <c r="BF12" s="131"/>
      <c r="BG12" s="131"/>
      <c r="BH12" s="131"/>
      <c r="BI12" s="131"/>
      <c r="BJ12" s="131"/>
      <c r="BK12" s="131"/>
      <c r="BL12" s="131"/>
      <c r="BM12" s="131"/>
      <c r="BN12" s="131"/>
    </row>
    <row r="13" spans="1:69" x14ac:dyDescent="0.4">
      <c r="A13" s="101" t="str">
        <f t="shared" si="0"/>
        <v>OK</v>
      </c>
      <c r="B13" s="123">
        <f>VLOOKUP('休床内訳確認表(2月～3月) '!L13,'2月'!A:N,14,FALSE)</f>
        <v>0</v>
      </c>
      <c r="C13" s="124">
        <f>VLOOKUP('休床内訳確認表(2月～3月) '!$L13,'2月'!$A:$N,10,FALSE)</f>
        <v>0</v>
      </c>
      <c r="D13" s="124">
        <f>VLOOKUP('休床内訳確認表(2月～3月) '!$L13,'2月'!$A:$N,11,FALSE)</f>
        <v>0</v>
      </c>
      <c r="E13" s="124">
        <f>VLOOKUP('休床内訳確認表(2月～3月) '!$L13,'2月'!$A:$N,12,FALSE)</f>
        <v>0</v>
      </c>
      <c r="F13" s="125">
        <f>VLOOKUP('休床内訳確認表(2月～3月) '!$L13,'2月'!$A:$N,13,FALSE)</f>
        <v>0</v>
      </c>
      <c r="G13" s="123">
        <f t="shared" si="1"/>
        <v>0</v>
      </c>
      <c r="H13" s="124">
        <f t="shared" si="2"/>
        <v>0</v>
      </c>
      <c r="I13" s="124">
        <f t="shared" si="2"/>
        <v>0</v>
      </c>
      <c r="J13" s="124">
        <f t="shared" si="2"/>
        <v>0</v>
      </c>
      <c r="K13" s="125">
        <f t="shared" si="2"/>
        <v>0</v>
      </c>
      <c r="L13" s="129">
        <v>6</v>
      </c>
      <c r="M13" s="130"/>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row>
    <row r="14" spans="1:69" x14ac:dyDescent="0.4">
      <c r="A14" s="101" t="str">
        <f t="shared" si="0"/>
        <v>OK</v>
      </c>
      <c r="B14" s="123">
        <f>VLOOKUP('休床内訳確認表(2月～3月) '!L14,'2月'!A:N,14,FALSE)</f>
        <v>0</v>
      </c>
      <c r="C14" s="124">
        <f>VLOOKUP('休床内訳確認表(2月～3月) '!$L14,'2月'!$A:$N,10,FALSE)</f>
        <v>0</v>
      </c>
      <c r="D14" s="124">
        <f>VLOOKUP('休床内訳確認表(2月～3月) '!$L14,'2月'!$A:$N,11,FALSE)</f>
        <v>0</v>
      </c>
      <c r="E14" s="124">
        <f>VLOOKUP('休床内訳確認表(2月～3月) '!$L14,'2月'!$A:$N,12,FALSE)</f>
        <v>0</v>
      </c>
      <c r="F14" s="125">
        <f>VLOOKUP('休床内訳確認表(2月～3月) '!$L14,'2月'!$A:$N,13,FALSE)</f>
        <v>0</v>
      </c>
      <c r="G14" s="123">
        <f t="shared" si="1"/>
        <v>0</v>
      </c>
      <c r="H14" s="124">
        <f t="shared" si="2"/>
        <v>0</v>
      </c>
      <c r="I14" s="124">
        <f t="shared" si="2"/>
        <v>0</v>
      </c>
      <c r="J14" s="124">
        <f t="shared" si="2"/>
        <v>0</v>
      </c>
      <c r="K14" s="125">
        <f t="shared" si="2"/>
        <v>0</v>
      </c>
      <c r="L14" s="129">
        <v>7</v>
      </c>
      <c r="M14" s="130"/>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row>
    <row r="15" spans="1:69" x14ac:dyDescent="0.4">
      <c r="A15" s="101" t="str">
        <f t="shared" si="0"/>
        <v>OK</v>
      </c>
      <c r="B15" s="123">
        <f>VLOOKUP('休床内訳確認表(2月～3月) '!L15,'2月'!A:N,14,FALSE)</f>
        <v>0</v>
      </c>
      <c r="C15" s="124">
        <f>VLOOKUP('休床内訳確認表(2月～3月) '!$L15,'2月'!$A:$N,10,FALSE)</f>
        <v>0</v>
      </c>
      <c r="D15" s="124">
        <f>VLOOKUP('休床内訳確認表(2月～3月) '!$L15,'2月'!$A:$N,11,FALSE)</f>
        <v>0</v>
      </c>
      <c r="E15" s="124">
        <f>VLOOKUP('休床内訳確認表(2月～3月) '!$L15,'2月'!$A:$N,12,FALSE)</f>
        <v>0</v>
      </c>
      <c r="F15" s="125">
        <f>VLOOKUP('休床内訳確認表(2月～3月) '!$L15,'2月'!$A:$N,13,FALSE)</f>
        <v>0</v>
      </c>
      <c r="G15" s="123">
        <f t="shared" si="1"/>
        <v>0</v>
      </c>
      <c r="H15" s="124">
        <f t="shared" si="2"/>
        <v>0</v>
      </c>
      <c r="I15" s="124">
        <f t="shared" si="2"/>
        <v>0</v>
      </c>
      <c r="J15" s="124">
        <f t="shared" si="2"/>
        <v>0</v>
      </c>
      <c r="K15" s="125">
        <f t="shared" si="2"/>
        <v>0</v>
      </c>
      <c r="L15" s="129">
        <v>8</v>
      </c>
      <c r="M15" s="130"/>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row>
    <row r="16" spans="1:69" x14ac:dyDescent="0.4">
      <c r="A16" s="101" t="str">
        <f t="shared" si="0"/>
        <v>OK</v>
      </c>
      <c r="B16" s="123">
        <f>VLOOKUP('休床内訳確認表(2月～3月) '!L16,'2月'!A:N,14,FALSE)</f>
        <v>0</v>
      </c>
      <c r="C16" s="124">
        <f>VLOOKUP('休床内訳確認表(2月～3月) '!$L16,'2月'!$A:$N,10,FALSE)</f>
        <v>0</v>
      </c>
      <c r="D16" s="124">
        <f>VLOOKUP('休床内訳確認表(2月～3月) '!$L16,'2月'!$A:$N,11,FALSE)</f>
        <v>0</v>
      </c>
      <c r="E16" s="124">
        <f>VLOOKUP('休床内訳確認表(2月～3月) '!$L16,'2月'!$A:$N,12,FALSE)</f>
        <v>0</v>
      </c>
      <c r="F16" s="125">
        <f>VLOOKUP('休床内訳確認表(2月～3月) '!$L16,'2月'!$A:$N,13,FALSE)</f>
        <v>0</v>
      </c>
      <c r="G16" s="123">
        <f t="shared" si="1"/>
        <v>0</v>
      </c>
      <c r="H16" s="124">
        <f t="shared" si="2"/>
        <v>0</v>
      </c>
      <c r="I16" s="124">
        <f t="shared" si="2"/>
        <v>0</v>
      </c>
      <c r="J16" s="124">
        <f t="shared" si="2"/>
        <v>0</v>
      </c>
      <c r="K16" s="125">
        <f t="shared" si="2"/>
        <v>0</v>
      </c>
      <c r="L16" s="129">
        <v>9</v>
      </c>
      <c r="M16" s="130"/>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1"/>
      <c r="BG16" s="131"/>
      <c r="BH16" s="131"/>
      <c r="BI16" s="131"/>
      <c r="BJ16" s="131"/>
      <c r="BK16" s="131"/>
      <c r="BL16" s="131"/>
      <c r="BM16" s="131"/>
      <c r="BN16" s="131"/>
    </row>
    <row r="17" spans="1:66" x14ac:dyDescent="0.4">
      <c r="A17" s="101" t="str">
        <f t="shared" si="0"/>
        <v>OK</v>
      </c>
      <c r="B17" s="123">
        <f>VLOOKUP('休床内訳確認表(2月～3月) '!L17,'2月'!A:N,14,FALSE)</f>
        <v>0</v>
      </c>
      <c r="C17" s="124">
        <f>VLOOKUP('休床内訳確認表(2月～3月) '!$L17,'2月'!$A:$N,10,FALSE)</f>
        <v>0</v>
      </c>
      <c r="D17" s="124">
        <f>VLOOKUP('休床内訳確認表(2月～3月) '!$L17,'2月'!$A:$N,11,FALSE)</f>
        <v>0</v>
      </c>
      <c r="E17" s="124">
        <f>VLOOKUP('休床内訳確認表(2月～3月) '!$L17,'2月'!$A:$N,12,FALSE)</f>
        <v>0</v>
      </c>
      <c r="F17" s="125">
        <f>VLOOKUP('休床内訳確認表(2月～3月) '!$L17,'2月'!$A:$N,13,FALSE)</f>
        <v>0</v>
      </c>
      <c r="G17" s="123">
        <f t="shared" si="1"/>
        <v>0</v>
      </c>
      <c r="H17" s="124">
        <f t="shared" si="2"/>
        <v>0</v>
      </c>
      <c r="I17" s="124">
        <f t="shared" si="2"/>
        <v>0</v>
      </c>
      <c r="J17" s="124">
        <f t="shared" si="2"/>
        <v>0</v>
      </c>
      <c r="K17" s="125">
        <f t="shared" si="2"/>
        <v>0</v>
      </c>
      <c r="L17" s="129">
        <v>10</v>
      </c>
      <c r="M17" s="130"/>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131"/>
      <c r="BG17" s="131"/>
      <c r="BH17" s="131"/>
      <c r="BI17" s="131"/>
      <c r="BJ17" s="131"/>
      <c r="BK17" s="131"/>
      <c r="BL17" s="131"/>
      <c r="BM17" s="131"/>
      <c r="BN17" s="131"/>
    </row>
    <row r="18" spans="1:66" x14ac:dyDescent="0.4">
      <c r="A18" s="101" t="str">
        <f t="shared" si="0"/>
        <v>OK</v>
      </c>
      <c r="B18" s="123">
        <f>VLOOKUP('休床内訳確認表(2月～3月) '!L18,'2月'!A:N,14,FALSE)</f>
        <v>0</v>
      </c>
      <c r="C18" s="124">
        <f>VLOOKUP('休床内訳確認表(2月～3月) '!$L18,'2月'!$A:$N,10,FALSE)</f>
        <v>0</v>
      </c>
      <c r="D18" s="124">
        <f>VLOOKUP('休床内訳確認表(2月～3月) '!$L18,'2月'!$A:$N,11,FALSE)</f>
        <v>0</v>
      </c>
      <c r="E18" s="124">
        <f>VLOOKUP('休床内訳確認表(2月～3月) '!$L18,'2月'!$A:$N,12,FALSE)</f>
        <v>0</v>
      </c>
      <c r="F18" s="125">
        <f>VLOOKUP('休床内訳確認表(2月～3月) '!$L18,'2月'!$A:$N,13,FALSE)</f>
        <v>0</v>
      </c>
      <c r="G18" s="123">
        <f t="shared" si="1"/>
        <v>0</v>
      </c>
      <c r="H18" s="124">
        <f t="shared" si="2"/>
        <v>0</v>
      </c>
      <c r="I18" s="124">
        <f t="shared" si="2"/>
        <v>0</v>
      </c>
      <c r="J18" s="124">
        <f t="shared" si="2"/>
        <v>0</v>
      </c>
      <c r="K18" s="125">
        <f t="shared" si="2"/>
        <v>0</v>
      </c>
      <c r="L18" s="129">
        <v>11</v>
      </c>
      <c r="M18" s="130"/>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1"/>
      <c r="BA18" s="131"/>
      <c r="BB18" s="131"/>
      <c r="BC18" s="131"/>
      <c r="BD18" s="131"/>
      <c r="BE18" s="131"/>
      <c r="BF18" s="131"/>
      <c r="BG18" s="131"/>
      <c r="BH18" s="131"/>
      <c r="BI18" s="131"/>
      <c r="BJ18" s="131"/>
      <c r="BK18" s="131"/>
      <c r="BL18" s="131"/>
      <c r="BM18" s="131"/>
      <c r="BN18" s="131"/>
    </row>
    <row r="19" spans="1:66" x14ac:dyDescent="0.4">
      <c r="A19" s="101" t="str">
        <f t="shared" si="0"/>
        <v>OK</v>
      </c>
      <c r="B19" s="123">
        <f>VLOOKUP('休床内訳確認表(2月～3月) '!L19,'2月'!A:N,14,FALSE)</f>
        <v>0</v>
      </c>
      <c r="C19" s="124">
        <f>VLOOKUP('休床内訳確認表(2月～3月) '!$L19,'2月'!$A:$N,10,FALSE)</f>
        <v>0</v>
      </c>
      <c r="D19" s="124">
        <f>VLOOKUP('休床内訳確認表(2月～3月) '!$L19,'2月'!$A:$N,11,FALSE)</f>
        <v>0</v>
      </c>
      <c r="E19" s="124">
        <f>VLOOKUP('休床内訳確認表(2月～3月) '!$L19,'2月'!$A:$N,12,FALSE)</f>
        <v>0</v>
      </c>
      <c r="F19" s="125">
        <f>VLOOKUP('休床内訳確認表(2月～3月) '!$L19,'2月'!$A:$N,13,FALSE)</f>
        <v>0</v>
      </c>
      <c r="G19" s="123">
        <f t="shared" si="1"/>
        <v>0</v>
      </c>
      <c r="H19" s="124">
        <f t="shared" si="2"/>
        <v>0</v>
      </c>
      <c r="I19" s="124">
        <f t="shared" si="2"/>
        <v>0</v>
      </c>
      <c r="J19" s="124">
        <f t="shared" si="2"/>
        <v>0</v>
      </c>
      <c r="K19" s="125">
        <f t="shared" si="2"/>
        <v>0</v>
      </c>
      <c r="L19" s="129">
        <v>12</v>
      </c>
      <c r="M19" s="130"/>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1"/>
      <c r="BA19" s="131"/>
      <c r="BB19" s="131"/>
      <c r="BC19" s="131"/>
      <c r="BD19" s="131"/>
      <c r="BE19" s="131"/>
      <c r="BF19" s="131"/>
      <c r="BG19" s="131"/>
      <c r="BH19" s="131"/>
      <c r="BI19" s="131"/>
      <c r="BJ19" s="131"/>
      <c r="BK19" s="131"/>
      <c r="BL19" s="131"/>
      <c r="BM19" s="131"/>
      <c r="BN19" s="131"/>
    </row>
    <row r="20" spans="1:66" x14ac:dyDescent="0.4">
      <c r="A20" s="101" t="str">
        <f t="shared" si="0"/>
        <v>OK</v>
      </c>
      <c r="B20" s="123">
        <f>VLOOKUP('休床内訳確認表(2月～3月) '!L20,'2月'!A:N,14,FALSE)</f>
        <v>0</v>
      </c>
      <c r="C20" s="124">
        <f>VLOOKUP('休床内訳確認表(2月～3月) '!$L20,'2月'!$A:$N,10,FALSE)</f>
        <v>0</v>
      </c>
      <c r="D20" s="124">
        <f>VLOOKUP('休床内訳確認表(2月～3月) '!$L20,'2月'!$A:$N,11,FALSE)</f>
        <v>0</v>
      </c>
      <c r="E20" s="124">
        <f>VLOOKUP('休床内訳確認表(2月～3月) '!$L20,'2月'!$A:$N,12,FALSE)</f>
        <v>0</v>
      </c>
      <c r="F20" s="125">
        <f>VLOOKUP('休床内訳確認表(2月～3月) '!$L20,'2月'!$A:$N,13,FALSE)</f>
        <v>0</v>
      </c>
      <c r="G20" s="123">
        <f t="shared" si="1"/>
        <v>0</v>
      </c>
      <c r="H20" s="124">
        <f t="shared" si="2"/>
        <v>0</v>
      </c>
      <c r="I20" s="124">
        <f t="shared" si="2"/>
        <v>0</v>
      </c>
      <c r="J20" s="124">
        <f t="shared" si="2"/>
        <v>0</v>
      </c>
      <c r="K20" s="125">
        <f t="shared" si="2"/>
        <v>0</v>
      </c>
      <c r="L20" s="129">
        <v>13</v>
      </c>
      <c r="M20" s="130"/>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1"/>
      <c r="BA20" s="131"/>
      <c r="BB20" s="131"/>
      <c r="BC20" s="131"/>
      <c r="BD20" s="131"/>
      <c r="BE20" s="131"/>
      <c r="BF20" s="131"/>
      <c r="BG20" s="131"/>
      <c r="BH20" s="131"/>
      <c r="BI20" s="131"/>
      <c r="BJ20" s="131"/>
      <c r="BK20" s="131"/>
      <c r="BL20" s="131"/>
      <c r="BM20" s="131"/>
      <c r="BN20" s="131"/>
    </row>
    <row r="21" spans="1:66" x14ac:dyDescent="0.4">
      <c r="A21" s="101" t="str">
        <f t="shared" si="0"/>
        <v>OK</v>
      </c>
      <c r="B21" s="123">
        <f>VLOOKUP('休床内訳確認表(2月～3月) '!L21,'2月'!A:N,14,FALSE)</f>
        <v>0</v>
      </c>
      <c r="C21" s="124">
        <f>VLOOKUP('休床内訳確認表(2月～3月) '!$L21,'2月'!$A:$N,10,FALSE)</f>
        <v>0</v>
      </c>
      <c r="D21" s="124">
        <f>VLOOKUP('休床内訳確認表(2月～3月) '!$L21,'2月'!$A:$N,11,FALSE)</f>
        <v>0</v>
      </c>
      <c r="E21" s="124">
        <f>VLOOKUP('休床内訳確認表(2月～3月) '!$L21,'2月'!$A:$N,12,FALSE)</f>
        <v>0</v>
      </c>
      <c r="F21" s="125">
        <f>VLOOKUP('休床内訳確認表(2月～3月) '!$L21,'2月'!$A:$N,13,FALSE)</f>
        <v>0</v>
      </c>
      <c r="G21" s="123">
        <f t="shared" si="1"/>
        <v>0</v>
      </c>
      <c r="H21" s="124">
        <f t="shared" si="2"/>
        <v>0</v>
      </c>
      <c r="I21" s="124">
        <f t="shared" si="2"/>
        <v>0</v>
      </c>
      <c r="J21" s="124">
        <f t="shared" si="2"/>
        <v>0</v>
      </c>
      <c r="K21" s="125">
        <f t="shared" si="2"/>
        <v>0</v>
      </c>
      <c r="L21" s="129">
        <v>14</v>
      </c>
      <c r="M21" s="130"/>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1"/>
      <c r="BA21" s="131"/>
      <c r="BB21" s="131"/>
      <c r="BC21" s="131"/>
      <c r="BD21" s="131"/>
      <c r="BE21" s="131"/>
      <c r="BF21" s="131"/>
      <c r="BG21" s="131"/>
      <c r="BH21" s="131"/>
      <c r="BI21" s="131"/>
      <c r="BJ21" s="131"/>
      <c r="BK21" s="131"/>
      <c r="BL21" s="131"/>
      <c r="BM21" s="131"/>
      <c r="BN21" s="131"/>
    </row>
    <row r="22" spans="1:66" x14ac:dyDescent="0.4">
      <c r="A22" s="101" t="str">
        <f t="shared" si="0"/>
        <v>OK</v>
      </c>
      <c r="B22" s="123">
        <f>VLOOKUP('休床内訳確認表(2月～3月) '!L22,'2月'!A:N,14,FALSE)</f>
        <v>0</v>
      </c>
      <c r="C22" s="124">
        <f>VLOOKUP('休床内訳確認表(2月～3月) '!$L22,'2月'!$A:$N,10,FALSE)</f>
        <v>0</v>
      </c>
      <c r="D22" s="124">
        <f>VLOOKUP('休床内訳確認表(2月～3月) '!$L22,'2月'!$A:$N,11,FALSE)</f>
        <v>0</v>
      </c>
      <c r="E22" s="124">
        <f>VLOOKUP('休床内訳確認表(2月～3月) '!$L22,'2月'!$A:$N,12,FALSE)</f>
        <v>0</v>
      </c>
      <c r="F22" s="125">
        <f>VLOOKUP('休床内訳確認表(2月～3月) '!$L22,'2月'!$A:$N,13,FALSE)</f>
        <v>0</v>
      </c>
      <c r="G22" s="123">
        <f t="shared" si="1"/>
        <v>0</v>
      </c>
      <c r="H22" s="124">
        <f t="shared" si="2"/>
        <v>0</v>
      </c>
      <c r="I22" s="124">
        <f t="shared" si="2"/>
        <v>0</v>
      </c>
      <c r="J22" s="124">
        <f t="shared" si="2"/>
        <v>0</v>
      </c>
      <c r="K22" s="125">
        <f t="shared" si="2"/>
        <v>0</v>
      </c>
      <c r="L22" s="129">
        <v>15</v>
      </c>
      <c r="M22" s="130"/>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1"/>
      <c r="BA22" s="131"/>
      <c r="BB22" s="131"/>
      <c r="BC22" s="131"/>
      <c r="BD22" s="131"/>
      <c r="BE22" s="131"/>
      <c r="BF22" s="131"/>
      <c r="BG22" s="131"/>
      <c r="BH22" s="131"/>
      <c r="BI22" s="131"/>
      <c r="BJ22" s="131"/>
      <c r="BK22" s="131"/>
      <c r="BL22" s="131"/>
      <c r="BM22" s="131"/>
      <c r="BN22" s="131"/>
    </row>
    <row r="23" spans="1:66" x14ac:dyDescent="0.4">
      <c r="A23" s="101" t="str">
        <f t="shared" si="0"/>
        <v>OK</v>
      </c>
      <c r="B23" s="123">
        <f>VLOOKUP('休床内訳確認表(2月～3月) '!L23,'2月'!A:N,14,FALSE)</f>
        <v>0</v>
      </c>
      <c r="C23" s="124">
        <f>VLOOKUP('休床内訳確認表(2月～3月) '!$L23,'2月'!$A:$N,10,FALSE)</f>
        <v>0</v>
      </c>
      <c r="D23" s="124">
        <f>VLOOKUP('休床内訳確認表(2月～3月) '!$L23,'2月'!$A:$N,11,FALSE)</f>
        <v>0</v>
      </c>
      <c r="E23" s="124">
        <f>VLOOKUP('休床内訳確認表(2月～3月) '!$L23,'2月'!$A:$N,12,FALSE)</f>
        <v>0</v>
      </c>
      <c r="F23" s="125">
        <f>VLOOKUP('休床内訳確認表(2月～3月) '!$L23,'2月'!$A:$N,13,FALSE)</f>
        <v>0</v>
      </c>
      <c r="G23" s="123">
        <f t="shared" si="1"/>
        <v>0</v>
      </c>
      <c r="H23" s="124">
        <f t="shared" si="2"/>
        <v>0</v>
      </c>
      <c r="I23" s="124">
        <f t="shared" si="2"/>
        <v>0</v>
      </c>
      <c r="J23" s="124">
        <f t="shared" si="2"/>
        <v>0</v>
      </c>
      <c r="K23" s="125">
        <f t="shared" si="2"/>
        <v>0</v>
      </c>
      <c r="L23" s="129">
        <v>16</v>
      </c>
      <c r="M23" s="130"/>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131"/>
      <c r="AM23" s="131"/>
      <c r="AN23" s="131"/>
      <c r="AO23" s="131"/>
      <c r="AP23" s="131"/>
      <c r="AQ23" s="131"/>
      <c r="AR23" s="131"/>
      <c r="AS23" s="131"/>
      <c r="AT23" s="131"/>
      <c r="AU23" s="131"/>
      <c r="AV23" s="131"/>
      <c r="AW23" s="131"/>
      <c r="AX23" s="131"/>
      <c r="AY23" s="131"/>
      <c r="AZ23" s="131"/>
      <c r="BA23" s="131"/>
      <c r="BB23" s="131"/>
      <c r="BC23" s="131"/>
      <c r="BD23" s="131"/>
      <c r="BE23" s="131"/>
      <c r="BF23" s="131"/>
      <c r="BG23" s="131"/>
      <c r="BH23" s="131"/>
      <c r="BI23" s="131"/>
      <c r="BJ23" s="131"/>
      <c r="BK23" s="131"/>
      <c r="BL23" s="131"/>
      <c r="BM23" s="131"/>
      <c r="BN23" s="131"/>
    </row>
    <row r="24" spans="1:66" x14ac:dyDescent="0.4">
      <c r="A24" s="101" t="str">
        <f t="shared" si="0"/>
        <v>OK</v>
      </c>
      <c r="B24" s="123">
        <f>VLOOKUP('休床内訳確認表(2月～3月) '!L24,'2月'!A:N,14,FALSE)</f>
        <v>0</v>
      </c>
      <c r="C24" s="124">
        <f>VLOOKUP('休床内訳確認表(2月～3月) '!$L24,'2月'!$A:$N,10,FALSE)</f>
        <v>0</v>
      </c>
      <c r="D24" s="124">
        <f>VLOOKUP('休床内訳確認表(2月～3月) '!$L24,'2月'!$A:$N,11,FALSE)</f>
        <v>0</v>
      </c>
      <c r="E24" s="124">
        <f>VLOOKUP('休床内訳確認表(2月～3月) '!$L24,'2月'!$A:$N,12,FALSE)</f>
        <v>0</v>
      </c>
      <c r="F24" s="125">
        <f>VLOOKUP('休床内訳確認表(2月～3月) '!$L24,'2月'!$A:$N,13,FALSE)</f>
        <v>0</v>
      </c>
      <c r="G24" s="123">
        <f t="shared" si="1"/>
        <v>0</v>
      </c>
      <c r="H24" s="124">
        <f t="shared" si="2"/>
        <v>0</v>
      </c>
      <c r="I24" s="124">
        <f t="shared" si="2"/>
        <v>0</v>
      </c>
      <c r="J24" s="124">
        <f t="shared" si="2"/>
        <v>0</v>
      </c>
      <c r="K24" s="125">
        <f t="shared" si="2"/>
        <v>0</v>
      </c>
      <c r="L24" s="129">
        <v>17</v>
      </c>
      <c r="M24" s="130"/>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1"/>
      <c r="AL24" s="131"/>
      <c r="AM24" s="131"/>
      <c r="AN24" s="131"/>
      <c r="AO24" s="131"/>
      <c r="AP24" s="131"/>
      <c r="AQ24" s="131"/>
      <c r="AR24" s="131"/>
      <c r="AS24" s="131"/>
      <c r="AT24" s="131"/>
      <c r="AU24" s="131"/>
      <c r="AV24" s="131"/>
      <c r="AW24" s="131"/>
      <c r="AX24" s="131"/>
      <c r="AY24" s="131"/>
      <c r="AZ24" s="131"/>
      <c r="BA24" s="131"/>
      <c r="BB24" s="131"/>
      <c r="BC24" s="131"/>
      <c r="BD24" s="131"/>
      <c r="BE24" s="131"/>
      <c r="BF24" s="131"/>
      <c r="BG24" s="131"/>
      <c r="BH24" s="131"/>
      <c r="BI24" s="131"/>
      <c r="BJ24" s="131"/>
      <c r="BK24" s="131"/>
      <c r="BL24" s="131"/>
      <c r="BM24" s="131"/>
      <c r="BN24" s="131"/>
    </row>
    <row r="25" spans="1:66" x14ac:dyDescent="0.4">
      <c r="A25" s="101" t="str">
        <f t="shared" si="0"/>
        <v>OK</v>
      </c>
      <c r="B25" s="123">
        <f>VLOOKUP('休床内訳確認表(2月～3月) '!L25,'2月'!A:N,14,FALSE)</f>
        <v>0</v>
      </c>
      <c r="C25" s="124">
        <f>VLOOKUP('休床内訳確認表(2月～3月) '!$L25,'2月'!$A:$N,10,FALSE)</f>
        <v>0</v>
      </c>
      <c r="D25" s="124">
        <f>VLOOKUP('休床内訳確認表(2月～3月) '!$L25,'2月'!$A:$N,11,FALSE)</f>
        <v>0</v>
      </c>
      <c r="E25" s="124">
        <f>VLOOKUP('休床内訳確認表(2月～3月) '!$L25,'2月'!$A:$N,12,FALSE)</f>
        <v>0</v>
      </c>
      <c r="F25" s="125">
        <f>VLOOKUP('休床内訳確認表(2月～3月) '!$L25,'2月'!$A:$N,13,FALSE)</f>
        <v>0</v>
      </c>
      <c r="G25" s="123">
        <f t="shared" si="1"/>
        <v>0</v>
      </c>
      <c r="H25" s="124">
        <f t="shared" si="2"/>
        <v>0</v>
      </c>
      <c r="I25" s="124">
        <f t="shared" si="2"/>
        <v>0</v>
      </c>
      <c r="J25" s="124">
        <f t="shared" si="2"/>
        <v>0</v>
      </c>
      <c r="K25" s="125">
        <f t="shared" si="2"/>
        <v>0</v>
      </c>
      <c r="L25" s="129">
        <v>18</v>
      </c>
      <c r="M25" s="130"/>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c r="AK25" s="131"/>
      <c r="AL25" s="131"/>
      <c r="AM25" s="131"/>
      <c r="AN25" s="131"/>
      <c r="AO25" s="131"/>
      <c r="AP25" s="131"/>
      <c r="AQ25" s="131"/>
      <c r="AR25" s="131"/>
      <c r="AS25" s="131"/>
      <c r="AT25" s="131"/>
      <c r="AU25" s="131"/>
      <c r="AV25" s="131"/>
      <c r="AW25" s="131"/>
      <c r="AX25" s="131"/>
      <c r="AY25" s="131"/>
      <c r="AZ25" s="131"/>
      <c r="BA25" s="131"/>
      <c r="BB25" s="131"/>
      <c r="BC25" s="131"/>
      <c r="BD25" s="131"/>
      <c r="BE25" s="131"/>
      <c r="BF25" s="131"/>
      <c r="BG25" s="131"/>
      <c r="BH25" s="131"/>
      <c r="BI25" s="131"/>
      <c r="BJ25" s="131"/>
      <c r="BK25" s="131"/>
      <c r="BL25" s="131"/>
      <c r="BM25" s="131"/>
      <c r="BN25" s="131"/>
    </row>
    <row r="26" spans="1:66" x14ac:dyDescent="0.4">
      <c r="A26" s="101" t="str">
        <f t="shared" si="0"/>
        <v>OK</v>
      </c>
      <c r="B26" s="123">
        <f>VLOOKUP('休床内訳確認表(2月～3月) '!L26,'2月'!A:N,14,FALSE)</f>
        <v>0</v>
      </c>
      <c r="C26" s="124">
        <f>VLOOKUP('休床内訳確認表(2月～3月) '!$L26,'2月'!$A:$N,10,FALSE)</f>
        <v>0</v>
      </c>
      <c r="D26" s="124">
        <f>VLOOKUP('休床内訳確認表(2月～3月) '!$L26,'2月'!$A:$N,11,FALSE)</f>
        <v>0</v>
      </c>
      <c r="E26" s="124">
        <f>VLOOKUP('休床内訳確認表(2月～3月) '!$L26,'2月'!$A:$N,12,FALSE)</f>
        <v>0</v>
      </c>
      <c r="F26" s="125">
        <f>VLOOKUP('休床内訳確認表(2月～3月) '!$L26,'2月'!$A:$N,13,FALSE)</f>
        <v>0</v>
      </c>
      <c r="G26" s="123">
        <f t="shared" si="1"/>
        <v>0</v>
      </c>
      <c r="H26" s="124">
        <f t="shared" si="2"/>
        <v>0</v>
      </c>
      <c r="I26" s="124">
        <f t="shared" si="2"/>
        <v>0</v>
      </c>
      <c r="J26" s="124">
        <f t="shared" si="2"/>
        <v>0</v>
      </c>
      <c r="K26" s="125">
        <f t="shared" si="2"/>
        <v>0</v>
      </c>
      <c r="L26" s="129">
        <v>19</v>
      </c>
      <c r="M26" s="130"/>
      <c r="N26" s="131"/>
      <c r="O26" s="131"/>
      <c r="P26" s="131"/>
      <c r="Q26" s="131"/>
      <c r="R26" s="131"/>
      <c r="S26" s="131"/>
      <c r="T26" s="131"/>
      <c r="U26" s="131"/>
      <c r="V26" s="131"/>
      <c r="W26" s="131"/>
      <c r="X26" s="131"/>
      <c r="Y26" s="131"/>
      <c r="Z26" s="131"/>
      <c r="AA26" s="131"/>
      <c r="AB26" s="131"/>
      <c r="AC26" s="131"/>
      <c r="AD26" s="131"/>
      <c r="AE26" s="131"/>
      <c r="AF26" s="131"/>
      <c r="AG26" s="131"/>
      <c r="AH26" s="131"/>
      <c r="AI26" s="131"/>
      <c r="AJ26" s="131"/>
      <c r="AK26" s="131"/>
      <c r="AL26" s="131"/>
      <c r="AM26" s="131"/>
      <c r="AN26" s="131"/>
      <c r="AO26" s="131"/>
      <c r="AP26" s="131"/>
      <c r="AQ26" s="131"/>
      <c r="AR26" s="131"/>
      <c r="AS26" s="131"/>
      <c r="AT26" s="131"/>
      <c r="AU26" s="131"/>
      <c r="AV26" s="131"/>
      <c r="AW26" s="131"/>
      <c r="AX26" s="131"/>
      <c r="AY26" s="131"/>
      <c r="AZ26" s="131"/>
      <c r="BA26" s="131"/>
      <c r="BB26" s="131"/>
      <c r="BC26" s="131"/>
      <c r="BD26" s="131"/>
      <c r="BE26" s="131"/>
      <c r="BF26" s="131"/>
      <c r="BG26" s="131"/>
      <c r="BH26" s="131"/>
      <c r="BI26" s="131"/>
      <c r="BJ26" s="131"/>
      <c r="BK26" s="131"/>
      <c r="BL26" s="131"/>
      <c r="BM26" s="131"/>
      <c r="BN26" s="131"/>
    </row>
    <row r="27" spans="1:66" x14ac:dyDescent="0.4">
      <c r="A27" s="101" t="str">
        <f t="shared" si="0"/>
        <v>OK</v>
      </c>
      <c r="B27" s="123">
        <f>VLOOKUP('休床内訳確認表(2月～3月) '!L27,'2月'!A:N,14,FALSE)</f>
        <v>0</v>
      </c>
      <c r="C27" s="124">
        <f>VLOOKUP('休床内訳確認表(2月～3月) '!$L27,'2月'!$A:$N,10,FALSE)</f>
        <v>0</v>
      </c>
      <c r="D27" s="124">
        <f>VLOOKUP('休床内訳確認表(2月～3月) '!$L27,'2月'!$A:$N,11,FALSE)</f>
        <v>0</v>
      </c>
      <c r="E27" s="124">
        <f>VLOOKUP('休床内訳確認表(2月～3月) '!$L27,'2月'!$A:$N,12,FALSE)</f>
        <v>0</v>
      </c>
      <c r="F27" s="125">
        <f>VLOOKUP('休床内訳確認表(2月～3月) '!$L27,'2月'!$A:$N,13,FALSE)</f>
        <v>0</v>
      </c>
      <c r="G27" s="123">
        <f t="shared" si="1"/>
        <v>0</v>
      </c>
      <c r="H27" s="124">
        <f t="shared" si="2"/>
        <v>0</v>
      </c>
      <c r="I27" s="124">
        <f t="shared" si="2"/>
        <v>0</v>
      </c>
      <c r="J27" s="124">
        <f t="shared" si="2"/>
        <v>0</v>
      </c>
      <c r="K27" s="125">
        <f t="shared" si="2"/>
        <v>0</v>
      </c>
      <c r="L27" s="129">
        <v>20</v>
      </c>
      <c r="M27" s="130"/>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1"/>
      <c r="AL27" s="131"/>
      <c r="AM27" s="131"/>
      <c r="AN27" s="131"/>
      <c r="AO27" s="131"/>
      <c r="AP27" s="131"/>
      <c r="AQ27" s="131"/>
      <c r="AR27" s="131"/>
      <c r="AS27" s="131"/>
      <c r="AT27" s="131"/>
      <c r="AU27" s="131"/>
      <c r="AV27" s="131"/>
      <c r="AW27" s="131"/>
      <c r="AX27" s="131"/>
      <c r="AY27" s="131"/>
      <c r="AZ27" s="131"/>
      <c r="BA27" s="131"/>
      <c r="BB27" s="131"/>
      <c r="BC27" s="131"/>
      <c r="BD27" s="131"/>
      <c r="BE27" s="131"/>
      <c r="BF27" s="131"/>
      <c r="BG27" s="131"/>
      <c r="BH27" s="131"/>
      <c r="BI27" s="131"/>
      <c r="BJ27" s="131"/>
      <c r="BK27" s="131"/>
      <c r="BL27" s="131"/>
      <c r="BM27" s="131"/>
      <c r="BN27" s="131"/>
    </row>
    <row r="28" spans="1:66" x14ac:dyDescent="0.4">
      <c r="A28" s="101" t="str">
        <f t="shared" si="0"/>
        <v>OK</v>
      </c>
      <c r="B28" s="123">
        <f>VLOOKUP('休床内訳確認表(2月～3月) '!L28,'2月'!A:N,14,FALSE)</f>
        <v>0</v>
      </c>
      <c r="C28" s="124">
        <f>VLOOKUP('休床内訳確認表(2月～3月) '!$L28,'2月'!$A:$N,10,FALSE)</f>
        <v>0</v>
      </c>
      <c r="D28" s="124">
        <f>VLOOKUP('休床内訳確認表(2月～3月) '!$L28,'2月'!$A:$N,11,FALSE)</f>
        <v>0</v>
      </c>
      <c r="E28" s="124">
        <f>VLOOKUP('休床内訳確認表(2月～3月) '!$L28,'2月'!$A:$N,12,FALSE)</f>
        <v>0</v>
      </c>
      <c r="F28" s="125">
        <f>VLOOKUP('休床内訳確認表(2月～3月) '!$L28,'2月'!$A:$N,13,FALSE)</f>
        <v>0</v>
      </c>
      <c r="G28" s="123">
        <f t="shared" si="1"/>
        <v>0</v>
      </c>
      <c r="H28" s="124">
        <f t="shared" si="2"/>
        <v>0</v>
      </c>
      <c r="I28" s="124">
        <f t="shared" si="2"/>
        <v>0</v>
      </c>
      <c r="J28" s="124">
        <f t="shared" si="2"/>
        <v>0</v>
      </c>
      <c r="K28" s="125">
        <f t="shared" si="2"/>
        <v>0</v>
      </c>
      <c r="L28" s="129">
        <v>21</v>
      </c>
      <c r="M28" s="130"/>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c r="AU28" s="131"/>
      <c r="AV28" s="131"/>
      <c r="AW28" s="131"/>
      <c r="AX28" s="131"/>
      <c r="AY28" s="131"/>
      <c r="AZ28" s="131"/>
      <c r="BA28" s="131"/>
      <c r="BB28" s="131"/>
      <c r="BC28" s="131"/>
      <c r="BD28" s="131"/>
      <c r="BE28" s="131"/>
      <c r="BF28" s="131"/>
      <c r="BG28" s="131"/>
      <c r="BH28" s="131"/>
      <c r="BI28" s="131"/>
      <c r="BJ28" s="131"/>
      <c r="BK28" s="131"/>
      <c r="BL28" s="131"/>
      <c r="BM28" s="131"/>
      <c r="BN28" s="131"/>
    </row>
    <row r="29" spans="1:66" x14ac:dyDescent="0.4">
      <c r="A29" s="101" t="str">
        <f t="shared" si="0"/>
        <v>OK</v>
      </c>
      <c r="B29" s="123">
        <f>VLOOKUP('休床内訳確認表(2月～3月) '!L29,'2月'!A:N,14,FALSE)</f>
        <v>0</v>
      </c>
      <c r="C29" s="124">
        <f>VLOOKUP('休床内訳確認表(2月～3月) '!$L29,'2月'!$A:$N,10,FALSE)</f>
        <v>0</v>
      </c>
      <c r="D29" s="124">
        <f>VLOOKUP('休床内訳確認表(2月～3月) '!$L29,'2月'!$A:$N,11,FALSE)</f>
        <v>0</v>
      </c>
      <c r="E29" s="124">
        <f>VLOOKUP('休床内訳確認表(2月～3月) '!$L29,'2月'!$A:$N,12,FALSE)</f>
        <v>0</v>
      </c>
      <c r="F29" s="125">
        <f>VLOOKUP('休床内訳確認表(2月～3月) '!$L29,'2月'!$A:$N,13,FALSE)</f>
        <v>0</v>
      </c>
      <c r="G29" s="123">
        <f t="shared" si="1"/>
        <v>0</v>
      </c>
      <c r="H29" s="124">
        <f t="shared" si="2"/>
        <v>0</v>
      </c>
      <c r="I29" s="124">
        <f t="shared" si="2"/>
        <v>0</v>
      </c>
      <c r="J29" s="124">
        <f t="shared" si="2"/>
        <v>0</v>
      </c>
      <c r="K29" s="125">
        <f t="shared" si="2"/>
        <v>0</v>
      </c>
      <c r="L29" s="129">
        <v>22</v>
      </c>
      <c r="M29" s="130"/>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1"/>
      <c r="AN29" s="131"/>
      <c r="AO29" s="131"/>
      <c r="AP29" s="131"/>
      <c r="AQ29" s="131"/>
      <c r="AR29" s="131"/>
      <c r="AS29" s="131"/>
      <c r="AT29" s="131"/>
      <c r="AU29" s="131"/>
      <c r="AV29" s="131"/>
      <c r="AW29" s="131"/>
      <c r="AX29" s="131"/>
      <c r="AY29" s="131"/>
      <c r="AZ29" s="131"/>
      <c r="BA29" s="131"/>
      <c r="BB29" s="131"/>
      <c r="BC29" s="131"/>
      <c r="BD29" s="131"/>
      <c r="BE29" s="131"/>
      <c r="BF29" s="131"/>
      <c r="BG29" s="131"/>
      <c r="BH29" s="131"/>
      <c r="BI29" s="131"/>
      <c r="BJ29" s="131"/>
      <c r="BK29" s="131"/>
      <c r="BL29" s="131"/>
      <c r="BM29" s="131"/>
      <c r="BN29" s="131"/>
    </row>
    <row r="30" spans="1:66" x14ac:dyDescent="0.4">
      <c r="A30" s="101" t="str">
        <f t="shared" si="0"/>
        <v>OK</v>
      </c>
      <c r="B30" s="123">
        <f>VLOOKUP('休床内訳確認表(2月～3月) '!L30,'2月'!A:N,14,FALSE)</f>
        <v>0</v>
      </c>
      <c r="C30" s="124">
        <f>VLOOKUP('休床内訳確認表(2月～3月) '!$L30,'2月'!$A:$N,10,FALSE)</f>
        <v>0</v>
      </c>
      <c r="D30" s="124">
        <f>VLOOKUP('休床内訳確認表(2月～3月) '!$L30,'2月'!$A:$N,11,FALSE)</f>
        <v>0</v>
      </c>
      <c r="E30" s="124">
        <f>VLOOKUP('休床内訳確認表(2月～3月) '!$L30,'2月'!$A:$N,12,FALSE)</f>
        <v>0</v>
      </c>
      <c r="F30" s="125">
        <f>VLOOKUP('休床内訳確認表(2月～3月) '!$L30,'2月'!$A:$N,13,FALSE)</f>
        <v>0</v>
      </c>
      <c r="G30" s="123">
        <f t="shared" si="1"/>
        <v>0</v>
      </c>
      <c r="H30" s="124">
        <f t="shared" si="2"/>
        <v>0</v>
      </c>
      <c r="I30" s="124">
        <f t="shared" si="2"/>
        <v>0</v>
      </c>
      <c r="J30" s="124">
        <f t="shared" si="2"/>
        <v>0</v>
      </c>
      <c r="K30" s="125">
        <f t="shared" si="2"/>
        <v>0</v>
      </c>
      <c r="L30" s="129">
        <v>23</v>
      </c>
      <c r="M30" s="130"/>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1"/>
      <c r="AL30" s="131"/>
      <c r="AM30" s="131"/>
      <c r="AN30" s="131"/>
      <c r="AO30" s="131"/>
      <c r="AP30" s="131"/>
      <c r="AQ30" s="131"/>
      <c r="AR30" s="131"/>
      <c r="AS30" s="131"/>
      <c r="AT30" s="131"/>
      <c r="AU30" s="131"/>
      <c r="AV30" s="131"/>
      <c r="AW30" s="131"/>
      <c r="AX30" s="131"/>
      <c r="AY30" s="131"/>
      <c r="AZ30" s="131"/>
      <c r="BA30" s="131"/>
      <c r="BB30" s="131"/>
      <c r="BC30" s="131"/>
      <c r="BD30" s="131"/>
      <c r="BE30" s="131"/>
      <c r="BF30" s="131"/>
      <c r="BG30" s="131"/>
      <c r="BH30" s="131"/>
      <c r="BI30" s="131"/>
      <c r="BJ30" s="131"/>
      <c r="BK30" s="131"/>
      <c r="BL30" s="131"/>
      <c r="BM30" s="131"/>
      <c r="BN30" s="131"/>
    </row>
    <row r="31" spans="1:66" x14ac:dyDescent="0.4">
      <c r="A31" s="101" t="str">
        <f t="shared" si="0"/>
        <v>OK</v>
      </c>
      <c r="B31" s="123">
        <f>VLOOKUP('休床内訳確認表(2月～3月) '!L31,'2月'!A:N,14,FALSE)</f>
        <v>0</v>
      </c>
      <c r="C31" s="124">
        <f>VLOOKUP('休床内訳確認表(2月～3月) '!$L31,'2月'!$A:$N,10,FALSE)</f>
        <v>0</v>
      </c>
      <c r="D31" s="124">
        <f>VLOOKUP('休床内訳確認表(2月～3月) '!$L31,'2月'!$A:$N,11,FALSE)</f>
        <v>0</v>
      </c>
      <c r="E31" s="124">
        <f>VLOOKUP('休床内訳確認表(2月～3月) '!$L31,'2月'!$A:$N,12,FALSE)</f>
        <v>0</v>
      </c>
      <c r="F31" s="125">
        <f>VLOOKUP('休床内訳確認表(2月～3月) '!$L31,'2月'!$A:$N,13,FALSE)</f>
        <v>0</v>
      </c>
      <c r="G31" s="123">
        <f t="shared" si="1"/>
        <v>0</v>
      </c>
      <c r="H31" s="124">
        <f t="shared" si="2"/>
        <v>0</v>
      </c>
      <c r="I31" s="124">
        <f t="shared" si="2"/>
        <v>0</v>
      </c>
      <c r="J31" s="124">
        <f t="shared" si="2"/>
        <v>0</v>
      </c>
      <c r="K31" s="125">
        <f t="shared" si="2"/>
        <v>0</v>
      </c>
      <c r="L31" s="129">
        <v>24</v>
      </c>
      <c r="M31" s="130"/>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row>
    <row r="32" spans="1:66" x14ac:dyDescent="0.4">
      <c r="A32" s="101" t="str">
        <f t="shared" si="0"/>
        <v>OK</v>
      </c>
      <c r="B32" s="123">
        <f>VLOOKUP('休床内訳確認表(2月～3月) '!L32,'2月'!A:N,14,FALSE)</f>
        <v>0</v>
      </c>
      <c r="C32" s="124">
        <f>VLOOKUP('休床内訳確認表(2月～3月) '!$L32,'2月'!$A:$N,10,FALSE)</f>
        <v>0</v>
      </c>
      <c r="D32" s="124">
        <f>VLOOKUP('休床内訳確認表(2月～3月) '!$L32,'2月'!$A:$N,11,FALSE)</f>
        <v>0</v>
      </c>
      <c r="E32" s="124">
        <f>VLOOKUP('休床内訳確認表(2月～3月) '!$L32,'2月'!$A:$N,12,FALSE)</f>
        <v>0</v>
      </c>
      <c r="F32" s="125">
        <f>VLOOKUP('休床内訳確認表(2月～3月) '!$L32,'2月'!$A:$N,13,FALSE)</f>
        <v>0</v>
      </c>
      <c r="G32" s="123">
        <f t="shared" si="1"/>
        <v>0</v>
      </c>
      <c r="H32" s="124">
        <f t="shared" si="2"/>
        <v>0</v>
      </c>
      <c r="I32" s="124">
        <f t="shared" si="2"/>
        <v>0</v>
      </c>
      <c r="J32" s="124">
        <f t="shared" si="2"/>
        <v>0</v>
      </c>
      <c r="K32" s="125">
        <f t="shared" si="2"/>
        <v>0</v>
      </c>
      <c r="L32" s="129">
        <v>25</v>
      </c>
      <c r="M32" s="130"/>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31"/>
      <c r="BG32" s="131"/>
      <c r="BH32" s="131"/>
      <c r="BI32" s="131"/>
      <c r="BJ32" s="131"/>
      <c r="BK32" s="131"/>
      <c r="BL32" s="131"/>
      <c r="BM32" s="131"/>
      <c r="BN32" s="131"/>
    </row>
    <row r="33" spans="1:68" x14ac:dyDescent="0.4">
      <c r="A33" s="101" t="str">
        <f t="shared" si="0"/>
        <v>OK</v>
      </c>
      <c r="B33" s="123">
        <f>VLOOKUP('休床内訳確認表(2月～3月) '!L33,'2月'!A:N,14,FALSE)</f>
        <v>0</v>
      </c>
      <c r="C33" s="124">
        <f>VLOOKUP('休床内訳確認表(2月～3月) '!$L33,'2月'!$A:$N,10,FALSE)</f>
        <v>0</v>
      </c>
      <c r="D33" s="124">
        <f>VLOOKUP('休床内訳確認表(2月～3月) '!$L33,'2月'!$A:$N,11,FALSE)</f>
        <v>0</v>
      </c>
      <c r="E33" s="124">
        <f>VLOOKUP('休床内訳確認表(2月～3月) '!$L33,'2月'!$A:$N,12,FALSE)</f>
        <v>0</v>
      </c>
      <c r="F33" s="125">
        <f>VLOOKUP('休床内訳確認表(2月～3月) '!$L33,'2月'!$A:$N,13,FALSE)</f>
        <v>0</v>
      </c>
      <c r="G33" s="123">
        <f t="shared" si="1"/>
        <v>0</v>
      </c>
      <c r="H33" s="124">
        <f t="shared" si="2"/>
        <v>0</v>
      </c>
      <c r="I33" s="124">
        <f t="shared" si="2"/>
        <v>0</v>
      </c>
      <c r="J33" s="124">
        <f t="shared" si="2"/>
        <v>0</v>
      </c>
      <c r="K33" s="125">
        <f t="shared" si="2"/>
        <v>0</v>
      </c>
      <c r="L33" s="129">
        <v>26</v>
      </c>
      <c r="M33" s="130"/>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31"/>
      <c r="BG33" s="131"/>
      <c r="BH33" s="131"/>
      <c r="BI33" s="131"/>
      <c r="BJ33" s="131"/>
      <c r="BK33" s="131"/>
      <c r="BL33" s="131"/>
      <c r="BM33" s="131"/>
      <c r="BN33" s="131"/>
    </row>
    <row r="34" spans="1:68" x14ac:dyDescent="0.4">
      <c r="A34" s="101" t="str">
        <f t="shared" si="0"/>
        <v>OK</v>
      </c>
      <c r="B34" s="123">
        <f>VLOOKUP('休床内訳確認表(2月～3月) '!L34,'2月'!A:N,14,FALSE)</f>
        <v>0</v>
      </c>
      <c r="C34" s="124">
        <f>VLOOKUP('休床内訳確認表(2月～3月) '!$L34,'2月'!$A:$N,10,FALSE)</f>
        <v>0</v>
      </c>
      <c r="D34" s="124">
        <f>VLOOKUP('休床内訳確認表(2月～3月) '!$L34,'2月'!$A:$N,11,FALSE)</f>
        <v>0</v>
      </c>
      <c r="E34" s="124">
        <f>VLOOKUP('休床内訳確認表(2月～3月) '!$L34,'2月'!$A:$N,12,FALSE)</f>
        <v>0</v>
      </c>
      <c r="F34" s="125">
        <f>VLOOKUP('休床内訳確認表(2月～3月) '!$L34,'2月'!$A:$N,13,FALSE)</f>
        <v>0</v>
      </c>
      <c r="G34" s="123">
        <f t="shared" si="1"/>
        <v>0</v>
      </c>
      <c r="H34" s="124">
        <f t="shared" si="2"/>
        <v>0</v>
      </c>
      <c r="I34" s="124">
        <f t="shared" si="2"/>
        <v>0</v>
      </c>
      <c r="J34" s="124">
        <f t="shared" si="2"/>
        <v>0</v>
      </c>
      <c r="K34" s="125">
        <f t="shared" si="2"/>
        <v>0</v>
      </c>
      <c r="L34" s="129">
        <v>27</v>
      </c>
      <c r="M34" s="130"/>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1"/>
      <c r="BC34" s="131"/>
      <c r="BD34" s="131"/>
      <c r="BE34" s="131"/>
      <c r="BF34" s="131"/>
      <c r="BG34" s="131"/>
      <c r="BH34" s="131"/>
      <c r="BI34" s="131"/>
      <c r="BJ34" s="131"/>
      <c r="BK34" s="131"/>
      <c r="BL34" s="131"/>
      <c r="BM34" s="131"/>
      <c r="BN34" s="131"/>
    </row>
    <row r="35" spans="1:68" x14ac:dyDescent="0.4">
      <c r="A35" s="101" t="str">
        <f t="shared" si="0"/>
        <v>OK</v>
      </c>
      <c r="B35" s="123">
        <f>VLOOKUP('休床内訳確認表(2月～3月) '!L35,'2月'!A:N,14,FALSE)</f>
        <v>0</v>
      </c>
      <c r="C35" s="124">
        <f>VLOOKUP('休床内訳確認表(2月～3月) '!$L35,'2月'!$A:$N,10,FALSE)</f>
        <v>0</v>
      </c>
      <c r="D35" s="124">
        <f>VLOOKUP('休床内訳確認表(2月～3月) '!$L35,'2月'!$A:$N,11,FALSE)</f>
        <v>0</v>
      </c>
      <c r="E35" s="124">
        <f>VLOOKUP('休床内訳確認表(2月～3月) '!$L35,'2月'!$A:$N,12,FALSE)</f>
        <v>0</v>
      </c>
      <c r="F35" s="125">
        <f>VLOOKUP('休床内訳確認表(2月～3月) '!$L35,'2月'!$A:$N,13,FALSE)</f>
        <v>0</v>
      </c>
      <c r="G35" s="123">
        <f t="shared" si="1"/>
        <v>0</v>
      </c>
      <c r="H35" s="124">
        <f t="shared" si="2"/>
        <v>0</v>
      </c>
      <c r="I35" s="124">
        <f t="shared" si="2"/>
        <v>0</v>
      </c>
      <c r="J35" s="124">
        <f t="shared" si="2"/>
        <v>0</v>
      </c>
      <c r="K35" s="125">
        <f t="shared" si="2"/>
        <v>0</v>
      </c>
      <c r="L35" s="129">
        <v>28</v>
      </c>
      <c r="M35" s="130"/>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c r="AN35" s="131"/>
      <c r="AO35" s="131"/>
      <c r="AP35" s="131"/>
      <c r="AQ35" s="131"/>
      <c r="AR35" s="131"/>
      <c r="AS35" s="131"/>
      <c r="AT35" s="131"/>
      <c r="AU35" s="131"/>
      <c r="AV35" s="131"/>
      <c r="AW35" s="131"/>
      <c r="AX35" s="131"/>
      <c r="AY35" s="131"/>
      <c r="AZ35" s="131"/>
      <c r="BA35" s="131"/>
      <c r="BB35" s="131"/>
      <c r="BC35" s="131"/>
      <c r="BD35" s="131"/>
      <c r="BE35" s="131"/>
      <c r="BF35" s="131"/>
      <c r="BG35" s="131"/>
      <c r="BH35" s="131"/>
      <c r="BI35" s="131"/>
      <c r="BJ35" s="131"/>
      <c r="BK35" s="131"/>
      <c r="BL35" s="131"/>
      <c r="BM35" s="131"/>
      <c r="BN35" s="131"/>
    </row>
    <row r="36" spans="1:68" ht="19.5" thickBot="1" x14ac:dyDescent="0.45">
      <c r="A36" s="101" t="str">
        <f t="shared" si="0"/>
        <v>OK</v>
      </c>
      <c r="B36" s="123">
        <f>VLOOKUP('休床内訳確認表(2月～3月) '!L36,'2月'!A:N,14,FALSE)</f>
        <v>0</v>
      </c>
      <c r="C36" s="124">
        <f>VLOOKUP('休床内訳確認表(2月～3月) '!$L36,'2月'!$A:$N,10,FALSE)</f>
        <v>0</v>
      </c>
      <c r="D36" s="124">
        <f>VLOOKUP('休床内訳確認表(2月～3月) '!$L36,'2月'!$A:$N,11,FALSE)</f>
        <v>0</v>
      </c>
      <c r="E36" s="124">
        <f>VLOOKUP('休床内訳確認表(2月～3月) '!$L36,'2月'!$A:$N,12,FALSE)</f>
        <v>0</v>
      </c>
      <c r="F36" s="125">
        <f>VLOOKUP('休床内訳確認表(2月～3月) '!$L36,'2月'!$A:$N,13,FALSE)</f>
        <v>0</v>
      </c>
      <c r="G36" s="123">
        <f t="shared" si="1"/>
        <v>0</v>
      </c>
      <c r="H36" s="124">
        <f t="shared" si="2"/>
        <v>0</v>
      </c>
      <c r="I36" s="124">
        <f t="shared" si="2"/>
        <v>0</v>
      </c>
      <c r="J36" s="124">
        <f t="shared" si="2"/>
        <v>0</v>
      </c>
      <c r="K36" s="125">
        <f t="shared" si="2"/>
        <v>0</v>
      </c>
      <c r="L36" s="129">
        <v>29</v>
      </c>
      <c r="M36" s="130"/>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row>
    <row r="37" spans="1:68" hidden="1" x14ac:dyDescent="0.4">
      <c r="A37" s="101" t="str">
        <f t="shared" si="0"/>
        <v>OK</v>
      </c>
      <c r="B37" s="123">
        <f>VLOOKUP('休床内訳確認表(2月～3月) '!L37,'2月'!A:N,14,FALSE)</f>
        <v>0</v>
      </c>
      <c r="C37" s="124">
        <f>VLOOKUP('休床内訳確認表(2月～3月) '!$L37,'2月'!$A:$N,10,FALSE)</f>
        <v>0</v>
      </c>
      <c r="D37" s="124">
        <f>VLOOKUP('休床内訳確認表(2月～3月) '!$L37,'2月'!$A:$N,11,FALSE)</f>
        <v>0</v>
      </c>
      <c r="E37" s="124">
        <f>VLOOKUP('休床内訳確認表(2月～3月) '!$L37,'2月'!$A:$N,12,FALSE)</f>
        <v>0</v>
      </c>
      <c r="F37" s="125">
        <f>VLOOKUP('休床内訳確認表(2月～3月) '!$L37,'2月'!$A:$N,13,FALSE)</f>
        <v>0</v>
      </c>
      <c r="G37" s="123">
        <f t="shared" si="1"/>
        <v>0</v>
      </c>
      <c r="H37" s="124">
        <f t="shared" si="2"/>
        <v>0</v>
      </c>
      <c r="I37" s="124">
        <f t="shared" si="2"/>
        <v>0</v>
      </c>
      <c r="J37" s="124">
        <f t="shared" si="2"/>
        <v>0</v>
      </c>
      <c r="K37" s="125">
        <f t="shared" si="2"/>
        <v>0</v>
      </c>
      <c r="L37" s="129">
        <v>30</v>
      </c>
      <c r="M37" s="130"/>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row>
    <row r="38" spans="1:68" ht="19.5" hidden="1" thickBot="1" x14ac:dyDescent="0.45">
      <c r="A38" s="101" t="str">
        <f t="shared" si="0"/>
        <v>OK</v>
      </c>
      <c r="B38" s="132">
        <f>VLOOKUP('休床内訳確認表(2月～3月) '!L38,'2月'!A:N,14,FALSE)</f>
        <v>0</v>
      </c>
      <c r="C38" s="133">
        <f>VLOOKUP('休床内訳確認表(2月～3月) '!$L38,'2月'!$A:$N,10,FALSE)</f>
        <v>0</v>
      </c>
      <c r="D38" s="133">
        <f>VLOOKUP('休床内訳確認表(2月～3月) '!$L38,'2月'!$A:$N,11,FALSE)</f>
        <v>0</v>
      </c>
      <c r="E38" s="133">
        <f>VLOOKUP('休床内訳確認表(2月～3月) '!$L38,'2月'!$A:$N,12,FALSE)</f>
        <v>0</v>
      </c>
      <c r="F38" s="134">
        <f>VLOOKUP('休床内訳確認表(2月～3月) '!$L38,'2月'!$A:$N,13,FALSE)</f>
        <v>0</v>
      </c>
      <c r="G38" s="132">
        <f t="shared" si="1"/>
        <v>0</v>
      </c>
      <c r="H38" s="133">
        <f t="shared" si="2"/>
        <v>0</v>
      </c>
      <c r="I38" s="133">
        <f t="shared" si="2"/>
        <v>0</v>
      </c>
      <c r="J38" s="133">
        <f t="shared" si="2"/>
        <v>0</v>
      </c>
      <c r="K38" s="134">
        <f t="shared" si="2"/>
        <v>0</v>
      </c>
      <c r="L38" s="135">
        <v>31</v>
      </c>
      <c r="M38" s="130"/>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c r="BK38" s="131"/>
      <c r="BL38" s="131"/>
      <c r="BM38" s="131"/>
      <c r="BN38" s="131"/>
    </row>
    <row r="39" spans="1:68" x14ac:dyDescent="0.4">
      <c r="A39" s="136"/>
      <c r="B39" s="136"/>
      <c r="C39" s="136"/>
      <c r="D39" s="136"/>
      <c r="E39" s="136"/>
      <c r="F39" s="136"/>
      <c r="G39" s="136"/>
      <c r="H39" s="136"/>
      <c r="I39" s="136"/>
      <c r="J39" s="136"/>
      <c r="K39" s="136"/>
      <c r="L39" s="136"/>
      <c r="M39" s="103"/>
      <c r="N39" s="137"/>
      <c r="O39" s="138" t="s">
        <v>163</v>
      </c>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39"/>
    </row>
    <row r="40" spans="1:68" ht="19.5" thickBot="1" x14ac:dyDescent="0.45"/>
    <row r="41" spans="1:68" ht="20.25" thickBot="1" x14ac:dyDescent="0.45">
      <c r="B41" s="292" t="s">
        <v>157</v>
      </c>
      <c r="C41" s="293"/>
      <c r="D41" s="293"/>
      <c r="E41" s="293"/>
      <c r="F41" s="294"/>
      <c r="G41" s="292" t="s">
        <v>158</v>
      </c>
      <c r="H41" s="293"/>
      <c r="I41" s="293"/>
      <c r="J41" s="293"/>
      <c r="K41" s="294"/>
      <c r="L41" s="111" t="s">
        <v>277</v>
      </c>
      <c r="M41" s="295" t="s">
        <v>159</v>
      </c>
      <c r="N41" s="296"/>
      <c r="O41" s="296"/>
      <c r="P41" s="296"/>
      <c r="Q41" s="296"/>
      <c r="R41" s="296"/>
      <c r="S41" s="296"/>
      <c r="T41" s="296"/>
      <c r="U41" s="296"/>
      <c r="V41" s="296"/>
      <c r="W41" s="296"/>
      <c r="X41" s="296"/>
      <c r="Y41" s="296"/>
      <c r="Z41" s="296"/>
      <c r="AA41" s="296"/>
      <c r="AB41" s="296"/>
      <c r="AC41" s="296"/>
      <c r="AD41" s="296"/>
      <c r="AE41" s="296"/>
      <c r="AF41" s="296"/>
      <c r="AG41" s="296"/>
      <c r="AH41" s="296"/>
      <c r="AI41" s="296"/>
      <c r="AJ41" s="296"/>
      <c r="AK41" s="296"/>
      <c r="AL41" s="296"/>
      <c r="AM41" s="296"/>
      <c r="AN41" s="296"/>
      <c r="AO41" s="296"/>
      <c r="AP41" s="296"/>
      <c r="AQ41" s="296"/>
      <c r="AR41" s="296"/>
      <c r="AS41" s="296"/>
      <c r="AT41" s="296"/>
      <c r="AU41" s="296"/>
      <c r="AV41" s="296"/>
      <c r="AW41" s="296"/>
      <c r="AX41" s="296"/>
      <c r="AY41" s="296"/>
      <c r="AZ41" s="296"/>
      <c r="BA41" s="296"/>
      <c r="BB41" s="296"/>
      <c r="BC41" s="296"/>
      <c r="BD41" s="296"/>
      <c r="BE41" s="296"/>
      <c r="BF41" s="296"/>
      <c r="BG41" s="296"/>
      <c r="BH41" s="296"/>
      <c r="BI41" s="296"/>
      <c r="BJ41" s="296"/>
      <c r="BK41" s="296"/>
      <c r="BL41" s="296"/>
      <c r="BM41" s="296"/>
      <c r="BN41" s="297"/>
    </row>
    <row r="42" spans="1:68" ht="19.5" thickBot="1" x14ac:dyDescent="0.45">
      <c r="A42" s="112" t="s">
        <v>160</v>
      </c>
      <c r="B42" s="113" t="s">
        <v>161</v>
      </c>
      <c r="C42" s="114" t="s">
        <v>106</v>
      </c>
      <c r="D42" s="114" t="s">
        <v>107</v>
      </c>
      <c r="E42" s="115" t="s">
        <v>162</v>
      </c>
      <c r="F42" s="116" t="s">
        <v>104</v>
      </c>
      <c r="G42" s="113" t="s">
        <v>161</v>
      </c>
      <c r="H42" s="140" t="s">
        <v>120</v>
      </c>
      <c r="I42" s="140" t="s">
        <v>164</v>
      </c>
      <c r="J42" s="141" t="s">
        <v>162</v>
      </c>
      <c r="K42" s="116" t="s">
        <v>104</v>
      </c>
      <c r="L42" s="142" t="s">
        <v>141</v>
      </c>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c r="AK42" s="122"/>
      <c r="AL42" s="122"/>
      <c r="AM42" s="122"/>
      <c r="AN42" s="122"/>
      <c r="AO42" s="122"/>
      <c r="AP42" s="122"/>
      <c r="AQ42" s="122"/>
      <c r="AR42" s="122"/>
      <c r="AS42" s="122"/>
      <c r="AT42" s="122"/>
      <c r="AU42" s="122"/>
      <c r="AV42" s="122"/>
      <c r="AW42" s="122"/>
      <c r="AX42" s="122"/>
      <c r="AY42" s="122"/>
      <c r="AZ42" s="122"/>
      <c r="BA42" s="122"/>
      <c r="BB42" s="122"/>
      <c r="BC42" s="122"/>
      <c r="BD42" s="122"/>
      <c r="BE42" s="122"/>
      <c r="BF42" s="122"/>
      <c r="BG42" s="122"/>
      <c r="BH42" s="122"/>
      <c r="BI42" s="122"/>
      <c r="BJ42" s="122"/>
      <c r="BK42" s="122"/>
      <c r="BL42" s="122"/>
      <c r="BM42" s="122"/>
      <c r="BN42" s="122"/>
    </row>
    <row r="43" spans="1:68" x14ac:dyDescent="0.4">
      <c r="A43" s="101" t="str">
        <f>IF(AND($B43=$G43,$C43=$H43,$D43=$I43,$E43=$J43,$F43=$K43),"OK","ERROR")</f>
        <v>OK</v>
      </c>
      <c r="B43" s="123">
        <f>VLOOKUP('休床内訳確認表(2月～3月) '!L43,'3月'!A:N,14,FALSE)</f>
        <v>0</v>
      </c>
      <c r="C43" s="124">
        <f>VLOOKUP('休床内訳確認表(2月～3月) '!$L43,'3月'!$A:$N,10,FALSE)</f>
        <v>0</v>
      </c>
      <c r="D43" s="124">
        <f>VLOOKUP('休床内訳確認表(2月～3月) '!$L43,'3月'!$A:$N,11,FALSE)</f>
        <v>0</v>
      </c>
      <c r="E43" s="124">
        <f>VLOOKUP('休床内訳確認表(2月～3月) '!$L43,'3月'!$A:$N,12,FALSE)</f>
        <v>0</v>
      </c>
      <c r="F43" s="125">
        <f>VLOOKUP('休床内訳確認表(2月～3月) '!$L43,'3月'!$A:$N,13,FALSE)</f>
        <v>0</v>
      </c>
      <c r="G43" s="143">
        <f>SUM(H43:K43)</f>
        <v>0</v>
      </c>
      <c r="H43" s="124">
        <f>COUNTIFS($M$42:$BN$42,H$42,$M43:$BN43,"&lt;&gt;")</f>
        <v>0</v>
      </c>
      <c r="I43" s="124">
        <f t="shared" ref="I43:K58" si="3">COUNTIFS($M$42:$BN$42,I$42,$M43:$BN43,"&lt;&gt;")</f>
        <v>0</v>
      </c>
      <c r="J43" s="124">
        <f t="shared" si="3"/>
        <v>0</v>
      </c>
      <c r="K43" s="125">
        <f t="shared" si="3"/>
        <v>0</v>
      </c>
      <c r="L43" s="129">
        <v>1</v>
      </c>
      <c r="M43" s="144"/>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row>
    <row r="44" spans="1:68" x14ac:dyDescent="0.4">
      <c r="A44" s="101" t="str">
        <f t="shared" ref="A44:A73" si="4">IF(AND($B44=$G44,$C44=$H44,$D44=$I44,$E44=$J44,$F44=$K44),"OK","ERROR")</f>
        <v>OK</v>
      </c>
      <c r="B44" s="123">
        <f>VLOOKUP('休床内訳確認表(2月～3月) '!L44,'3月'!A:N,14,FALSE)</f>
        <v>0</v>
      </c>
      <c r="C44" s="124">
        <f>VLOOKUP('休床内訳確認表(2月～3月) '!$L44,'3月'!$A:$N,10,FALSE)</f>
        <v>0</v>
      </c>
      <c r="D44" s="124">
        <f>VLOOKUP('休床内訳確認表(2月～3月) '!$L44,'3月'!$A:$N,11,FALSE)</f>
        <v>0</v>
      </c>
      <c r="E44" s="124">
        <f>VLOOKUP('休床内訳確認表(2月～3月) '!$L44,'3月'!$A:$N,12,FALSE)</f>
        <v>0</v>
      </c>
      <c r="F44" s="125">
        <f>VLOOKUP('休床内訳確認表(2月～3月) '!$L44,'3月'!$A:$N,13,FALSE)</f>
        <v>0</v>
      </c>
      <c r="G44" s="143">
        <f t="shared" ref="G44:G73" si="5">SUM(H44:K44)</f>
        <v>0</v>
      </c>
      <c r="H44" s="124">
        <f t="shared" ref="H44:K73" si="6">COUNTIFS($M$42:$BN$42,H$42,$M44:$BN44,"&lt;&gt;")</f>
        <v>0</v>
      </c>
      <c r="I44" s="124">
        <f t="shared" si="3"/>
        <v>0</v>
      </c>
      <c r="J44" s="124">
        <f t="shared" si="3"/>
        <v>0</v>
      </c>
      <c r="K44" s="125">
        <f t="shared" si="3"/>
        <v>0</v>
      </c>
      <c r="L44" s="129">
        <v>2</v>
      </c>
      <c r="M44" s="144"/>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row>
    <row r="45" spans="1:68" x14ac:dyDescent="0.4">
      <c r="A45" s="101" t="str">
        <f t="shared" si="4"/>
        <v>OK</v>
      </c>
      <c r="B45" s="123">
        <f>VLOOKUP('休床内訳確認表(2月～3月) '!L45,'3月'!A:N,14,FALSE)</f>
        <v>0</v>
      </c>
      <c r="C45" s="124">
        <f>VLOOKUP('休床内訳確認表(2月～3月) '!$L45,'3月'!$A:$N,10,FALSE)</f>
        <v>0</v>
      </c>
      <c r="D45" s="124">
        <f>VLOOKUP('休床内訳確認表(2月～3月) '!$L45,'3月'!$A:$N,11,FALSE)</f>
        <v>0</v>
      </c>
      <c r="E45" s="124">
        <f>VLOOKUP('休床内訳確認表(2月～3月) '!$L45,'3月'!$A:$N,12,FALSE)</f>
        <v>0</v>
      </c>
      <c r="F45" s="125">
        <f>VLOOKUP('休床内訳確認表(2月～3月) '!$L45,'3月'!$A:$N,13,FALSE)</f>
        <v>0</v>
      </c>
      <c r="G45" s="143">
        <f t="shared" si="5"/>
        <v>0</v>
      </c>
      <c r="H45" s="124">
        <f t="shared" si="6"/>
        <v>0</v>
      </c>
      <c r="I45" s="124">
        <f t="shared" si="3"/>
        <v>0</v>
      </c>
      <c r="J45" s="124">
        <f t="shared" si="3"/>
        <v>0</v>
      </c>
      <c r="K45" s="125">
        <f t="shared" si="3"/>
        <v>0</v>
      </c>
      <c r="L45" s="129">
        <v>3</v>
      </c>
      <c r="M45" s="144"/>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row>
    <row r="46" spans="1:68" x14ac:dyDescent="0.4">
      <c r="A46" s="101" t="str">
        <f t="shared" si="4"/>
        <v>OK</v>
      </c>
      <c r="B46" s="123">
        <f>VLOOKUP('休床内訳確認表(2月～3月) '!L46,'3月'!A:N,14,FALSE)</f>
        <v>0</v>
      </c>
      <c r="C46" s="124">
        <f>VLOOKUP('休床内訳確認表(2月～3月) '!$L46,'3月'!$A:$N,10,FALSE)</f>
        <v>0</v>
      </c>
      <c r="D46" s="124">
        <f>VLOOKUP('休床内訳確認表(2月～3月) '!$L46,'3月'!$A:$N,11,FALSE)</f>
        <v>0</v>
      </c>
      <c r="E46" s="124">
        <f>VLOOKUP('休床内訳確認表(2月～3月) '!$L46,'3月'!$A:$N,12,FALSE)</f>
        <v>0</v>
      </c>
      <c r="F46" s="125">
        <f>VLOOKUP('休床内訳確認表(2月～3月) '!$L46,'3月'!$A:$N,13,FALSE)</f>
        <v>0</v>
      </c>
      <c r="G46" s="143">
        <f t="shared" si="5"/>
        <v>0</v>
      </c>
      <c r="H46" s="124">
        <f t="shared" si="6"/>
        <v>0</v>
      </c>
      <c r="I46" s="124">
        <f t="shared" si="3"/>
        <v>0</v>
      </c>
      <c r="J46" s="124">
        <f t="shared" si="3"/>
        <v>0</v>
      </c>
      <c r="K46" s="125">
        <f t="shared" si="3"/>
        <v>0</v>
      </c>
      <c r="L46" s="129">
        <v>4</v>
      </c>
      <c r="M46" s="144"/>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row>
    <row r="47" spans="1:68" x14ac:dyDescent="0.4">
      <c r="A47" s="101" t="str">
        <f t="shared" si="4"/>
        <v>OK</v>
      </c>
      <c r="B47" s="123">
        <f>VLOOKUP('休床内訳確認表(2月～3月) '!L47,'3月'!A:N,14,FALSE)</f>
        <v>0</v>
      </c>
      <c r="C47" s="124">
        <f>VLOOKUP('休床内訳確認表(2月～3月) '!$L47,'3月'!$A:$N,10,FALSE)</f>
        <v>0</v>
      </c>
      <c r="D47" s="124">
        <f>VLOOKUP('休床内訳確認表(2月～3月) '!$L47,'3月'!$A:$N,11,FALSE)</f>
        <v>0</v>
      </c>
      <c r="E47" s="124">
        <f>VLOOKUP('休床内訳確認表(2月～3月) '!$L47,'3月'!$A:$N,12,FALSE)</f>
        <v>0</v>
      </c>
      <c r="F47" s="125">
        <f>VLOOKUP('休床内訳確認表(2月～3月) '!$L47,'3月'!$A:$N,13,FALSE)</f>
        <v>0</v>
      </c>
      <c r="G47" s="143">
        <f t="shared" si="5"/>
        <v>0</v>
      </c>
      <c r="H47" s="124">
        <f t="shared" si="6"/>
        <v>0</v>
      </c>
      <c r="I47" s="124">
        <f t="shared" si="3"/>
        <v>0</v>
      </c>
      <c r="J47" s="124">
        <f t="shared" si="3"/>
        <v>0</v>
      </c>
      <c r="K47" s="125">
        <f t="shared" si="3"/>
        <v>0</v>
      </c>
      <c r="L47" s="129">
        <v>5</v>
      </c>
      <c r="M47" s="144"/>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row>
    <row r="48" spans="1:68" x14ac:dyDescent="0.4">
      <c r="A48" s="101" t="str">
        <f t="shared" si="4"/>
        <v>OK</v>
      </c>
      <c r="B48" s="123">
        <f>VLOOKUP('休床内訳確認表(2月～3月) '!L48,'3月'!A:N,14,FALSE)</f>
        <v>0</v>
      </c>
      <c r="C48" s="124">
        <f>VLOOKUP('休床内訳確認表(2月～3月) '!$L48,'3月'!$A:$N,10,FALSE)</f>
        <v>0</v>
      </c>
      <c r="D48" s="124">
        <f>VLOOKUP('休床内訳確認表(2月～3月) '!$L48,'3月'!$A:$N,11,FALSE)</f>
        <v>0</v>
      </c>
      <c r="E48" s="124">
        <f>VLOOKUP('休床内訳確認表(2月～3月) '!$L48,'3月'!$A:$N,12,FALSE)</f>
        <v>0</v>
      </c>
      <c r="F48" s="125">
        <f>VLOOKUP('休床内訳確認表(2月～3月) '!$L48,'3月'!$A:$N,13,FALSE)</f>
        <v>0</v>
      </c>
      <c r="G48" s="143">
        <f t="shared" si="5"/>
        <v>0</v>
      </c>
      <c r="H48" s="124">
        <f t="shared" si="6"/>
        <v>0</v>
      </c>
      <c r="I48" s="124">
        <f t="shared" si="3"/>
        <v>0</v>
      </c>
      <c r="J48" s="124">
        <f t="shared" si="3"/>
        <v>0</v>
      </c>
      <c r="K48" s="125">
        <f t="shared" si="3"/>
        <v>0</v>
      </c>
      <c r="L48" s="129">
        <v>6</v>
      </c>
      <c r="M48" s="144"/>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K48" s="131"/>
      <c r="BL48" s="131"/>
      <c r="BM48" s="131"/>
      <c r="BN48" s="131"/>
    </row>
    <row r="49" spans="1:66" x14ac:dyDescent="0.4">
      <c r="A49" s="101" t="str">
        <f t="shared" si="4"/>
        <v>OK</v>
      </c>
      <c r="B49" s="123">
        <f>VLOOKUP('休床内訳確認表(2月～3月) '!L49,'3月'!A:N,14,FALSE)</f>
        <v>0</v>
      </c>
      <c r="C49" s="124">
        <f>VLOOKUP('休床内訳確認表(2月～3月) '!$L49,'3月'!$A:$N,10,FALSE)</f>
        <v>0</v>
      </c>
      <c r="D49" s="124">
        <f>VLOOKUP('休床内訳確認表(2月～3月) '!$L49,'3月'!$A:$N,11,FALSE)</f>
        <v>0</v>
      </c>
      <c r="E49" s="124">
        <f>VLOOKUP('休床内訳確認表(2月～3月) '!$L49,'3月'!$A:$N,12,FALSE)</f>
        <v>0</v>
      </c>
      <c r="F49" s="125">
        <f>VLOOKUP('休床内訳確認表(2月～3月) '!$L49,'3月'!$A:$N,13,FALSE)</f>
        <v>0</v>
      </c>
      <c r="G49" s="143">
        <f t="shared" si="5"/>
        <v>0</v>
      </c>
      <c r="H49" s="124">
        <f t="shared" si="6"/>
        <v>0</v>
      </c>
      <c r="I49" s="124">
        <f t="shared" si="3"/>
        <v>0</v>
      </c>
      <c r="J49" s="124">
        <f t="shared" si="3"/>
        <v>0</v>
      </c>
      <c r="K49" s="125">
        <f t="shared" si="3"/>
        <v>0</v>
      </c>
      <c r="L49" s="129">
        <v>7</v>
      </c>
      <c r="M49" s="130"/>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row>
    <row r="50" spans="1:66" x14ac:dyDescent="0.4">
      <c r="A50" s="101" t="str">
        <f t="shared" si="4"/>
        <v>OK</v>
      </c>
      <c r="B50" s="123">
        <f>VLOOKUP('休床内訳確認表(2月～3月) '!L50,'3月'!A:N,14,FALSE)</f>
        <v>0</v>
      </c>
      <c r="C50" s="124">
        <f>VLOOKUP('休床内訳確認表(2月～3月) '!$L50,'3月'!$A:$N,10,FALSE)</f>
        <v>0</v>
      </c>
      <c r="D50" s="124">
        <f>VLOOKUP('休床内訳確認表(2月～3月) '!$L50,'3月'!$A:$N,11,FALSE)</f>
        <v>0</v>
      </c>
      <c r="E50" s="124">
        <f>VLOOKUP('休床内訳確認表(2月～3月) '!$L50,'3月'!$A:$N,12,FALSE)</f>
        <v>0</v>
      </c>
      <c r="F50" s="125">
        <f>VLOOKUP('休床内訳確認表(2月～3月) '!$L50,'3月'!$A:$N,13,FALSE)</f>
        <v>0</v>
      </c>
      <c r="G50" s="143">
        <f t="shared" si="5"/>
        <v>0</v>
      </c>
      <c r="H50" s="124">
        <f t="shared" si="6"/>
        <v>0</v>
      </c>
      <c r="I50" s="124">
        <f t="shared" si="3"/>
        <v>0</v>
      </c>
      <c r="J50" s="124">
        <f t="shared" si="3"/>
        <v>0</v>
      </c>
      <c r="K50" s="125">
        <f t="shared" si="3"/>
        <v>0</v>
      </c>
      <c r="L50" s="145">
        <v>8</v>
      </c>
      <c r="M50" s="146"/>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28"/>
      <c r="AM50" s="128"/>
      <c r="AN50" s="128"/>
      <c r="AO50" s="128"/>
      <c r="AP50" s="128"/>
      <c r="AQ50" s="128"/>
      <c r="AR50" s="128"/>
      <c r="AS50" s="128"/>
      <c r="AT50" s="128"/>
      <c r="AU50" s="128"/>
      <c r="AV50" s="128"/>
      <c r="AW50" s="128"/>
      <c r="AX50" s="128"/>
      <c r="AY50" s="128"/>
      <c r="AZ50" s="128"/>
      <c r="BA50" s="128"/>
      <c r="BB50" s="128"/>
      <c r="BC50" s="128"/>
      <c r="BD50" s="128"/>
      <c r="BE50" s="128"/>
      <c r="BF50" s="128"/>
      <c r="BG50" s="128"/>
      <c r="BH50" s="128"/>
      <c r="BI50" s="128"/>
      <c r="BJ50" s="128"/>
      <c r="BK50" s="128"/>
      <c r="BL50" s="128"/>
      <c r="BM50" s="128"/>
      <c r="BN50" s="128"/>
    </row>
    <row r="51" spans="1:66" x14ac:dyDescent="0.4">
      <c r="A51" s="101" t="str">
        <f t="shared" si="4"/>
        <v>OK</v>
      </c>
      <c r="B51" s="123">
        <f>VLOOKUP('休床内訳確認表(2月～3月) '!L51,'3月'!A:N,14,FALSE)</f>
        <v>0</v>
      </c>
      <c r="C51" s="124">
        <f>VLOOKUP('休床内訳確認表(2月～3月) '!$L51,'3月'!$A:$N,10,FALSE)</f>
        <v>0</v>
      </c>
      <c r="D51" s="124">
        <f>VLOOKUP('休床内訳確認表(2月～3月) '!$L51,'3月'!$A:$N,11,FALSE)</f>
        <v>0</v>
      </c>
      <c r="E51" s="124">
        <f>VLOOKUP('休床内訳確認表(2月～3月) '!$L51,'3月'!$A:$N,12,FALSE)</f>
        <v>0</v>
      </c>
      <c r="F51" s="125">
        <f>VLOOKUP('休床内訳確認表(2月～3月) '!$L51,'3月'!$A:$N,13,FALSE)</f>
        <v>0</v>
      </c>
      <c r="G51" s="143">
        <f t="shared" si="5"/>
        <v>0</v>
      </c>
      <c r="H51" s="124">
        <f t="shared" si="6"/>
        <v>0</v>
      </c>
      <c r="I51" s="124">
        <f t="shared" si="3"/>
        <v>0</v>
      </c>
      <c r="J51" s="124">
        <f t="shared" si="3"/>
        <v>0</v>
      </c>
      <c r="K51" s="125">
        <f t="shared" si="3"/>
        <v>0</v>
      </c>
      <c r="L51" s="129">
        <v>9</v>
      </c>
      <c r="M51" s="144"/>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row>
    <row r="52" spans="1:66" x14ac:dyDescent="0.4">
      <c r="A52" s="101" t="str">
        <f t="shared" si="4"/>
        <v>OK</v>
      </c>
      <c r="B52" s="123">
        <f>VLOOKUP('休床内訳確認表(2月～3月) '!L52,'3月'!A:N,14,FALSE)</f>
        <v>0</v>
      </c>
      <c r="C52" s="124">
        <f>VLOOKUP('休床内訳確認表(2月～3月) '!$L52,'3月'!$A:$N,10,FALSE)</f>
        <v>0</v>
      </c>
      <c r="D52" s="124">
        <f>VLOOKUP('休床内訳確認表(2月～3月) '!$L52,'3月'!$A:$N,11,FALSE)</f>
        <v>0</v>
      </c>
      <c r="E52" s="124">
        <f>VLOOKUP('休床内訳確認表(2月～3月) '!$L52,'3月'!$A:$N,12,FALSE)</f>
        <v>0</v>
      </c>
      <c r="F52" s="125">
        <f>VLOOKUP('休床内訳確認表(2月～3月) '!$L52,'3月'!$A:$N,13,FALSE)</f>
        <v>0</v>
      </c>
      <c r="G52" s="143">
        <f t="shared" si="5"/>
        <v>0</v>
      </c>
      <c r="H52" s="124">
        <f t="shared" si="6"/>
        <v>0</v>
      </c>
      <c r="I52" s="124">
        <f t="shared" si="3"/>
        <v>0</v>
      </c>
      <c r="J52" s="124">
        <f t="shared" si="3"/>
        <v>0</v>
      </c>
      <c r="K52" s="125">
        <f t="shared" si="3"/>
        <v>0</v>
      </c>
      <c r="L52" s="129">
        <v>10</v>
      </c>
      <c r="M52" s="144"/>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row>
    <row r="53" spans="1:66" x14ac:dyDescent="0.4">
      <c r="A53" s="101" t="str">
        <f t="shared" si="4"/>
        <v>OK</v>
      </c>
      <c r="B53" s="123">
        <f>VLOOKUP('休床内訳確認表(2月～3月) '!L53,'3月'!A:N,14,FALSE)</f>
        <v>0</v>
      </c>
      <c r="C53" s="124">
        <f>VLOOKUP('休床内訳確認表(2月～3月) '!$L53,'3月'!$A:$N,10,FALSE)</f>
        <v>0</v>
      </c>
      <c r="D53" s="124">
        <f>VLOOKUP('休床内訳確認表(2月～3月) '!$L53,'3月'!$A:$N,11,FALSE)</f>
        <v>0</v>
      </c>
      <c r="E53" s="124">
        <f>VLOOKUP('休床内訳確認表(2月～3月) '!$L53,'3月'!$A:$N,12,FALSE)</f>
        <v>0</v>
      </c>
      <c r="F53" s="125">
        <f>VLOOKUP('休床内訳確認表(2月～3月) '!$L53,'3月'!$A:$N,13,FALSE)</f>
        <v>0</v>
      </c>
      <c r="G53" s="143">
        <f t="shared" si="5"/>
        <v>0</v>
      </c>
      <c r="H53" s="124">
        <f t="shared" si="6"/>
        <v>0</v>
      </c>
      <c r="I53" s="124">
        <f t="shared" si="3"/>
        <v>0</v>
      </c>
      <c r="J53" s="124">
        <f t="shared" si="3"/>
        <v>0</v>
      </c>
      <c r="K53" s="125">
        <f t="shared" si="3"/>
        <v>0</v>
      </c>
      <c r="L53" s="129">
        <v>11</v>
      </c>
      <c r="M53" s="144"/>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row>
    <row r="54" spans="1:66" x14ac:dyDescent="0.4">
      <c r="A54" s="101" t="str">
        <f t="shared" si="4"/>
        <v>OK</v>
      </c>
      <c r="B54" s="123">
        <f>VLOOKUP('休床内訳確認表(2月～3月) '!L54,'3月'!A:N,14,FALSE)</f>
        <v>0</v>
      </c>
      <c r="C54" s="124">
        <f>VLOOKUP('休床内訳確認表(2月～3月) '!$L54,'3月'!$A:$N,10,FALSE)</f>
        <v>0</v>
      </c>
      <c r="D54" s="124">
        <f>VLOOKUP('休床内訳確認表(2月～3月) '!$L54,'3月'!$A:$N,11,FALSE)</f>
        <v>0</v>
      </c>
      <c r="E54" s="124">
        <f>VLOOKUP('休床内訳確認表(2月～3月) '!$L54,'3月'!$A:$N,12,FALSE)</f>
        <v>0</v>
      </c>
      <c r="F54" s="125">
        <f>VLOOKUP('休床内訳確認表(2月～3月) '!$L54,'3月'!$A:$N,13,FALSE)</f>
        <v>0</v>
      </c>
      <c r="G54" s="143">
        <f t="shared" si="5"/>
        <v>0</v>
      </c>
      <c r="H54" s="124">
        <f t="shared" si="6"/>
        <v>0</v>
      </c>
      <c r="I54" s="124">
        <f t="shared" si="3"/>
        <v>0</v>
      </c>
      <c r="J54" s="124">
        <f t="shared" si="3"/>
        <v>0</v>
      </c>
      <c r="K54" s="125">
        <f t="shared" si="3"/>
        <v>0</v>
      </c>
      <c r="L54" s="129">
        <v>12</v>
      </c>
      <c r="M54" s="144"/>
      <c r="N54" s="131"/>
      <c r="O54" s="131"/>
      <c r="P54" s="131"/>
      <c r="Q54" s="131"/>
      <c r="R54" s="131"/>
      <c r="S54" s="131"/>
      <c r="T54" s="131"/>
      <c r="U54" s="131"/>
      <c r="V54" s="131"/>
      <c r="W54" s="131"/>
      <c r="X54" s="131"/>
      <c r="Y54" s="131"/>
      <c r="Z54" s="131"/>
      <c r="AA54" s="131"/>
      <c r="AB54" s="131"/>
      <c r="AC54" s="131"/>
      <c r="AD54" s="131"/>
      <c r="AE54" s="131"/>
      <c r="AF54" s="131"/>
      <c r="AG54" s="131"/>
      <c r="AH54" s="131"/>
      <c r="AI54" s="131"/>
      <c r="AJ54" s="131"/>
      <c r="AK54" s="131"/>
      <c r="AL54" s="131"/>
      <c r="AM54" s="131"/>
      <c r="AN54" s="131"/>
      <c r="AO54" s="131"/>
      <c r="AP54" s="131"/>
      <c r="AQ54" s="131"/>
      <c r="AR54" s="131"/>
      <c r="AS54" s="131"/>
      <c r="AT54" s="131"/>
      <c r="AU54" s="131"/>
      <c r="AV54" s="131"/>
      <c r="AW54" s="131"/>
      <c r="AX54" s="131"/>
      <c r="AY54" s="131"/>
      <c r="AZ54" s="131"/>
      <c r="BA54" s="131"/>
      <c r="BB54" s="131"/>
      <c r="BC54" s="131"/>
      <c r="BD54" s="131"/>
      <c r="BE54" s="131"/>
      <c r="BF54" s="131"/>
      <c r="BG54" s="131"/>
      <c r="BH54" s="131"/>
      <c r="BI54" s="131"/>
      <c r="BJ54" s="131"/>
      <c r="BK54" s="131"/>
      <c r="BL54" s="131"/>
      <c r="BM54" s="131"/>
      <c r="BN54" s="131"/>
    </row>
    <row r="55" spans="1:66" x14ac:dyDescent="0.4">
      <c r="A55" s="101" t="str">
        <f t="shared" si="4"/>
        <v>OK</v>
      </c>
      <c r="B55" s="123">
        <f>VLOOKUP('休床内訳確認表(2月～3月) '!L55,'3月'!A:N,14,FALSE)</f>
        <v>0</v>
      </c>
      <c r="C55" s="124">
        <f>VLOOKUP('休床内訳確認表(2月～3月) '!$L55,'3月'!$A:$N,10,FALSE)</f>
        <v>0</v>
      </c>
      <c r="D55" s="124">
        <f>VLOOKUP('休床内訳確認表(2月～3月) '!$L55,'3月'!$A:$N,11,FALSE)</f>
        <v>0</v>
      </c>
      <c r="E55" s="124">
        <f>VLOOKUP('休床内訳確認表(2月～3月) '!$L55,'3月'!$A:$N,12,FALSE)</f>
        <v>0</v>
      </c>
      <c r="F55" s="125">
        <f>VLOOKUP('休床内訳確認表(2月～3月) '!$L55,'3月'!$A:$N,13,FALSE)</f>
        <v>0</v>
      </c>
      <c r="G55" s="143">
        <f t="shared" si="5"/>
        <v>0</v>
      </c>
      <c r="H55" s="124">
        <f t="shared" si="6"/>
        <v>0</v>
      </c>
      <c r="I55" s="124">
        <f t="shared" si="3"/>
        <v>0</v>
      </c>
      <c r="J55" s="124">
        <f t="shared" si="3"/>
        <v>0</v>
      </c>
      <c r="K55" s="125">
        <f t="shared" si="3"/>
        <v>0</v>
      </c>
      <c r="L55" s="129">
        <v>13</v>
      </c>
      <c r="M55" s="144"/>
      <c r="N55" s="131"/>
      <c r="O55" s="131"/>
      <c r="P55" s="131"/>
      <c r="Q55" s="131"/>
      <c r="R55" s="131"/>
      <c r="S55" s="131"/>
      <c r="T55" s="131"/>
      <c r="U55" s="131"/>
      <c r="V55" s="131"/>
      <c r="W55" s="131"/>
      <c r="X55" s="131"/>
      <c r="Y55" s="131"/>
      <c r="Z55" s="131"/>
      <c r="AA55" s="131"/>
      <c r="AB55" s="131"/>
      <c r="AC55" s="131"/>
      <c r="AD55" s="131"/>
      <c r="AE55" s="131"/>
      <c r="AF55" s="131"/>
      <c r="AG55" s="131"/>
      <c r="AH55" s="131"/>
      <c r="AI55" s="131"/>
      <c r="AJ55" s="131"/>
      <c r="AK55" s="131"/>
      <c r="AL55" s="131"/>
      <c r="AM55" s="131"/>
      <c r="AN55" s="131"/>
      <c r="AO55" s="131"/>
      <c r="AP55" s="131"/>
      <c r="AQ55" s="131"/>
      <c r="AR55" s="131"/>
      <c r="AS55" s="131"/>
      <c r="AT55" s="131"/>
      <c r="AU55" s="131"/>
      <c r="AV55" s="131"/>
      <c r="AW55" s="131"/>
      <c r="AX55" s="131"/>
      <c r="AY55" s="131"/>
      <c r="AZ55" s="131"/>
      <c r="BA55" s="131"/>
      <c r="BB55" s="131"/>
      <c r="BC55" s="131"/>
      <c r="BD55" s="131"/>
      <c r="BE55" s="131"/>
      <c r="BF55" s="131"/>
      <c r="BG55" s="131"/>
      <c r="BH55" s="131"/>
      <c r="BI55" s="131"/>
      <c r="BJ55" s="131"/>
      <c r="BK55" s="131"/>
      <c r="BL55" s="131"/>
      <c r="BM55" s="131"/>
      <c r="BN55" s="131"/>
    </row>
    <row r="56" spans="1:66" x14ac:dyDescent="0.4">
      <c r="A56" s="101" t="str">
        <f t="shared" si="4"/>
        <v>OK</v>
      </c>
      <c r="B56" s="123">
        <f>VLOOKUP('休床内訳確認表(2月～3月) '!L56,'3月'!A:N,14,FALSE)</f>
        <v>0</v>
      </c>
      <c r="C56" s="124">
        <f>VLOOKUP('休床内訳確認表(2月～3月) '!$L56,'3月'!$A:$N,10,FALSE)</f>
        <v>0</v>
      </c>
      <c r="D56" s="124">
        <f>VLOOKUP('休床内訳確認表(2月～3月) '!$L56,'3月'!$A:$N,11,FALSE)</f>
        <v>0</v>
      </c>
      <c r="E56" s="124">
        <f>VLOOKUP('休床内訳確認表(2月～3月) '!$L56,'3月'!$A:$N,12,FALSE)</f>
        <v>0</v>
      </c>
      <c r="F56" s="125">
        <f>VLOOKUP('休床内訳確認表(2月～3月) '!$L56,'3月'!$A:$N,13,FALSE)</f>
        <v>0</v>
      </c>
      <c r="G56" s="143">
        <f t="shared" si="5"/>
        <v>0</v>
      </c>
      <c r="H56" s="124">
        <f t="shared" si="6"/>
        <v>0</v>
      </c>
      <c r="I56" s="124">
        <f t="shared" si="3"/>
        <v>0</v>
      </c>
      <c r="J56" s="124">
        <f t="shared" si="3"/>
        <v>0</v>
      </c>
      <c r="K56" s="125">
        <f t="shared" si="3"/>
        <v>0</v>
      </c>
      <c r="L56" s="129">
        <v>14</v>
      </c>
      <c r="M56" s="144"/>
      <c r="N56" s="131"/>
      <c r="O56" s="131"/>
      <c r="P56" s="131"/>
      <c r="Q56" s="131"/>
      <c r="R56" s="131"/>
      <c r="S56" s="131"/>
      <c r="T56" s="131"/>
      <c r="U56" s="131"/>
      <c r="V56" s="131"/>
      <c r="W56" s="131"/>
      <c r="X56" s="131"/>
      <c r="Y56" s="131"/>
      <c r="Z56" s="131"/>
      <c r="AA56" s="131"/>
      <c r="AB56" s="131"/>
      <c r="AC56" s="131"/>
      <c r="AD56" s="131"/>
      <c r="AE56" s="131"/>
      <c r="AF56" s="131"/>
      <c r="AG56" s="131"/>
      <c r="AH56" s="131"/>
      <c r="AI56" s="131"/>
      <c r="AJ56" s="131"/>
      <c r="AK56" s="131"/>
      <c r="AL56" s="131"/>
      <c r="AM56" s="131"/>
      <c r="AN56" s="131"/>
      <c r="AO56" s="131"/>
      <c r="AP56" s="131"/>
      <c r="AQ56" s="131"/>
      <c r="AR56" s="131"/>
      <c r="AS56" s="131"/>
      <c r="AT56" s="131"/>
      <c r="AU56" s="131"/>
      <c r="AV56" s="131"/>
      <c r="AW56" s="131"/>
      <c r="AX56" s="131"/>
      <c r="AY56" s="131"/>
      <c r="AZ56" s="131"/>
      <c r="BA56" s="131"/>
      <c r="BB56" s="131"/>
      <c r="BC56" s="131"/>
      <c r="BD56" s="131"/>
      <c r="BE56" s="131"/>
      <c r="BF56" s="131"/>
      <c r="BG56" s="131"/>
      <c r="BH56" s="131"/>
      <c r="BI56" s="131"/>
      <c r="BJ56" s="131"/>
      <c r="BK56" s="131"/>
      <c r="BL56" s="131"/>
      <c r="BM56" s="131"/>
      <c r="BN56" s="131"/>
    </row>
    <row r="57" spans="1:66" x14ac:dyDescent="0.4">
      <c r="A57" s="101" t="str">
        <f t="shared" si="4"/>
        <v>OK</v>
      </c>
      <c r="B57" s="123">
        <f>VLOOKUP('休床内訳確認表(2月～3月) '!L57,'3月'!A:N,14,FALSE)</f>
        <v>0</v>
      </c>
      <c r="C57" s="124">
        <f>VLOOKUP('休床内訳確認表(2月～3月) '!$L57,'3月'!$A:$N,10,FALSE)</f>
        <v>0</v>
      </c>
      <c r="D57" s="124">
        <f>VLOOKUP('休床内訳確認表(2月～3月) '!$L57,'3月'!$A:$N,11,FALSE)</f>
        <v>0</v>
      </c>
      <c r="E57" s="124">
        <f>VLOOKUP('休床内訳確認表(2月～3月) '!$L57,'3月'!$A:$N,12,FALSE)</f>
        <v>0</v>
      </c>
      <c r="F57" s="125">
        <f>VLOOKUP('休床内訳確認表(2月～3月) '!$L57,'3月'!$A:$N,13,FALSE)</f>
        <v>0</v>
      </c>
      <c r="G57" s="143">
        <f t="shared" si="5"/>
        <v>0</v>
      </c>
      <c r="H57" s="124">
        <f t="shared" si="6"/>
        <v>0</v>
      </c>
      <c r="I57" s="124">
        <f t="shared" si="3"/>
        <v>0</v>
      </c>
      <c r="J57" s="124">
        <f t="shared" si="3"/>
        <v>0</v>
      </c>
      <c r="K57" s="125">
        <f t="shared" si="3"/>
        <v>0</v>
      </c>
      <c r="L57" s="129">
        <v>15</v>
      </c>
      <c r="M57" s="144"/>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131"/>
      <c r="AP57" s="131"/>
      <c r="AQ57" s="131"/>
      <c r="AR57" s="131"/>
      <c r="AS57" s="131"/>
      <c r="AT57" s="131"/>
      <c r="AU57" s="131"/>
      <c r="AV57" s="131"/>
      <c r="AW57" s="131"/>
      <c r="AX57" s="131"/>
      <c r="AY57" s="131"/>
      <c r="AZ57" s="131"/>
      <c r="BA57" s="131"/>
      <c r="BB57" s="131"/>
      <c r="BC57" s="131"/>
      <c r="BD57" s="131"/>
      <c r="BE57" s="131"/>
      <c r="BF57" s="131"/>
      <c r="BG57" s="131"/>
      <c r="BH57" s="131"/>
      <c r="BI57" s="131"/>
      <c r="BJ57" s="131"/>
      <c r="BK57" s="131"/>
      <c r="BL57" s="131"/>
      <c r="BM57" s="131"/>
      <c r="BN57" s="131"/>
    </row>
    <row r="58" spans="1:66" x14ac:dyDescent="0.4">
      <c r="A58" s="101" t="str">
        <f t="shared" si="4"/>
        <v>OK</v>
      </c>
      <c r="B58" s="123">
        <f>VLOOKUP('休床内訳確認表(2月～3月) '!L58,'3月'!A:N,14,FALSE)</f>
        <v>0</v>
      </c>
      <c r="C58" s="124">
        <f>VLOOKUP('休床内訳確認表(2月～3月) '!$L58,'3月'!$A:$N,10,FALSE)</f>
        <v>0</v>
      </c>
      <c r="D58" s="124">
        <f>VLOOKUP('休床内訳確認表(2月～3月) '!$L58,'3月'!$A:$N,11,FALSE)</f>
        <v>0</v>
      </c>
      <c r="E58" s="124">
        <f>VLOOKUP('休床内訳確認表(2月～3月) '!$L58,'3月'!$A:$N,12,FALSE)</f>
        <v>0</v>
      </c>
      <c r="F58" s="125">
        <f>VLOOKUP('休床内訳確認表(2月～3月) '!$L58,'3月'!$A:$N,13,FALSE)</f>
        <v>0</v>
      </c>
      <c r="G58" s="143">
        <f t="shared" si="5"/>
        <v>0</v>
      </c>
      <c r="H58" s="124">
        <f t="shared" si="6"/>
        <v>0</v>
      </c>
      <c r="I58" s="124">
        <f t="shared" si="3"/>
        <v>0</v>
      </c>
      <c r="J58" s="124">
        <f t="shared" si="3"/>
        <v>0</v>
      </c>
      <c r="K58" s="125">
        <f t="shared" si="3"/>
        <v>0</v>
      </c>
      <c r="L58" s="129">
        <v>16</v>
      </c>
      <c r="M58" s="144"/>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row>
    <row r="59" spans="1:66" x14ac:dyDescent="0.4">
      <c r="A59" s="101" t="str">
        <f t="shared" si="4"/>
        <v>OK</v>
      </c>
      <c r="B59" s="123">
        <f>VLOOKUP('休床内訳確認表(2月～3月) '!L59,'3月'!A:N,14,FALSE)</f>
        <v>0</v>
      </c>
      <c r="C59" s="124">
        <f>VLOOKUP('休床内訳確認表(2月～3月) '!$L59,'3月'!$A:$N,10,FALSE)</f>
        <v>0</v>
      </c>
      <c r="D59" s="124">
        <f>VLOOKUP('休床内訳確認表(2月～3月) '!$L59,'3月'!$A:$N,11,FALSE)</f>
        <v>0</v>
      </c>
      <c r="E59" s="124">
        <f>VLOOKUP('休床内訳確認表(2月～3月) '!$L59,'3月'!$A:$N,12,FALSE)</f>
        <v>0</v>
      </c>
      <c r="F59" s="125">
        <f>VLOOKUP('休床内訳確認表(2月～3月) '!$L59,'3月'!$A:$N,13,FALSE)</f>
        <v>0</v>
      </c>
      <c r="G59" s="143">
        <f t="shared" si="5"/>
        <v>0</v>
      </c>
      <c r="H59" s="124">
        <f t="shared" si="6"/>
        <v>0</v>
      </c>
      <c r="I59" s="124">
        <f t="shared" si="6"/>
        <v>0</v>
      </c>
      <c r="J59" s="124">
        <f t="shared" si="6"/>
        <v>0</v>
      </c>
      <c r="K59" s="125">
        <f t="shared" si="6"/>
        <v>0</v>
      </c>
      <c r="L59" s="129">
        <v>17</v>
      </c>
      <c r="M59" s="144"/>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row>
    <row r="60" spans="1:66" x14ac:dyDescent="0.4">
      <c r="A60" s="101" t="str">
        <f t="shared" si="4"/>
        <v>OK</v>
      </c>
      <c r="B60" s="123">
        <f>VLOOKUP('休床内訳確認表(2月～3月) '!L60,'3月'!A:N,14,FALSE)</f>
        <v>0</v>
      </c>
      <c r="C60" s="124">
        <f>VLOOKUP('休床内訳確認表(2月～3月) '!$L60,'3月'!$A:$N,10,FALSE)</f>
        <v>0</v>
      </c>
      <c r="D60" s="124">
        <f>VLOOKUP('休床内訳確認表(2月～3月) '!$L60,'3月'!$A:$N,11,FALSE)</f>
        <v>0</v>
      </c>
      <c r="E60" s="124">
        <f>VLOOKUP('休床内訳確認表(2月～3月) '!$L60,'3月'!$A:$N,12,FALSE)</f>
        <v>0</v>
      </c>
      <c r="F60" s="125">
        <f>VLOOKUP('休床内訳確認表(2月～3月) '!$L60,'3月'!$A:$N,13,FALSE)</f>
        <v>0</v>
      </c>
      <c r="G60" s="143">
        <f t="shared" si="5"/>
        <v>0</v>
      </c>
      <c r="H60" s="124">
        <f t="shared" si="6"/>
        <v>0</v>
      </c>
      <c r="I60" s="124">
        <f t="shared" si="6"/>
        <v>0</v>
      </c>
      <c r="J60" s="124">
        <f t="shared" si="6"/>
        <v>0</v>
      </c>
      <c r="K60" s="125">
        <f t="shared" si="6"/>
        <v>0</v>
      </c>
      <c r="L60" s="129">
        <v>18</v>
      </c>
      <c r="M60" s="144"/>
      <c r="N60" s="131"/>
      <c r="O60" s="131"/>
      <c r="P60" s="131"/>
      <c r="Q60" s="131"/>
      <c r="R60" s="131"/>
      <c r="S60" s="131"/>
      <c r="T60" s="131"/>
      <c r="U60" s="131"/>
      <c r="V60" s="131"/>
      <c r="W60" s="131"/>
      <c r="X60" s="131"/>
      <c r="Y60" s="131"/>
      <c r="Z60" s="131"/>
      <c r="AA60" s="131"/>
      <c r="AB60" s="131"/>
      <c r="AC60" s="131"/>
      <c r="AD60" s="131"/>
      <c r="AE60" s="131"/>
      <c r="AF60" s="131"/>
      <c r="AG60" s="131"/>
      <c r="AH60" s="131"/>
      <c r="AI60" s="131"/>
      <c r="AJ60" s="131"/>
      <c r="AK60" s="131"/>
      <c r="AL60" s="131"/>
      <c r="AM60" s="131"/>
      <c r="AN60" s="131"/>
      <c r="AO60" s="131"/>
      <c r="AP60" s="131"/>
      <c r="AQ60" s="131"/>
      <c r="AR60" s="131"/>
      <c r="AS60" s="131"/>
      <c r="AT60" s="131"/>
      <c r="AU60" s="131"/>
      <c r="AV60" s="131"/>
      <c r="AW60" s="131"/>
      <c r="AX60" s="131"/>
      <c r="AY60" s="131"/>
      <c r="AZ60" s="131"/>
      <c r="BA60" s="131"/>
      <c r="BB60" s="131"/>
      <c r="BC60" s="131"/>
      <c r="BD60" s="131"/>
      <c r="BE60" s="131"/>
      <c r="BF60" s="131"/>
      <c r="BG60" s="131"/>
      <c r="BH60" s="131"/>
      <c r="BI60" s="131"/>
      <c r="BJ60" s="131"/>
      <c r="BK60" s="131"/>
      <c r="BL60" s="131"/>
      <c r="BM60" s="131"/>
      <c r="BN60" s="131"/>
    </row>
    <row r="61" spans="1:66" x14ac:dyDescent="0.4">
      <c r="A61" s="101" t="str">
        <f t="shared" si="4"/>
        <v>OK</v>
      </c>
      <c r="B61" s="123">
        <f>VLOOKUP('休床内訳確認表(2月～3月) '!L61,'3月'!A:N,14,FALSE)</f>
        <v>0</v>
      </c>
      <c r="C61" s="124">
        <f>VLOOKUP('休床内訳確認表(2月～3月) '!$L61,'3月'!$A:$N,10,FALSE)</f>
        <v>0</v>
      </c>
      <c r="D61" s="124">
        <f>VLOOKUP('休床内訳確認表(2月～3月) '!$L61,'3月'!$A:$N,11,FALSE)</f>
        <v>0</v>
      </c>
      <c r="E61" s="124">
        <f>VLOOKUP('休床内訳確認表(2月～3月) '!$L61,'3月'!$A:$N,12,FALSE)</f>
        <v>0</v>
      </c>
      <c r="F61" s="125">
        <f>VLOOKUP('休床内訳確認表(2月～3月) '!$L61,'3月'!$A:$N,13,FALSE)</f>
        <v>0</v>
      </c>
      <c r="G61" s="143">
        <f t="shared" si="5"/>
        <v>0</v>
      </c>
      <c r="H61" s="124">
        <f t="shared" si="6"/>
        <v>0</v>
      </c>
      <c r="I61" s="124">
        <f t="shared" si="6"/>
        <v>0</v>
      </c>
      <c r="J61" s="124">
        <f t="shared" si="6"/>
        <v>0</v>
      </c>
      <c r="K61" s="125">
        <f t="shared" si="6"/>
        <v>0</v>
      </c>
      <c r="L61" s="129">
        <v>19</v>
      </c>
      <c r="M61" s="144"/>
      <c r="N61" s="131"/>
      <c r="O61" s="131"/>
      <c r="P61" s="131"/>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c r="AU61" s="131"/>
      <c r="AV61" s="131"/>
      <c r="AW61" s="131"/>
      <c r="AX61" s="131"/>
      <c r="AY61" s="131"/>
      <c r="AZ61" s="131"/>
      <c r="BA61" s="131"/>
      <c r="BB61" s="131"/>
      <c r="BC61" s="131"/>
      <c r="BD61" s="131"/>
      <c r="BE61" s="131"/>
      <c r="BF61" s="131"/>
      <c r="BG61" s="131"/>
      <c r="BH61" s="131"/>
      <c r="BI61" s="131"/>
      <c r="BJ61" s="131"/>
      <c r="BK61" s="131"/>
      <c r="BL61" s="131"/>
      <c r="BM61" s="131"/>
      <c r="BN61" s="131"/>
    </row>
    <row r="62" spans="1:66" x14ac:dyDescent="0.4">
      <c r="A62" s="101" t="str">
        <f t="shared" si="4"/>
        <v>OK</v>
      </c>
      <c r="B62" s="123">
        <f>VLOOKUP('休床内訳確認表(2月～3月) '!L62,'3月'!A:N,14,FALSE)</f>
        <v>0</v>
      </c>
      <c r="C62" s="124">
        <f>VLOOKUP('休床内訳確認表(2月～3月) '!$L62,'3月'!$A:$N,10,FALSE)</f>
        <v>0</v>
      </c>
      <c r="D62" s="124">
        <f>VLOOKUP('休床内訳確認表(2月～3月) '!$L62,'3月'!$A:$N,11,FALSE)</f>
        <v>0</v>
      </c>
      <c r="E62" s="124">
        <f>VLOOKUP('休床内訳確認表(2月～3月) '!$L62,'3月'!$A:$N,12,FALSE)</f>
        <v>0</v>
      </c>
      <c r="F62" s="125">
        <f>VLOOKUP('休床内訳確認表(2月～3月) '!$L62,'3月'!$A:$N,13,FALSE)</f>
        <v>0</v>
      </c>
      <c r="G62" s="143">
        <f t="shared" si="5"/>
        <v>0</v>
      </c>
      <c r="H62" s="124">
        <f t="shared" si="6"/>
        <v>0</v>
      </c>
      <c r="I62" s="124">
        <f t="shared" si="6"/>
        <v>0</v>
      </c>
      <c r="J62" s="124">
        <f t="shared" si="6"/>
        <v>0</v>
      </c>
      <c r="K62" s="125">
        <f t="shared" si="6"/>
        <v>0</v>
      </c>
      <c r="L62" s="129">
        <v>20</v>
      </c>
      <c r="M62" s="144"/>
      <c r="N62" s="131"/>
      <c r="O62" s="131"/>
      <c r="P62" s="131"/>
      <c r="Q62" s="131"/>
      <c r="R62" s="131"/>
      <c r="S62" s="131"/>
      <c r="T62" s="131"/>
      <c r="U62" s="131"/>
      <c r="V62" s="131"/>
      <c r="W62" s="131"/>
      <c r="X62" s="131"/>
      <c r="Y62" s="131"/>
      <c r="Z62" s="131"/>
      <c r="AA62" s="131"/>
      <c r="AB62" s="131"/>
      <c r="AC62" s="131"/>
      <c r="AD62" s="131"/>
      <c r="AE62" s="131"/>
      <c r="AF62" s="131"/>
      <c r="AG62" s="131"/>
      <c r="AH62" s="131"/>
      <c r="AI62" s="131"/>
      <c r="AJ62" s="131"/>
      <c r="AK62" s="131"/>
      <c r="AL62" s="131"/>
      <c r="AM62" s="131"/>
      <c r="AN62" s="131"/>
      <c r="AO62" s="131"/>
      <c r="AP62" s="131"/>
      <c r="AQ62" s="131"/>
      <c r="AR62" s="131"/>
      <c r="AS62" s="131"/>
      <c r="AT62" s="131"/>
      <c r="AU62" s="131"/>
      <c r="AV62" s="131"/>
      <c r="AW62" s="131"/>
      <c r="AX62" s="131"/>
      <c r="AY62" s="131"/>
      <c r="AZ62" s="131"/>
      <c r="BA62" s="131"/>
      <c r="BB62" s="131"/>
      <c r="BC62" s="131"/>
      <c r="BD62" s="131"/>
      <c r="BE62" s="131"/>
      <c r="BF62" s="131"/>
      <c r="BG62" s="131"/>
      <c r="BH62" s="131"/>
      <c r="BI62" s="131"/>
      <c r="BJ62" s="131"/>
      <c r="BK62" s="131"/>
      <c r="BL62" s="131"/>
      <c r="BM62" s="131"/>
      <c r="BN62" s="131"/>
    </row>
    <row r="63" spans="1:66" x14ac:dyDescent="0.4">
      <c r="A63" s="101" t="str">
        <f t="shared" si="4"/>
        <v>OK</v>
      </c>
      <c r="B63" s="123">
        <f>VLOOKUP('休床内訳確認表(2月～3月) '!L63,'3月'!A:N,14,FALSE)</f>
        <v>0</v>
      </c>
      <c r="C63" s="124">
        <f>VLOOKUP('休床内訳確認表(2月～3月) '!$L63,'3月'!$A:$N,10,FALSE)</f>
        <v>0</v>
      </c>
      <c r="D63" s="124">
        <f>VLOOKUP('休床内訳確認表(2月～3月) '!$L63,'3月'!$A:$N,11,FALSE)</f>
        <v>0</v>
      </c>
      <c r="E63" s="124">
        <f>VLOOKUP('休床内訳確認表(2月～3月) '!$L63,'3月'!$A:$N,12,FALSE)</f>
        <v>0</v>
      </c>
      <c r="F63" s="125">
        <f>VLOOKUP('休床内訳確認表(2月～3月) '!$L63,'3月'!$A:$N,13,FALSE)</f>
        <v>0</v>
      </c>
      <c r="G63" s="143">
        <f t="shared" si="5"/>
        <v>0</v>
      </c>
      <c r="H63" s="124">
        <f t="shared" si="6"/>
        <v>0</v>
      </c>
      <c r="I63" s="124">
        <f t="shared" si="6"/>
        <v>0</v>
      </c>
      <c r="J63" s="124">
        <f t="shared" si="6"/>
        <v>0</v>
      </c>
      <c r="K63" s="125">
        <f t="shared" si="6"/>
        <v>0</v>
      </c>
      <c r="L63" s="129">
        <v>21</v>
      </c>
      <c r="M63" s="144"/>
      <c r="N63" s="131"/>
      <c r="O63" s="131"/>
      <c r="P63" s="131"/>
      <c r="Q63" s="131"/>
      <c r="R63" s="131"/>
      <c r="S63" s="131"/>
      <c r="T63" s="131"/>
      <c r="U63" s="131"/>
      <c r="V63" s="131"/>
      <c r="W63" s="131"/>
      <c r="X63" s="131"/>
      <c r="Y63" s="131"/>
      <c r="Z63" s="131"/>
      <c r="AA63" s="131"/>
      <c r="AB63" s="131"/>
      <c r="AC63" s="131"/>
      <c r="AD63" s="131"/>
      <c r="AE63" s="131"/>
      <c r="AF63" s="131"/>
      <c r="AG63" s="131"/>
      <c r="AH63" s="131"/>
      <c r="AI63" s="131"/>
      <c r="AJ63" s="131"/>
      <c r="AK63" s="131"/>
      <c r="AL63" s="131"/>
      <c r="AM63" s="131"/>
      <c r="AN63" s="131"/>
      <c r="AO63" s="131"/>
      <c r="AP63" s="131"/>
      <c r="AQ63" s="131"/>
      <c r="AR63" s="131"/>
      <c r="AS63" s="131"/>
      <c r="AT63" s="131"/>
      <c r="AU63" s="131"/>
      <c r="AV63" s="131"/>
      <c r="AW63" s="131"/>
      <c r="AX63" s="131"/>
      <c r="AY63" s="131"/>
      <c r="AZ63" s="131"/>
      <c r="BA63" s="131"/>
      <c r="BB63" s="131"/>
      <c r="BC63" s="131"/>
      <c r="BD63" s="131"/>
      <c r="BE63" s="131"/>
      <c r="BF63" s="131"/>
      <c r="BG63" s="131"/>
      <c r="BH63" s="131"/>
      <c r="BI63" s="131"/>
      <c r="BJ63" s="131"/>
      <c r="BK63" s="131"/>
      <c r="BL63" s="131"/>
      <c r="BM63" s="131"/>
      <c r="BN63" s="131"/>
    </row>
    <row r="64" spans="1:66" x14ac:dyDescent="0.4">
      <c r="A64" s="101" t="str">
        <f t="shared" si="4"/>
        <v>OK</v>
      </c>
      <c r="B64" s="123">
        <f>VLOOKUP('休床内訳確認表(2月～3月) '!L64,'3月'!A:N,14,FALSE)</f>
        <v>0</v>
      </c>
      <c r="C64" s="124">
        <f>VLOOKUP('休床内訳確認表(2月～3月) '!$L64,'3月'!$A:$N,10,FALSE)</f>
        <v>0</v>
      </c>
      <c r="D64" s="124">
        <f>VLOOKUP('休床内訳確認表(2月～3月) '!$L64,'3月'!$A:$N,11,FALSE)</f>
        <v>0</v>
      </c>
      <c r="E64" s="124">
        <f>VLOOKUP('休床内訳確認表(2月～3月) '!$L64,'3月'!$A:$N,12,FALSE)</f>
        <v>0</v>
      </c>
      <c r="F64" s="125">
        <f>VLOOKUP('休床内訳確認表(2月～3月) '!$L64,'3月'!$A:$N,13,FALSE)</f>
        <v>0</v>
      </c>
      <c r="G64" s="143">
        <f t="shared" si="5"/>
        <v>0</v>
      </c>
      <c r="H64" s="124">
        <f t="shared" si="6"/>
        <v>0</v>
      </c>
      <c r="I64" s="124">
        <f t="shared" si="6"/>
        <v>0</v>
      </c>
      <c r="J64" s="124">
        <f t="shared" si="6"/>
        <v>0</v>
      </c>
      <c r="K64" s="125">
        <f t="shared" si="6"/>
        <v>0</v>
      </c>
      <c r="L64" s="129">
        <v>22</v>
      </c>
      <c r="M64" s="144"/>
      <c r="N64" s="131"/>
      <c r="O64" s="131"/>
      <c r="P64" s="131"/>
      <c r="Q64" s="131"/>
      <c r="R64" s="131"/>
      <c r="S64" s="131"/>
      <c r="T64" s="131"/>
      <c r="U64" s="131"/>
      <c r="V64" s="131"/>
      <c r="W64" s="131"/>
      <c r="X64" s="131"/>
      <c r="Y64" s="131"/>
      <c r="Z64" s="131"/>
      <c r="AA64" s="131"/>
      <c r="AB64" s="131"/>
      <c r="AC64" s="131"/>
      <c r="AD64" s="131"/>
      <c r="AE64" s="131"/>
      <c r="AF64" s="131"/>
      <c r="AG64" s="131"/>
      <c r="AH64" s="131"/>
      <c r="AI64" s="131"/>
      <c r="AJ64" s="131"/>
      <c r="AK64" s="131"/>
      <c r="AL64" s="131"/>
      <c r="AM64" s="131"/>
      <c r="AN64" s="131"/>
      <c r="AO64" s="131"/>
      <c r="AP64" s="131"/>
      <c r="AQ64" s="131"/>
      <c r="AR64" s="131"/>
      <c r="AS64" s="131"/>
      <c r="AT64" s="131"/>
      <c r="AU64" s="131"/>
      <c r="AV64" s="131"/>
      <c r="AW64" s="131"/>
      <c r="AX64" s="131"/>
      <c r="AY64" s="131"/>
      <c r="AZ64" s="131"/>
      <c r="BA64" s="131"/>
      <c r="BB64" s="131"/>
      <c r="BC64" s="131"/>
      <c r="BD64" s="131"/>
      <c r="BE64" s="131"/>
      <c r="BF64" s="131"/>
      <c r="BG64" s="131"/>
      <c r="BH64" s="131"/>
      <c r="BI64" s="131"/>
      <c r="BJ64" s="131"/>
      <c r="BK64" s="131"/>
      <c r="BL64" s="131"/>
      <c r="BM64" s="131"/>
      <c r="BN64" s="131"/>
    </row>
    <row r="65" spans="1:66" x14ac:dyDescent="0.4">
      <c r="A65" s="101" t="str">
        <f t="shared" si="4"/>
        <v>OK</v>
      </c>
      <c r="B65" s="123">
        <f>VLOOKUP('休床内訳確認表(2月～3月) '!L65,'3月'!A:N,14,FALSE)</f>
        <v>0</v>
      </c>
      <c r="C65" s="124">
        <f>VLOOKUP('休床内訳確認表(2月～3月) '!$L65,'3月'!$A:$N,10,FALSE)</f>
        <v>0</v>
      </c>
      <c r="D65" s="124">
        <f>VLOOKUP('休床内訳確認表(2月～3月) '!$L65,'3月'!$A:$N,11,FALSE)</f>
        <v>0</v>
      </c>
      <c r="E65" s="124">
        <f>VLOOKUP('休床内訳確認表(2月～3月) '!$L65,'3月'!$A:$N,12,FALSE)</f>
        <v>0</v>
      </c>
      <c r="F65" s="125">
        <f>VLOOKUP('休床内訳確認表(2月～3月) '!$L65,'3月'!$A:$N,13,FALSE)</f>
        <v>0</v>
      </c>
      <c r="G65" s="143">
        <f t="shared" si="5"/>
        <v>0</v>
      </c>
      <c r="H65" s="124">
        <f t="shared" si="6"/>
        <v>0</v>
      </c>
      <c r="I65" s="124">
        <f t="shared" si="6"/>
        <v>0</v>
      </c>
      <c r="J65" s="124">
        <f t="shared" si="6"/>
        <v>0</v>
      </c>
      <c r="K65" s="125">
        <f t="shared" si="6"/>
        <v>0</v>
      </c>
      <c r="L65" s="129">
        <v>23</v>
      </c>
      <c r="M65" s="144"/>
      <c r="N65" s="131"/>
      <c r="O65" s="131"/>
      <c r="P65" s="131"/>
      <c r="Q65" s="131"/>
      <c r="R65" s="131"/>
      <c r="S65" s="131"/>
      <c r="T65" s="131"/>
      <c r="U65" s="131"/>
      <c r="V65" s="131"/>
      <c r="W65" s="131"/>
      <c r="X65" s="131"/>
      <c r="Y65" s="131"/>
      <c r="Z65" s="131"/>
      <c r="AA65" s="131"/>
      <c r="AB65" s="131"/>
      <c r="AC65" s="131"/>
      <c r="AD65" s="131"/>
      <c r="AE65" s="131"/>
      <c r="AF65" s="131"/>
      <c r="AG65" s="131"/>
      <c r="AH65" s="131"/>
      <c r="AI65" s="131"/>
      <c r="AJ65" s="131"/>
      <c r="AK65" s="131"/>
      <c r="AL65" s="131"/>
      <c r="AM65" s="131"/>
      <c r="AN65" s="131"/>
      <c r="AO65" s="131"/>
      <c r="AP65" s="131"/>
      <c r="AQ65" s="131"/>
      <c r="AR65" s="131"/>
      <c r="AS65" s="131"/>
      <c r="AT65" s="131"/>
      <c r="AU65" s="131"/>
      <c r="AV65" s="131"/>
      <c r="AW65" s="131"/>
      <c r="AX65" s="131"/>
      <c r="AY65" s="131"/>
      <c r="AZ65" s="131"/>
      <c r="BA65" s="131"/>
      <c r="BB65" s="131"/>
      <c r="BC65" s="131"/>
      <c r="BD65" s="131"/>
      <c r="BE65" s="131"/>
      <c r="BF65" s="131"/>
      <c r="BG65" s="131"/>
      <c r="BH65" s="131"/>
      <c r="BI65" s="131"/>
      <c r="BJ65" s="131"/>
      <c r="BK65" s="131"/>
      <c r="BL65" s="131"/>
      <c r="BM65" s="131"/>
      <c r="BN65" s="131"/>
    </row>
    <row r="66" spans="1:66" x14ac:dyDescent="0.4">
      <c r="A66" s="101" t="str">
        <f t="shared" si="4"/>
        <v>OK</v>
      </c>
      <c r="B66" s="123">
        <f>VLOOKUP('休床内訳確認表(2月～3月) '!L66,'3月'!A:N,14,FALSE)</f>
        <v>0</v>
      </c>
      <c r="C66" s="124">
        <f>VLOOKUP('休床内訳確認表(2月～3月) '!$L66,'3月'!$A:$N,10,FALSE)</f>
        <v>0</v>
      </c>
      <c r="D66" s="124">
        <f>VLOOKUP('休床内訳確認表(2月～3月) '!$L66,'3月'!$A:$N,11,FALSE)</f>
        <v>0</v>
      </c>
      <c r="E66" s="124">
        <f>VLOOKUP('休床内訳確認表(2月～3月) '!$L66,'3月'!$A:$N,12,FALSE)</f>
        <v>0</v>
      </c>
      <c r="F66" s="125">
        <f>VLOOKUP('休床内訳確認表(2月～3月) '!$L66,'3月'!$A:$N,13,FALSE)</f>
        <v>0</v>
      </c>
      <c r="G66" s="143">
        <f t="shared" si="5"/>
        <v>0</v>
      </c>
      <c r="H66" s="124">
        <f t="shared" si="6"/>
        <v>0</v>
      </c>
      <c r="I66" s="124">
        <f t="shared" si="6"/>
        <v>0</v>
      </c>
      <c r="J66" s="124">
        <f t="shared" si="6"/>
        <v>0</v>
      </c>
      <c r="K66" s="125">
        <f t="shared" si="6"/>
        <v>0</v>
      </c>
      <c r="L66" s="129">
        <v>24</v>
      </c>
      <c r="M66" s="144"/>
      <c r="N66" s="131"/>
      <c r="O66" s="131"/>
      <c r="P66" s="131"/>
      <c r="Q66" s="131"/>
      <c r="R66" s="131"/>
      <c r="S66" s="131"/>
      <c r="T66" s="131"/>
      <c r="U66" s="131"/>
      <c r="V66" s="131"/>
      <c r="W66" s="131"/>
      <c r="X66" s="131"/>
      <c r="Y66" s="131"/>
      <c r="Z66" s="131"/>
      <c r="AA66" s="131"/>
      <c r="AB66" s="131"/>
      <c r="AC66" s="131"/>
      <c r="AD66" s="131"/>
      <c r="AE66" s="131"/>
      <c r="AF66" s="131"/>
      <c r="AG66" s="131"/>
      <c r="AH66" s="131"/>
      <c r="AI66" s="131"/>
      <c r="AJ66" s="131"/>
      <c r="AK66" s="131"/>
      <c r="AL66" s="131"/>
      <c r="AM66" s="131"/>
      <c r="AN66" s="131"/>
      <c r="AO66" s="131"/>
      <c r="AP66" s="131"/>
      <c r="AQ66" s="131"/>
      <c r="AR66" s="131"/>
      <c r="AS66" s="131"/>
      <c r="AT66" s="131"/>
      <c r="AU66" s="131"/>
      <c r="AV66" s="131"/>
      <c r="AW66" s="131"/>
      <c r="AX66" s="131"/>
      <c r="AY66" s="131"/>
      <c r="AZ66" s="131"/>
      <c r="BA66" s="131"/>
      <c r="BB66" s="131"/>
      <c r="BC66" s="131"/>
      <c r="BD66" s="131"/>
      <c r="BE66" s="131"/>
      <c r="BF66" s="131"/>
      <c r="BG66" s="131"/>
      <c r="BH66" s="131"/>
      <c r="BI66" s="131"/>
      <c r="BJ66" s="131"/>
      <c r="BK66" s="131"/>
      <c r="BL66" s="131"/>
      <c r="BM66" s="131"/>
      <c r="BN66" s="131"/>
    </row>
    <row r="67" spans="1:66" x14ac:dyDescent="0.4">
      <c r="A67" s="101" t="str">
        <f t="shared" si="4"/>
        <v>OK</v>
      </c>
      <c r="B67" s="123">
        <f>VLOOKUP('休床内訳確認表(2月～3月) '!L67,'3月'!A:N,14,FALSE)</f>
        <v>0</v>
      </c>
      <c r="C67" s="124">
        <f>VLOOKUP('休床内訳確認表(2月～3月) '!$L67,'3月'!$A:$N,10,FALSE)</f>
        <v>0</v>
      </c>
      <c r="D67" s="124">
        <f>VLOOKUP('休床内訳確認表(2月～3月) '!$L67,'3月'!$A:$N,11,FALSE)</f>
        <v>0</v>
      </c>
      <c r="E67" s="124">
        <f>VLOOKUP('休床内訳確認表(2月～3月) '!$L67,'3月'!$A:$N,12,FALSE)</f>
        <v>0</v>
      </c>
      <c r="F67" s="125">
        <f>VLOOKUP('休床内訳確認表(2月～3月) '!$L67,'3月'!$A:$N,13,FALSE)</f>
        <v>0</v>
      </c>
      <c r="G67" s="143">
        <f t="shared" si="5"/>
        <v>0</v>
      </c>
      <c r="H67" s="124">
        <f t="shared" si="6"/>
        <v>0</v>
      </c>
      <c r="I67" s="124">
        <f t="shared" si="6"/>
        <v>0</v>
      </c>
      <c r="J67" s="124">
        <f t="shared" si="6"/>
        <v>0</v>
      </c>
      <c r="K67" s="125">
        <f t="shared" si="6"/>
        <v>0</v>
      </c>
      <c r="L67" s="129">
        <v>25</v>
      </c>
      <c r="M67" s="144"/>
      <c r="N67" s="131"/>
      <c r="O67" s="131"/>
      <c r="P67" s="131"/>
      <c r="Q67" s="131"/>
      <c r="R67" s="131"/>
      <c r="S67" s="131"/>
      <c r="T67" s="131"/>
      <c r="U67" s="131"/>
      <c r="V67" s="131"/>
      <c r="W67" s="131"/>
      <c r="X67" s="131"/>
      <c r="Y67" s="131"/>
      <c r="Z67" s="131"/>
      <c r="AA67" s="131"/>
      <c r="AB67" s="131"/>
      <c r="AC67" s="131"/>
      <c r="AD67" s="131"/>
      <c r="AE67" s="131"/>
      <c r="AF67" s="131"/>
      <c r="AG67" s="131"/>
      <c r="AH67" s="131"/>
      <c r="AI67" s="131"/>
      <c r="AJ67" s="131"/>
      <c r="AK67" s="131"/>
      <c r="AL67" s="131"/>
      <c r="AM67" s="131"/>
      <c r="AN67" s="131"/>
      <c r="AO67" s="131"/>
      <c r="AP67" s="131"/>
      <c r="AQ67" s="131"/>
      <c r="AR67" s="131"/>
      <c r="AS67" s="131"/>
      <c r="AT67" s="131"/>
      <c r="AU67" s="131"/>
      <c r="AV67" s="131"/>
      <c r="AW67" s="131"/>
      <c r="AX67" s="131"/>
      <c r="AY67" s="131"/>
      <c r="AZ67" s="131"/>
      <c r="BA67" s="131"/>
      <c r="BB67" s="131"/>
      <c r="BC67" s="131"/>
      <c r="BD67" s="131"/>
      <c r="BE67" s="131"/>
      <c r="BF67" s="131"/>
      <c r="BG67" s="131"/>
      <c r="BH67" s="131"/>
      <c r="BI67" s="131"/>
      <c r="BJ67" s="131"/>
      <c r="BK67" s="131"/>
      <c r="BL67" s="131"/>
      <c r="BM67" s="131"/>
      <c r="BN67" s="131"/>
    </row>
    <row r="68" spans="1:66" x14ac:dyDescent="0.4">
      <c r="A68" s="101" t="str">
        <f t="shared" si="4"/>
        <v>OK</v>
      </c>
      <c r="B68" s="123">
        <f>VLOOKUP('休床内訳確認表(2月～3月) '!L68,'3月'!A:N,14,FALSE)</f>
        <v>0</v>
      </c>
      <c r="C68" s="124">
        <f>VLOOKUP('休床内訳確認表(2月～3月) '!$L68,'3月'!$A:$N,10,FALSE)</f>
        <v>0</v>
      </c>
      <c r="D68" s="124">
        <f>VLOOKUP('休床内訳確認表(2月～3月) '!$L68,'3月'!$A:$N,11,FALSE)</f>
        <v>0</v>
      </c>
      <c r="E68" s="124">
        <f>VLOOKUP('休床内訳確認表(2月～3月) '!$L68,'3月'!$A:$N,12,FALSE)</f>
        <v>0</v>
      </c>
      <c r="F68" s="125">
        <f>VLOOKUP('休床内訳確認表(2月～3月) '!$L68,'3月'!$A:$N,13,FALSE)</f>
        <v>0</v>
      </c>
      <c r="G68" s="143">
        <f t="shared" si="5"/>
        <v>0</v>
      </c>
      <c r="H68" s="124">
        <f t="shared" si="6"/>
        <v>0</v>
      </c>
      <c r="I68" s="124">
        <f t="shared" si="6"/>
        <v>0</v>
      </c>
      <c r="J68" s="124">
        <f t="shared" si="6"/>
        <v>0</v>
      </c>
      <c r="K68" s="125">
        <f t="shared" si="6"/>
        <v>0</v>
      </c>
      <c r="L68" s="129">
        <v>26</v>
      </c>
      <c r="M68" s="144"/>
      <c r="N68" s="131"/>
      <c r="O68" s="131"/>
      <c r="P68" s="131"/>
      <c r="Q68" s="131"/>
      <c r="R68" s="131"/>
      <c r="S68" s="131"/>
      <c r="T68" s="131"/>
      <c r="U68" s="131"/>
      <c r="V68" s="131"/>
      <c r="W68" s="131"/>
      <c r="X68" s="131"/>
      <c r="Y68" s="131"/>
      <c r="Z68" s="131"/>
      <c r="AA68" s="131"/>
      <c r="AB68" s="131"/>
      <c r="AC68" s="131"/>
      <c r="AD68" s="131"/>
      <c r="AE68" s="131"/>
      <c r="AF68" s="131"/>
      <c r="AG68" s="131"/>
      <c r="AH68" s="131"/>
      <c r="AI68" s="131"/>
      <c r="AJ68" s="131"/>
      <c r="AK68" s="131"/>
      <c r="AL68" s="131"/>
      <c r="AM68" s="131"/>
      <c r="AN68" s="131"/>
      <c r="AO68" s="131"/>
      <c r="AP68" s="131"/>
      <c r="AQ68" s="131"/>
      <c r="AR68" s="131"/>
      <c r="AS68" s="131"/>
      <c r="AT68" s="131"/>
      <c r="AU68" s="131"/>
      <c r="AV68" s="131"/>
      <c r="AW68" s="131"/>
      <c r="AX68" s="131"/>
      <c r="AY68" s="131"/>
      <c r="AZ68" s="131"/>
      <c r="BA68" s="131"/>
      <c r="BB68" s="131"/>
      <c r="BC68" s="131"/>
      <c r="BD68" s="131"/>
      <c r="BE68" s="131"/>
      <c r="BF68" s="131"/>
      <c r="BG68" s="131"/>
      <c r="BH68" s="131"/>
      <c r="BI68" s="131"/>
      <c r="BJ68" s="131"/>
      <c r="BK68" s="131"/>
      <c r="BL68" s="131"/>
      <c r="BM68" s="131"/>
      <c r="BN68" s="131"/>
    </row>
    <row r="69" spans="1:66" x14ac:dyDescent="0.4">
      <c r="A69" s="101" t="str">
        <f t="shared" si="4"/>
        <v>OK</v>
      </c>
      <c r="B69" s="123">
        <f>VLOOKUP('休床内訳確認表(2月～3月) '!L69,'3月'!A:N,14,FALSE)</f>
        <v>0</v>
      </c>
      <c r="C69" s="124">
        <f>VLOOKUP('休床内訳確認表(2月～3月) '!$L69,'3月'!$A:$N,10,FALSE)</f>
        <v>0</v>
      </c>
      <c r="D69" s="124">
        <f>VLOOKUP('休床内訳確認表(2月～3月) '!$L69,'3月'!$A:$N,11,FALSE)</f>
        <v>0</v>
      </c>
      <c r="E69" s="124">
        <f>VLOOKUP('休床内訳確認表(2月～3月) '!$L69,'3月'!$A:$N,12,FALSE)</f>
        <v>0</v>
      </c>
      <c r="F69" s="125">
        <f>VLOOKUP('休床内訳確認表(2月～3月) '!$L69,'3月'!$A:$N,13,FALSE)</f>
        <v>0</v>
      </c>
      <c r="G69" s="143">
        <f t="shared" si="5"/>
        <v>0</v>
      </c>
      <c r="H69" s="124">
        <f t="shared" si="6"/>
        <v>0</v>
      </c>
      <c r="I69" s="124">
        <f t="shared" si="6"/>
        <v>0</v>
      </c>
      <c r="J69" s="124">
        <f t="shared" si="6"/>
        <v>0</v>
      </c>
      <c r="K69" s="125">
        <f t="shared" si="6"/>
        <v>0</v>
      </c>
      <c r="L69" s="129">
        <v>27</v>
      </c>
      <c r="M69" s="144"/>
      <c r="N69" s="131"/>
      <c r="O69" s="131"/>
      <c r="P69" s="131"/>
      <c r="Q69" s="131"/>
      <c r="R69" s="131"/>
      <c r="S69" s="131"/>
      <c r="T69" s="131"/>
      <c r="U69" s="131"/>
      <c r="V69" s="131"/>
      <c r="W69" s="131"/>
      <c r="X69" s="131"/>
      <c r="Y69" s="131"/>
      <c r="Z69" s="131"/>
      <c r="AA69" s="131"/>
      <c r="AB69" s="131"/>
      <c r="AC69" s="131"/>
      <c r="AD69" s="131"/>
      <c r="AE69" s="131"/>
      <c r="AF69" s="131"/>
      <c r="AG69" s="131"/>
      <c r="AH69" s="131"/>
      <c r="AI69" s="131"/>
      <c r="AJ69" s="131"/>
      <c r="AK69" s="131"/>
      <c r="AL69" s="131"/>
      <c r="AM69" s="131"/>
      <c r="AN69" s="131"/>
      <c r="AO69" s="131"/>
      <c r="AP69" s="131"/>
      <c r="AQ69" s="131"/>
      <c r="AR69" s="131"/>
      <c r="AS69" s="131"/>
      <c r="AT69" s="131"/>
      <c r="AU69" s="131"/>
      <c r="AV69" s="131"/>
      <c r="AW69" s="131"/>
      <c r="AX69" s="131"/>
      <c r="AY69" s="131"/>
      <c r="AZ69" s="131"/>
      <c r="BA69" s="131"/>
      <c r="BB69" s="131"/>
      <c r="BC69" s="131"/>
      <c r="BD69" s="131"/>
      <c r="BE69" s="131"/>
      <c r="BF69" s="131"/>
      <c r="BG69" s="131"/>
      <c r="BH69" s="131"/>
      <c r="BI69" s="131"/>
      <c r="BJ69" s="131"/>
      <c r="BK69" s="131"/>
      <c r="BL69" s="131"/>
      <c r="BM69" s="131"/>
      <c r="BN69" s="131"/>
    </row>
    <row r="70" spans="1:66" x14ac:dyDescent="0.4">
      <c r="A70" s="101" t="str">
        <f t="shared" si="4"/>
        <v>OK</v>
      </c>
      <c r="B70" s="123">
        <f>VLOOKUP('休床内訳確認表(2月～3月) '!L70,'3月'!A:N,14,FALSE)</f>
        <v>0</v>
      </c>
      <c r="C70" s="124">
        <f>VLOOKUP('休床内訳確認表(2月～3月) '!$L70,'3月'!$A:$N,10,FALSE)</f>
        <v>0</v>
      </c>
      <c r="D70" s="124">
        <f>VLOOKUP('休床内訳確認表(2月～3月) '!$L70,'3月'!$A:$N,11,FALSE)</f>
        <v>0</v>
      </c>
      <c r="E70" s="124">
        <f>VLOOKUP('休床内訳確認表(2月～3月) '!$L70,'3月'!$A:$N,12,FALSE)</f>
        <v>0</v>
      </c>
      <c r="F70" s="125">
        <f>VLOOKUP('休床内訳確認表(2月～3月) '!$L70,'3月'!$A:$N,13,FALSE)</f>
        <v>0</v>
      </c>
      <c r="G70" s="143">
        <f t="shared" si="5"/>
        <v>0</v>
      </c>
      <c r="H70" s="124">
        <f t="shared" si="6"/>
        <v>0</v>
      </c>
      <c r="I70" s="124">
        <f t="shared" si="6"/>
        <v>0</v>
      </c>
      <c r="J70" s="124">
        <f t="shared" si="6"/>
        <v>0</v>
      </c>
      <c r="K70" s="125">
        <f t="shared" si="6"/>
        <v>0</v>
      </c>
      <c r="L70" s="129">
        <v>28</v>
      </c>
      <c r="M70" s="144"/>
      <c r="N70" s="131"/>
      <c r="O70" s="131"/>
      <c r="P70" s="131"/>
      <c r="Q70" s="131"/>
      <c r="R70" s="131"/>
      <c r="S70" s="131"/>
      <c r="T70" s="131"/>
      <c r="U70" s="131"/>
      <c r="V70" s="131"/>
      <c r="W70" s="131"/>
      <c r="X70" s="131"/>
      <c r="Y70" s="131"/>
      <c r="Z70" s="131"/>
      <c r="AA70" s="131"/>
      <c r="AB70" s="131"/>
      <c r="AC70" s="131"/>
      <c r="AD70" s="131"/>
      <c r="AE70" s="131"/>
      <c r="AF70" s="131"/>
      <c r="AG70" s="131"/>
      <c r="AH70" s="131"/>
      <c r="AI70" s="131"/>
      <c r="AJ70" s="131"/>
      <c r="AK70" s="131"/>
      <c r="AL70" s="131"/>
      <c r="AM70" s="131"/>
      <c r="AN70" s="131"/>
      <c r="AO70" s="131"/>
      <c r="AP70" s="131"/>
      <c r="AQ70" s="131"/>
      <c r="AR70" s="131"/>
      <c r="AS70" s="131"/>
      <c r="AT70" s="131"/>
      <c r="AU70" s="131"/>
      <c r="AV70" s="131"/>
      <c r="AW70" s="131"/>
      <c r="AX70" s="131"/>
      <c r="AY70" s="131"/>
      <c r="AZ70" s="131"/>
      <c r="BA70" s="131"/>
      <c r="BB70" s="131"/>
      <c r="BC70" s="131"/>
      <c r="BD70" s="131"/>
      <c r="BE70" s="131"/>
      <c r="BF70" s="131"/>
      <c r="BG70" s="131"/>
      <c r="BH70" s="131"/>
      <c r="BI70" s="131"/>
      <c r="BJ70" s="131"/>
      <c r="BK70" s="131"/>
      <c r="BL70" s="131"/>
      <c r="BM70" s="131"/>
      <c r="BN70" s="131"/>
    </row>
    <row r="71" spans="1:66" x14ac:dyDescent="0.4">
      <c r="A71" s="101" t="str">
        <f t="shared" si="4"/>
        <v>OK</v>
      </c>
      <c r="B71" s="123">
        <f>VLOOKUP('休床内訳確認表(2月～3月) '!L71,'3月'!A:N,14,FALSE)</f>
        <v>0</v>
      </c>
      <c r="C71" s="124">
        <f>VLOOKUP('休床内訳確認表(2月～3月) '!$L71,'3月'!$A:$N,10,FALSE)</f>
        <v>0</v>
      </c>
      <c r="D71" s="124">
        <f>VLOOKUP('休床内訳確認表(2月～3月) '!$L71,'3月'!$A:$N,11,FALSE)</f>
        <v>0</v>
      </c>
      <c r="E71" s="124">
        <f>VLOOKUP('休床内訳確認表(2月～3月) '!$L71,'3月'!$A:$N,12,FALSE)</f>
        <v>0</v>
      </c>
      <c r="F71" s="125">
        <f>VLOOKUP('休床内訳確認表(2月～3月) '!$L71,'3月'!$A:$N,13,FALSE)</f>
        <v>0</v>
      </c>
      <c r="G71" s="143">
        <f t="shared" si="5"/>
        <v>0</v>
      </c>
      <c r="H71" s="124">
        <f t="shared" si="6"/>
        <v>0</v>
      </c>
      <c r="I71" s="124">
        <f t="shared" si="6"/>
        <v>0</v>
      </c>
      <c r="J71" s="124">
        <f t="shared" si="6"/>
        <v>0</v>
      </c>
      <c r="K71" s="125">
        <f t="shared" si="6"/>
        <v>0</v>
      </c>
      <c r="L71" s="129">
        <v>29</v>
      </c>
      <c r="M71" s="144"/>
      <c r="N71" s="131"/>
      <c r="O71" s="131"/>
      <c r="P71" s="131"/>
      <c r="Q71" s="131"/>
      <c r="R71" s="131"/>
      <c r="S71" s="131"/>
      <c r="T71" s="131"/>
      <c r="U71" s="131"/>
      <c r="V71" s="131"/>
      <c r="W71" s="131"/>
      <c r="X71" s="131"/>
      <c r="Y71" s="131"/>
      <c r="Z71" s="131"/>
      <c r="AA71" s="131"/>
      <c r="AB71" s="131"/>
      <c r="AC71" s="131"/>
      <c r="AD71" s="131"/>
      <c r="AE71" s="131"/>
      <c r="AF71" s="131"/>
      <c r="AG71" s="131"/>
      <c r="AH71" s="131"/>
      <c r="AI71" s="131"/>
      <c r="AJ71" s="131"/>
      <c r="AK71" s="131"/>
      <c r="AL71" s="131"/>
      <c r="AM71" s="131"/>
      <c r="AN71" s="131"/>
      <c r="AO71" s="131"/>
      <c r="AP71" s="131"/>
      <c r="AQ71" s="131"/>
      <c r="AR71" s="131"/>
      <c r="AS71" s="131"/>
      <c r="AT71" s="131"/>
      <c r="AU71" s="131"/>
      <c r="AV71" s="131"/>
      <c r="AW71" s="131"/>
      <c r="AX71" s="131"/>
      <c r="AY71" s="131"/>
      <c r="AZ71" s="131"/>
      <c r="BA71" s="131"/>
      <c r="BB71" s="131"/>
      <c r="BC71" s="131"/>
      <c r="BD71" s="131"/>
      <c r="BE71" s="131"/>
      <c r="BF71" s="131"/>
      <c r="BG71" s="131"/>
      <c r="BH71" s="131"/>
      <c r="BI71" s="131"/>
      <c r="BJ71" s="131"/>
      <c r="BK71" s="131"/>
      <c r="BL71" s="131"/>
      <c r="BM71" s="131"/>
      <c r="BN71" s="131"/>
    </row>
    <row r="72" spans="1:66" x14ac:dyDescent="0.4">
      <c r="A72" s="101" t="str">
        <f t="shared" si="4"/>
        <v>OK</v>
      </c>
      <c r="B72" s="123">
        <f>VLOOKUP('休床内訳確認表(2月～3月) '!L72,'3月'!A:N,14,FALSE)</f>
        <v>0</v>
      </c>
      <c r="C72" s="124">
        <f>VLOOKUP('休床内訳確認表(2月～3月) '!$L72,'3月'!$A:$N,10,FALSE)</f>
        <v>0</v>
      </c>
      <c r="D72" s="124">
        <f>VLOOKUP('休床内訳確認表(2月～3月) '!$L72,'3月'!$A:$N,11,FALSE)</f>
        <v>0</v>
      </c>
      <c r="E72" s="124">
        <f>VLOOKUP('休床内訳確認表(2月～3月) '!$L72,'3月'!$A:$N,12,FALSE)</f>
        <v>0</v>
      </c>
      <c r="F72" s="125">
        <f>VLOOKUP('休床内訳確認表(2月～3月) '!$L72,'3月'!$A:$N,13,FALSE)</f>
        <v>0</v>
      </c>
      <c r="G72" s="143">
        <f t="shared" ref="G72" si="7">SUM(H72:K72)</f>
        <v>0</v>
      </c>
      <c r="H72" s="124">
        <f t="shared" si="6"/>
        <v>0</v>
      </c>
      <c r="I72" s="124">
        <f t="shared" si="6"/>
        <v>0</v>
      </c>
      <c r="J72" s="124">
        <f t="shared" si="6"/>
        <v>0</v>
      </c>
      <c r="K72" s="125">
        <f t="shared" si="6"/>
        <v>0</v>
      </c>
      <c r="L72" s="210">
        <v>30</v>
      </c>
      <c r="M72" s="144"/>
      <c r="N72" s="131"/>
      <c r="O72" s="131"/>
      <c r="P72" s="131"/>
      <c r="Q72" s="131"/>
      <c r="R72" s="131"/>
      <c r="S72" s="131"/>
      <c r="T72" s="131"/>
      <c r="U72" s="131"/>
      <c r="V72" s="131"/>
      <c r="W72" s="131"/>
      <c r="X72" s="131"/>
      <c r="Y72" s="131"/>
      <c r="Z72" s="131"/>
      <c r="AA72" s="131"/>
      <c r="AB72" s="131"/>
      <c r="AC72" s="131"/>
      <c r="AD72" s="131"/>
      <c r="AE72" s="131"/>
      <c r="AF72" s="131"/>
      <c r="AG72" s="131"/>
      <c r="AH72" s="131"/>
      <c r="AI72" s="131"/>
      <c r="AJ72" s="131"/>
      <c r="AK72" s="131"/>
      <c r="AL72" s="131"/>
      <c r="AM72" s="131"/>
      <c r="AN72" s="131"/>
      <c r="AO72" s="131"/>
      <c r="AP72" s="131"/>
      <c r="AQ72" s="131"/>
      <c r="AR72" s="131"/>
      <c r="AS72" s="131"/>
      <c r="AT72" s="131"/>
      <c r="AU72" s="131"/>
      <c r="AV72" s="131"/>
      <c r="AW72" s="131"/>
      <c r="AX72" s="131"/>
      <c r="AY72" s="131"/>
      <c r="AZ72" s="131"/>
      <c r="BA72" s="131"/>
      <c r="BB72" s="131"/>
      <c r="BC72" s="131"/>
      <c r="BD72" s="131"/>
      <c r="BE72" s="131"/>
      <c r="BF72" s="131"/>
      <c r="BG72" s="131"/>
      <c r="BH72" s="131"/>
      <c r="BI72" s="131"/>
      <c r="BJ72" s="131"/>
      <c r="BK72" s="131"/>
      <c r="BL72" s="131"/>
      <c r="BM72" s="131"/>
      <c r="BN72" s="131"/>
    </row>
    <row r="73" spans="1:66" ht="19.5" thickBot="1" x14ac:dyDescent="0.45">
      <c r="A73" s="147" t="str">
        <f t="shared" si="4"/>
        <v>OK</v>
      </c>
      <c r="B73" s="132">
        <f>VLOOKUP('休床内訳確認表(2月～3月) '!L73,'3月'!A:N,14,FALSE)</f>
        <v>0</v>
      </c>
      <c r="C73" s="133">
        <f>VLOOKUP('休床内訳確認表(2月～3月) '!$L73,'3月'!$A:$N,10,FALSE)</f>
        <v>0</v>
      </c>
      <c r="D73" s="133">
        <f>VLOOKUP('休床内訳確認表(2月～3月) '!$L73,'3月'!$A:$N,11,FALSE)</f>
        <v>0</v>
      </c>
      <c r="E73" s="133">
        <f>VLOOKUP('休床内訳確認表(2月～3月) '!$L73,'3月'!$A:$N,12,FALSE)</f>
        <v>0</v>
      </c>
      <c r="F73" s="134">
        <f>VLOOKUP('休床内訳確認表(2月～3月) '!$L73,'3月'!$A:$N,13,FALSE)</f>
        <v>0</v>
      </c>
      <c r="G73" s="148">
        <f t="shared" si="5"/>
        <v>0</v>
      </c>
      <c r="H73" s="133">
        <f t="shared" si="6"/>
        <v>0</v>
      </c>
      <c r="I73" s="133">
        <f t="shared" si="6"/>
        <v>0</v>
      </c>
      <c r="J73" s="133">
        <f t="shared" si="6"/>
        <v>0</v>
      </c>
      <c r="K73" s="134">
        <f t="shared" si="6"/>
        <v>0</v>
      </c>
      <c r="L73" s="149">
        <v>31</v>
      </c>
      <c r="M73" s="144"/>
      <c r="N73" s="131"/>
      <c r="O73" s="131"/>
      <c r="P73" s="131"/>
      <c r="Q73" s="131"/>
      <c r="R73" s="131"/>
      <c r="S73" s="131"/>
      <c r="T73" s="131"/>
      <c r="U73" s="131"/>
      <c r="V73" s="131"/>
      <c r="W73" s="131"/>
      <c r="X73" s="131"/>
      <c r="Y73" s="131"/>
      <c r="Z73" s="131"/>
      <c r="AA73" s="131"/>
      <c r="AB73" s="131"/>
      <c r="AC73" s="131"/>
      <c r="AD73" s="131"/>
      <c r="AE73" s="131"/>
      <c r="AF73" s="131"/>
      <c r="AG73" s="131"/>
      <c r="AH73" s="131"/>
      <c r="AI73" s="131"/>
      <c r="AJ73" s="131"/>
      <c r="AK73" s="131"/>
      <c r="AL73" s="131"/>
      <c r="AM73" s="131"/>
      <c r="AN73" s="131"/>
      <c r="AO73" s="131"/>
      <c r="AP73" s="131"/>
      <c r="AQ73" s="131"/>
      <c r="AR73" s="131"/>
      <c r="AS73" s="131"/>
      <c r="AT73" s="131"/>
      <c r="AU73" s="131"/>
      <c r="AV73" s="131"/>
      <c r="AW73" s="131"/>
      <c r="AX73" s="131"/>
      <c r="AY73" s="131"/>
      <c r="AZ73" s="131"/>
      <c r="BA73" s="131"/>
      <c r="BB73" s="131"/>
      <c r="BC73" s="131"/>
      <c r="BD73" s="131"/>
      <c r="BE73" s="131"/>
      <c r="BF73" s="131"/>
      <c r="BG73" s="131"/>
      <c r="BH73" s="131"/>
      <c r="BI73" s="131"/>
      <c r="BJ73" s="131"/>
      <c r="BK73" s="131"/>
      <c r="BL73" s="131"/>
      <c r="BM73" s="131"/>
      <c r="BN73" s="131"/>
    </row>
    <row r="74" spans="1:66" x14ac:dyDescent="0.4">
      <c r="A74" s="103"/>
      <c r="B74" s="103"/>
      <c r="C74" s="103"/>
      <c r="D74" s="103"/>
      <c r="E74" s="103"/>
      <c r="F74" s="103"/>
      <c r="G74" s="136"/>
      <c r="H74" s="136"/>
      <c r="I74" s="136"/>
      <c r="J74" s="136"/>
      <c r="K74" s="136"/>
      <c r="L74" s="103"/>
      <c r="M74" s="103"/>
      <c r="O74" s="138" t="s">
        <v>163</v>
      </c>
    </row>
  </sheetData>
  <sheetProtection algorithmName="SHA-512" hashValue="hjYWQW7tk9DdsT4lWY/p5b/EPIlMD2e0jMTAfJXGNfd6VPo26NchegGtg2pUjF9ucL1C4D2XL1BKijyNyODMCw==" saltValue="BP0Uczk3CCQTd6n2AE65SQ==" spinCount="100000" sheet="1" insertColumns="0" insertRows="0" deleteColumns="0" deleteRows="0"/>
  <mergeCells count="10">
    <mergeCell ref="B41:F41"/>
    <mergeCell ref="G41:K41"/>
    <mergeCell ref="M41:BN41"/>
    <mergeCell ref="A1:AF1"/>
    <mergeCell ref="A2:T2"/>
    <mergeCell ref="C3:F3"/>
    <mergeCell ref="P3:T3"/>
    <mergeCell ref="B6:F6"/>
    <mergeCell ref="G6:K6"/>
    <mergeCell ref="M6:BN6"/>
  </mergeCells>
  <phoneticPr fontId="21"/>
  <conditionalFormatting sqref="G4:N4 I3:K3 C3">
    <cfRule type="containsText" dxfId="223" priority="112" operator="containsText" text="←エラーがありますので数値を確認してください。">
      <formula>NOT(ISERROR(SEARCH("←エラーがありますので数値を確認してください。",C3)))</formula>
    </cfRule>
  </conditionalFormatting>
  <conditionalFormatting sqref="P39:T39 AF39">
    <cfRule type="containsText" dxfId="222" priority="110" operator="containsText" text="休止">
      <formula>NOT(ISERROR(SEARCH("休止",P39)))</formula>
    </cfRule>
    <cfRule type="containsText" dxfId="221" priority="111" operator="containsText" text="即応">
      <formula>NOT(ISERROR(SEARCH("即応",P39)))</formula>
    </cfRule>
  </conditionalFormatting>
  <conditionalFormatting sqref="A2:A1048576">
    <cfRule type="containsText" dxfId="220" priority="108" operator="containsText" text="OK">
      <formula>NOT(ISERROR(SEARCH("OK",A2)))</formula>
    </cfRule>
    <cfRule type="containsText" dxfId="219" priority="109" operator="containsText" text="ERROR">
      <formula>NOT(ISERROR(SEARCH("ERROR",A2)))</formula>
    </cfRule>
  </conditionalFormatting>
  <conditionalFormatting sqref="U39">
    <cfRule type="containsText" dxfId="218" priority="106" operator="containsText" text="休止">
      <formula>NOT(ISERROR(SEARCH("休止",U39)))</formula>
    </cfRule>
    <cfRule type="containsText" dxfId="217" priority="107" operator="containsText" text="即応">
      <formula>NOT(ISERROR(SEARCH("即応",U39)))</formula>
    </cfRule>
  </conditionalFormatting>
  <conditionalFormatting sqref="V39">
    <cfRule type="containsText" dxfId="216" priority="104" operator="containsText" text="休止">
      <formula>NOT(ISERROR(SEARCH("休止",V39)))</formula>
    </cfRule>
    <cfRule type="containsText" dxfId="215" priority="105" operator="containsText" text="即応">
      <formula>NOT(ISERROR(SEARCH("即応",V39)))</formula>
    </cfRule>
  </conditionalFormatting>
  <conditionalFormatting sqref="AE39">
    <cfRule type="containsText" dxfId="214" priority="102" operator="containsText" text="休止">
      <formula>NOT(ISERROR(SEARCH("休止",AE39)))</formula>
    </cfRule>
    <cfRule type="containsText" dxfId="213" priority="103" operator="containsText" text="即応">
      <formula>NOT(ISERROR(SEARCH("即応",AE39)))</formula>
    </cfRule>
  </conditionalFormatting>
  <conditionalFormatting sqref="AB39">
    <cfRule type="containsText" dxfId="212" priority="100" operator="containsText" text="休止">
      <formula>NOT(ISERROR(SEARCH("休止",AB39)))</formula>
    </cfRule>
    <cfRule type="containsText" dxfId="211" priority="101" operator="containsText" text="即応">
      <formula>NOT(ISERROR(SEARCH("即応",AB39)))</formula>
    </cfRule>
  </conditionalFormatting>
  <conditionalFormatting sqref="AA39">
    <cfRule type="containsText" dxfId="210" priority="98" operator="containsText" text="休止">
      <formula>NOT(ISERROR(SEARCH("休止",AA39)))</formula>
    </cfRule>
    <cfRule type="containsText" dxfId="209" priority="99" operator="containsText" text="即応">
      <formula>NOT(ISERROR(SEARCH("即応",AA39)))</formula>
    </cfRule>
  </conditionalFormatting>
  <conditionalFormatting sqref="Z39">
    <cfRule type="containsText" dxfId="208" priority="96" operator="containsText" text="休止">
      <formula>NOT(ISERROR(SEARCH("休止",Z39)))</formula>
    </cfRule>
    <cfRule type="containsText" dxfId="207" priority="97" operator="containsText" text="即応">
      <formula>NOT(ISERROR(SEARCH("即応",Z39)))</formula>
    </cfRule>
  </conditionalFormatting>
  <conditionalFormatting sqref="Y39">
    <cfRule type="containsText" dxfId="206" priority="94" operator="containsText" text="休止">
      <formula>NOT(ISERROR(SEARCH("休止",Y39)))</formula>
    </cfRule>
    <cfRule type="containsText" dxfId="205" priority="95" operator="containsText" text="即応">
      <formula>NOT(ISERROR(SEARCH("即応",Y39)))</formula>
    </cfRule>
  </conditionalFormatting>
  <conditionalFormatting sqref="X39">
    <cfRule type="containsText" dxfId="204" priority="92" operator="containsText" text="休止">
      <formula>NOT(ISERROR(SEARCH("休止",X39)))</formula>
    </cfRule>
    <cfRule type="containsText" dxfId="203" priority="93" operator="containsText" text="即応">
      <formula>NOT(ISERROR(SEARCH("即応",X39)))</formula>
    </cfRule>
  </conditionalFormatting>
  <conditionalFormatting sqref="W39">
    <cfRule type="containsText" dxfId="202" priority="90" operator="containsText" text="休止">
      <formula>NOT(ISERROR(SEARCH("休止",W39)))</formula>
    </cfRule>
    <cfRule type="containsText" dxfId="201" priority="91" operator="containsText" text="即応">
      <formula>NOT(ISERROR(SEARCH("即応",W39)))</formula>
    </cfRule>
  </conditionalFormatting>
  <conditionalFormatting sqref="AD39">
    <cfRule type="containsText" dxfId="200" priority="88" operator="containsText" text="休止">
      <formula>NOT(ISERROR(SEARCH("休止",AD39)))</formula>
    </cfRule>
    <cfRule type="containsText" dxfId="199" priority="89" operator="containsText" text="即応">
      <formula>NOT(ISERROR(SEARCH("即応",AD39)))</formula>
    </cfRule>
  </conditionalFormatting>
  <conditionalFormatting sqref="AC39">
    <cfRule type="containsText" dxfId="198" priority="86" operator="containsText" text="休止">
      <formula>NOT(ISERROR(SEARCH("休止",AC39)))</formula>
    </cfRule>
    <cfRule type="containsText" dxfId="197" priority="87" operator="containsText" text="即応">
      <formula>NOT(ISERROR(SEARCH("即応",AC39)))</formula>
    </cfRule>
  </conditionalFormatting>
  <conditionalFormatting sqref="AZ39">
    <cfRule type="containsText" dxfId="196" priority="84" operator="containsText" text="休止">
      <formula>NOT(ISERROR(SEARCH("休止",AZ39)))</formula>
    </cfRule>
    <cfRule type="containsText" dxfId="195" priority="85" operator="containsText" text="即応">
      <formula>NOT(ISERROR(SEARCH("即応",AZ39)))</formula>
    </cfRule>
  </conditionalFormatting>
  <conditionalFormatting sqref="AY39">
    <cfRule type="containsText" dxfId="194" priority="82" operator="containsText" text="休止">
      <formula>NOT(ISERROR(SEARCH("休止",AY39)))</formula>
    </cfRule>
    <cfRule type="containsText" dxfId="193" priority="83" operator="containsText" text="即応">
      <formula>NOT(ISERROR(SEARCH("即応",AY39)))</formula>
    </cfRule>
  </conditionalFormatting>
  <conditionalFormatting sqref="AV39">
    <cfRule type="containsText" dxfId="192" priority="80" operator="containsText" text="休止">
      <formula>NOT(ISERROR(SEARCH("休止",AV39)))</formula>
    </cfRule>
    <cfRule type="containsText" dxfId="191" priority="81" operator="containsText" text="即応">
      <formula>NOT(ISERROR(SEARCH("即応",AV39)))</formula>
    </cfRule>
  </conditionalFormatting>
  <conditionalFormatting sqref="AU39">
    <cfRule type="containsText" dxfId="190" priority="78" operator="containsText" text="休止">
      <formula>NOT(ISERROR(SEARCH("休止",AU39)))</formula>
    </cfRule>
    <cfRule type="containsText" dxfId="189" priority="79" operator="containsText" text="即応">
      <formula>NOT(ISERROR(SEARCH("即応",AU39)))</formula>
    </cfRule>
  </conditionalFormatting>
  <conditionalFormatting sqref="AT39">
    <cfRule type="containsText" dxfId="188" priority="76" operator="containsText" text="休止">
      <formula>NOT(ISERROR(SEARCH("休止",AT39)))</formula>
    </cfRule>
    <cfRule type="containsText" dxfId="187" priority="77" operator="containsText" text="即応">
      <formula>NOT(ISERROR(SEARCH("即応",AT39)))</formula>
    </cfRule>
  </conditionalFormatting>
  <conditionalFormatting sqref="AS39">
    <cfRule type="containsText" dxfId="186" priority="74" operator="containsText" text="休止">
      <formula>NOT(ISERROR(SEARCH("休止",AS39)))</formula>
    </cfRule>
    <cfRule type="containsText" dxfId="185" priority="75" operator="containsText" text="即応">
      <formula>NOT(ISERROR(SEARCH("即応",AS39)))</formula>
    </cfRule>
  </conditionalFormatting>
  <conditionalFormatting sqref="AR39">
    <cfRule type="containsText" dxfId="184" priority="72" operator="containsText" text="休止">
      <formula>NOT(ISERROR(SEARCH("休止",AR39)))</formula>
    </cfRule>
    <cfRule type="containsText" dxfId="183" priority="73" operator="containsText" text="即応">
      <formula>NOT(ISERROR(SEARCH("即応",AR39)))</formula>
    </cfRule>
  </conditionalFormatting>
  <conditionalFormatting sqref="AQ39">
    <cfRule type="containsText" dxfId="182" priority="70" operator="containsText" text="休止">
      <formula>NOT(ISERROR(SEARCH("休止",AQ39)))</formula>
    </cfRule>
    <cfRule type="containsText" dxfId="181" priority="71" operator="containsText" text="即応">
      <formula>NOT(ISERROR(SEARCH("即応",AQ39)))</formula>
    </cfRule>
  </conditionalFormatting>
  <conditionalFormatting sqref="AX39">
    <cfRule type="containsText" dxfId="180" priority="68" operator="containsText" text="休止">
      <formula>NOT(ISERROR(SEARCH("休止",AX39)))</formula>
    </cfRule>
    <cfRule type="containsText" dxfId="179" priority="69" operator="containsText" text="即応">
      <formula>NOT(ISERROR(SEARCH("即応",AX39)))</formula>
    </cfRule>
  </conditionalFormatting>
  <conditionalFormatting sqref="AW39">
    <cfRule type="containsText" dxfId="178" priority="66" operator="containsText" text="休止">
      <formula>NOT(ISERROR(SEARCH("休止",AW39)))</formula>
    </cfRule>
    <cfRule type="containsText" dxfId="177" priority="67" operator="containsText" text="即応">
      <formula>NOT(ISERROR(SEARCH("即応",AW39)))</formula>
    </cfRule>
  </conditionalFormatting>
  <conditionalFormatting sqref="AP39">
    <cfRule type="containsText" dxfId="176" priority="64" operator="containsText" text="休止">
      <formula>NOT(ISERROR(SEARCH("休止",AP39)))</formula>
    </cfRule>
    <cfRule type="containsText" dxfId="175" priority="65" operator="containsText" text="即応">
      <formula>NOT(ISERROR(SEARCH("即応",AP39)))</formula>
    </cfRule>
  </conditionalFormatting>
  <conditionalFormatting sqref="AO39">
    <cfRule type="containsText" dxfId="174" priority="62" operator="containsText" text="休止">
      <formula>NOT(ISERROR(SEARCH("休止",AO39)))</formula>
    </cfRule>
    <cfRule type="containsText" dxfId="173" priority="63" operator="containsText" text="即応">
      <formula>NOT(ISERROR(SEARCH("即応",AO39)))</formula>
    </cfRule>
  </conditionalFormatting>
  <conditionalFormatting sqref="AL39">
    <cfRule type="containsText" dxfId="172" priority="60" operator="containsText" text="休止">
      <formula>NOT(ISERROR(SEARCH("休止",AL39)))</formula>
    </cfRule>
    <cfRule type="containsText" dxfId="171" priority="61" operator="containsText" text="即応">
      <formula>NOT(ISERROR(SEARCH("即応",AL39)))</formula>
    </cfRule>
  </conditionalFormatting>
  <conditionalFormatting sqref="AK39">
    <cfRule type="containsText" dxfId="170" priority="58" operator="containsText" text="休止">
      <formula>NOT(ISERROR(SEARCH("休止",AK39)))</formula>
    </cfRule>
    <cfRule type="containsText" dxfId="169" priority="59" operator="containsText" text="即応">
      <formula>NOT(ISERROR(SEARCH("即応",AK39)))</formula>
    </cfRule>
  </conditionalFormatting>
  <conditionalFormatting sqref="AJ39">
    <cfRule type="containsText" dxfId="168" priority="56" operator="containsText" text="休止">
      <formula>NOT(ISERROR(SEARCH("休止",AJ39)))</formula>
    </cfRule>
    <cfRule type="containsText" dxfId="167" priority="57" operator="containsText" text="即応">
      <formula>NOT(ISERROR(SEARCH("即応",AJ39)))</formula>
    </cfRule>
  </conditionalFormatting>
  <conditionalFormatting sqref="AI39">
    <cfRule type="containsText" dxfId="166" priority="54" operator="containsText" text="休止">
      <formula>NOT(ISERROR(SEARCH("休止",AI39)))</formula>
    </cfRule>
    <cfRule type="containsText" dxfId="165" priority="55" operator="containsText" text="即応">
      <formula>NOT(ISERROR(SEARCH("即応",AI39)))</formula>
    </cfRule>
  </conditionalFormatting>
  <conditionalFormatting sqref="AH39">
    <cfRule type="containsText" dxfId="164" priority="52" operator="containsText" text="休止">
      <formula>NOT(ISERROR(SEARCH("休止",AH39)))</formula>
    </cfRule>
    <cfRule type="containsText" dxfId="163" priority="53" operator="containsText" text="即応">
      <formula>NOT(ISERROR(SEARCH("即応",AH39)))</formula>
    </cfRule>
  </conditionalFormatting>
  <conditionalFormatting sqref="AG39">
    <cfRule type="containsText" dxfId="162" priority="50" operator="containsText" text="休止">
      <formula>NOT(ISERROR(SEARCH("休止",AG39)))</formula>
    </cfRule>
    <cfRule type="containsText" dxfId="161" priority="51" operator="containsText" text="即応">
      <formula>NOT(ISERROR(SEARCH("即応",AG39)))</formula>
    </cfRule>
  </conditionalFormatting>
  <conditionalFormatting sqref="AN39">
    <cfRule type="containsText" dxfId="160" priority="48" operator="containsText" text="休止">
      <formula>NOT(ISERROR(SEARCH("休止",AN39)))</formula>
    </cfRule>
    <cfRule type="containsText" dxfId="159" priority="49" operator="containsText" text="即応">
      <formula>NOT(ISERROR(SEARCH("即応",AN39)))</formula>
    </cfRule>
  </conditionalFormatting>
  <conditionalFormatting sqref="AM39">
    <cfRule type="containsText" dxfId="158" priority="46" operator="containsText" text="休止">
      <formula>NOT(ISERROR(SEARCH("休止",AM39)))</formula>
    </cfRule>
    <cfRule type="containsText" dxfId="157" priority="47" operator="containsText" text="即応">
      <formula>NOT(ISERROR(SEARCH("即応",AM39)))</formula>
    </cfRule>
  </conditionalFormatting>
  <conditionalFormatting sqref="BN39">
    <cfRule type="containsText" dxfId="156" priority="44" operator="containsText" text="休止">
      <formula>NOT(ISERROR(SEARCH("休止",BN39)))</formula>
    </cfRule>
    <cfRule type="containsText" dxfId="155" priority="45" operator="containsText" text="即応">
      <formula>NOT(ISERROR(SEARCH("即応",BN39)))</formula>
    </cfRule>
  </conditionalFormatting>
  <conditionalFormatting sqref="BM39">
    <cfRule type="containsText" dxfId="154" priority="42" operator="containsText" text="休止">
      <formula>NOT(ISERROR(SEARCH("休止",BM39)))</formula>
    </cfRule>
    <cfRule type="containsText" dxfId="153" priority="43" operator="containsText" text="即応">
      <formula>NOT(ISERROR(SEARCH("即応",BM39)))</formula>
    </cfRule>
  </conditionalFormatting>
  <conditionalFormatting sqref="BL39">
    <cfRule type="containsText" dxfId="152" priority="40" operator="containsText" text="休止">
      <formula>NOT(ISERROR(SEARCH("休止",BL39)))</formula>
    </cfRule>
    <cfRule type="containsText" dxfId="151" priority="41" operator="containsText" text="即応">
      <formula>NOT(ISERROR(SEARCH("即応",BL39)))</formula>
    </cfRule>
  </conditionalFormatting>
  <conditionalFormatting sqref="BK39">
    <cfRule type="containsText" dxfId="150" priority="38" operator="containsText" text="休止">
      <formula>NOT(ISERROR(SEARCH("休止",BK39)))</formula>
    </cfRule>
    <cfRule type="containsText" dxfId="149" priority="39" operator="containsText" text="即応">
      <formula>NOT(ISERROR(SEARCH("即応",BK39)))</formula>
    </cfRule>
  </conditionalFormatting>
  <conditionalFormatting sqref="BJ39">
    <cfRule type="containsText" dxfId="148" priority="36" operator="containsText" text="休止">
      <formula>NOT(ISERROR(SEARCH("休止",BJ39)))</formula>
    </cfRule>
    <cfRule type="containsText" dxfId="147" priority="37" operator="containsText" text="即応">
      <formula>NOT(ISERROR(SEARCH("即応",BJ39)))</formula>
    </cfRule>
  </conditionalFormatting>
  <conditionalFormatting sqref="BI39">
    <cfRule type="containsText" dxfId="146" priority="34" operator="containsText" text="休止">
      <formula>NOT(ISERROR(SEARCH("休止",BI39)))</formula>
    </cfRule>
    <cfRule type="containsText" dxfId="145" priority="35" operator="containsText" text="即応">
      <formula>NOT(ISERROR(SEARCH("即応",BI39)))</formula>
    </cfRule>
  </conditionalFormatting>
  <conditionalFormatting sqref="BP39">
    <cfRule type="containsText" dxfId="144" priority="32" operator="containsText" text="休止">
      <formula>NOT(ISERROR(SEARCH("休止",BP39)))</formula>
    </cfRule>
    <cfRule type="containsText" dxfId="143" priority="33" operator="containsText" text="即応">
      <formula>NOT(ISERROR(SEARCH("即応",BP39)))</formula>
    </cfRule>
  </conditionalFormatting>
  <conditionalFormatting sqref="BO39">
    <cfRule type="containsText" dxfId="142" priority="30" operator="containsText" text="休止">
      <formula>NOT(ISERROR(SEARCH("休止",BO39)))</formula>
    </cfRule>
    <cfRule type="containsText" dxfId="141" priority="31" operator="containsText" text="即応">
      <formula>NOT(ISERROR(SEARCH("即応",BO39)))</formula>
    </cfRule>
  </conditionalFormatting>
  <conditionalFormatting sqref="BH39">
    <cfRule type="containsText" dxfId="140" priority="28" operator="containsText" text="休止">
      <formula>NOT(ISERROR(SEARCH("休止",BH39)))</formula>
    </cfRule>
    <cfRule type="containsText" dxfId="139" priority="29" operator="containsText" text="即応">
      <formula>NOT(ISERROR(SEARCH("即応",BH39)))</formula>
    </cfRule>
  </conditionalFormatting>
  <conditionalFormatting sqref="BG39">
    <cfRule type="containsText" dxfId="138" priority="26" operator="containsText" text="休止">
      <formula>NOT(ISERROR(SEARCH("休止",BG39)))</formula>
    </cfRule>
    <cfRule type="containsText" dxfId="137" priority="27" operator="containsText" text="即応">
      <formula>NOT(ISERROR(SEARCH("即応",BG39)))</formula>
    </cfRule>
  </conditionalFormatting>
  <conditionalFormatting sqref="BD39">
    <cfRule type="containsText" dxfId="136" priority="24" operator="containsText" text="休止">
      <formula>NOT(ISERROR(SEARCH("休止",BD39)))</formula>
    </cfRule>
    <cfRule type="containsText" dxfId="135" priority="25" operator="containsText" text="即応">
      <formula>NOT(ISERROR(SEARCH("即応",BD39)))</formula>
    </cfRule>
  </conditionalFormatting>
  <conditionalFormatting sqref="BC39">
    <cfRule type="containsText" dxfId="134" priority="22" operator="containsText" text="休止">
      <formula>NOT(ISERROR(SEARCH("休止",BC39)))</formula>
    </cfRule>
    <cfRule type="containsText" dxfId="133" priority="23" operator="containsText" text="即応">
      <formula>NOT(ISERROR(SEARCH("即応",BC39)))</formula>
    </cfRule>
  </conditionalFormatting>
  <conditionalFormatting sqref="BB39">
    <cfRule type="containsText" dxfId="132" priority="20" operator="containsText" text="休止">
      <formula>NOT(ISERROR(SEARCH("休止",BB39)))</formula>
    </cfRule>
    <cfRule type="containsText" dxfId="131" priority="21" operator="containsText" text="即応">
      <formula>NOT(ISERROR(SEARCH("即応",BB39)))</formula>
    </cfRule>
  </conditionalFormatting>
  <conditionalFormatting sqref="BA39">
    <cfRule type="containsText" dxfId="130" priority="18" operator="containsText" text="休止">
      <formula>NOT(ISERROR(SEARCH("休止",BA39)))</formula>
    </cfRule>
    <cfRule type="containsText" dxfId="129" priority="19" operator="containsText" text="即応">
      <formula>NOT(ISERROR(SEARCH("即応",BA39)))</formula>
    </cfRule>
  </conditionalFormatting>
  <conditionalFormatting sqref="BF39">
    <cfRule type="containsText" dxfId="128" priority="16" operator="containsText" text="休止">
      <formula>NOT(ISERROR(SEARCH("休止",BF39)))</formula>
    </cfRule>
    <cfRule type="containsText" dxfId="127" priority="17" operator="containsText" text="即応">
      <formula>NOT(ISERROR(SEARCH("即応",BF39)))</formula>
    </cfRule>
  </conditionalFormatting>
  <conditionalFormatting sqref="BE39">
    <cfRule type="containsText" dxfId="126" priority="14" operator="containsText" text="休止">
      <formula>NOT(ISERROR(SEARCH("休止",BE39)))</formula>
    </cfRule>
    <cfRule type="containsText" dxfId="125" priority="15" operator="containsText" text="即応">
      <formula>NOT(ISERROR(SEARCH("即応",BE39)))</formula>
    </cfRule>
  </conditionalFormatting>
  <conditionalFormatting sqref="B4:F4">
    <cfRule type="containsText" dxfId="124" priority="13" operator="containsText" text="←エラーがありますので数値を確認してください。">
      <formula>NOT(ISERROR(SEARCH("←エラーがありますので数値を確認してください。",B4)))</formula>
    </cfRule>
  </conditionalFormatting>
  <conditionalFormatting sqref="M7:BN7">
    <cfRule type="containsText" dxfId="123" priority="11" operator="containsText" text="休止">
      <formula>NOT(ISERROR(SEARCH("休止",M7)))</formula>
    </cfRule>
    <cfRule type="containsText" dxfId="122" priority="12" operator="containsText" text="空床">
      <formula>NOT(ISERROR(SEARCH("空床",M7)))</formula>
    </cfRule>
  </conditionalFormatting>
  <conditionalFormatting sqref="M7:BN7">
    <cfRule type="cellIs" dxfId="121" priority="7" operator="equal">
      <formula>"その他"</formula>
    </cfRule>
    <cfRule type="cellIs" dxfId="120" priority="8" operator="equal">
      <formula>"重・中等症等"</formula>
    </cfRule>
    <cfRule type="cellIs" dxfId="119" priority="9" operator="equal">
      <formula>"HCU"</formula>
    </cfRule>
    <cfRule type="cellIs" dxfId="118" priority="10" operator="equal">
      <formula>"ICU"</formula>
    </cfRule>
  </conditionalFormatting>
  <conditionalFormatting sqref="M42:BN42">
    <cfRule type="containsText" dxfId="117" priority="5" operator="containsText" text="休止">
      <formula>NOT(ISERROR(SEARCH("休止",M42)))</formula>
    </cfRule>
    <cfRule type="containsText" dxfId="116" priority="6" operator="containsText" text="空床">
      <formula>NOT(ISERROR(SEARCH("空床",M42)))</formula>
    </cfRule>
  </conditionalFormatting>
  <conditionalFormatting sqref="M42:BN42">
    <cfRule type="cellIs" dxfId="115" priority="1" operator="equal">
      <formula>"その他"</formula>
    </cfRule>
    <cfRule type="cellIs" dxfId="114" priority="2" operator="equal">
      <formula>"重・中等症等"</formula>
    </cfRule>
    <cfRule type="cellIs" dxfId="113" priority="3" operator="equal">
      <formula>"HCU"</formula>
    </cfRule>
    <cfRule type="cellIs" dxfId="112" priority="4" operator="equal">
      <formula>"ICU"</formula>
    </cfRule>
  </conditionalFormatting>
  <dataValidations count="2">
    <dataValidation type="list" allowBlank="1" showInputMessage="1" showErrorMessage="1" sqref="M7:BN7 M42:BN42">
      <formula1>"ICU,HCU,重・中等症等,その他"</formula1>
    </dataValidation>
    <dataValidation type="list" allowBlank="1" showInputMessage="1" showErrorMessage="1" sqref="P39:BP39">
      <formula1>"即応,休止"</formula1>
    </dataValidation>
  </dataValidations>
  <pageMargins left="0.31496062992125984" right="0.31496062992125984" top="0.55118110236220474" bottom="0.55118110236220474" header="0.11811023622047245" footer="0.11811023622047245"/>
  <pageSetup paperSize="8" scale="29" fitToHeight="0" orientation="landscape" r:id="rId1"/>
  <rowBreaks count="1" manualBreakCount="1">
    <brk id="39" max="67" man="1"/>
  </rowBreaks>
</worksheet>
</file>

<file path=docProps/app.xml><?xml version="1.0" encoding="utf-8"?>
<Properties xmlns="http://schemas.openxmlformats.org/officeDocument/2006/extended-properties" xmlns:vt="http://schemas.openxmlformats.org/officeDocument/2006/docPropsVTypes">
  <Template>Normal</Template>
  <TotalTime>1</TotalTime>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入力時の注意事項</vt:lpstr>
      <vt:lpstr>①様式第１号（交付申請書兼実績報告書）</vt:lpstr>
      <vt:lpstr>別紙１(誓約書)</vt:lpstr>
      <vt:lpstr>別紙２(役員一覧表)</vt:lpstr>
      <vt:lpstr>②様式第２号（補助事業実績書）</vt:lpstr>
      <vt:lpstr>③院内感染発生医療機関支援事業費内訳書</vt:lpstr>
      <vt:lpstr>2月</vt:lpstr>
      <vt:lpstr>3月</vt:lpstr>
      <vt:lpstr>休床内訳確認表(2月～3月) </vt:lpstr>
      <vt:lpstr>休床内訳確認表（記載例）</vt:lpstr>
      <vt:lpstr>④院内感染発生報告書</vt:lpstr>
      <vt:lpstr>別紙</vt:lpstr>
      <vt:lpstr>④院内感染発生報告書（記載例）</vt:lpstr>
      <vt:lpstr>別紙（記載例）</vt:lpstr>
      <vt:lpstr>⑤歳入歳出決算書抄本</vt:lpstr>
      <vt:lpstr>⑥-1重要事項確認表</vt:lpstr>
      <vt:lpstr>⑥-2重要事項確認表（受入実績なし）</vt:lpstr>
      <vt:lpstr>'①様式第１号（交付申請書兼実績報告書）'!Print_Area</vt:lpstr>
      <vt:lpstr>'2月'!Print_Area</vt:lpstr>
      <vt:lpstr>'②様式第２号（補助事業実績書）'!Print_Area</vt:lpstr>
      <vt:lpstr>③院内感染発生医療機関支援事業費内訳書!Print_Area</vt:lpstr>
      <vt:lpstr>'3月'!Print_Area</vt:lpstr>
      <vt:lpstr>④院内感染発生報告書!Print_Area</vt:lpstr>
      <vt:lpstr>'④院内感染発生報告書（記載例）'!Print_Area</vt:lpstr>
      <vt:lpstr>⑤歳入歳出決算書抄本!Print_Area</vt:lpstr>
      <vt:lpstr>'⑥-1重要事項確認表'!Print_Area</vt:lpstr>
      <vt:lpstr>'⑥-2重要事項確認表（受入実績なし）'!Print_Area</vt:lpstr>
      <vt:lpstr>'休床内訳確認表(2月～3月) '!Print_Area</vt:lpstr>
      <vt:lpstr>'休床内訳確認表（記載例）'!Print_Area</vt:lpstr>
      <vt:lpstr>入力時の注意事項!Print_Area</vt:lpstr>
      <vt:lpstr>別紙!Print_Area</vt:lpstr>
      <vt:lpstr>'別紙（記載例）'!Print_Area</vt:lpstr>
      <vt:lpstr>'別紙２(役員一覧表)'!Print_Area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永宗　裕己</dc:creator>
  <cp:lastModifiedBy>b</cp:lastModifiedBy>
  <cp:revision>2</cp:revision>
  <cp:lastPrinted>2023-11-16T06:51:06Z</cp:lastPrinted>
  <dcterms:created xsi:type="dcterms:W3CDTF">2023-04-19T23:37:00Z</dcterms:created>
  <dcterms:modified xsi:type="dcterms:W3CDTF">2024-03-27T00:00:19Z</dcterms:modified>
</cp:coreProperties>
</file>