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12C0F09B-B3DE-4E89-98F3-1320EBDA9ED3}" xr6:coauthVersionLast="47" xr6:coauthVersionMax="47" xr10:uidLastSave="{00000000-0000-0000-0000-000000000000}"/>
  <bookViews>
    <workbookView xWindow="1125" yWindow="1125" windowWidth="26910" windowHeight="11385"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<sst xmlns="http://schemas.openxmlformats.org/spreadsheetml/2006/main" count="6194" uniqueCount="2458">
  <si>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</si>
  <si>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</si>
  <si>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</si>
  <si>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</si>
  <si>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</si>
  <si>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</si>
  <si>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</si>
  <si>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</si>
  <si>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</si>
  <si>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</si>
  <si>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</si>
  <si>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</si>
  <si>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</si>
  <si>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</si>
  <si>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</si>
  <si>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</si>
  <si>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</si>
  <si>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</si>
  <si>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</si>
  <si>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</si>
  <si>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</si>
  <si>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</si>
  <si>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</si>
  <si>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</si>
  <si>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</si>
  <si>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</si>
  <si>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</si>
  <si>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</si>
  <si>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</si>
  <si>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</si>
  <si>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</si>
  <si>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</si>
  <si>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</si>
  <si>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</si>
  <si>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</si>
  <si>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</si>
  <si>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</si>
  <si>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</si>
  <si>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</si>
  <si>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</si>
  <si>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</si>
  <si>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</si>
  <si>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</si>
  <si>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</si>
  <si>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</si>
  <si>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</si>
  <si>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</si>
  <si>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</si>
  <si>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</si>
  <si>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</si>
  <si>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</si>
  <si>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</si>
  <si>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</si>
  <si>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</si>
  <si>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</si>
  <si>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</si>
  <si>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</si>
  <si>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</si>
  <si>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</si>
  <si>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</si>
  <si>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</si>
  <si>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</si>
  <si>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</si>
  <si>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</si>
  <si>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</si>
  <si>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</si>
  <si>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</si>
  <si>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</si>
  <si>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</si>
  <si>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</si>
  <si>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</si>
  <si>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</si>
  <si>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</si>
  <si>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</si>
  <si>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</si>
  <si>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</si>
  <si>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</si>
  <si>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</si>
  <si>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</si>
  <si>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</si>
  <si>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</si>
  <si>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</si>
  <si>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</si>
  <si>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</si>
  <si>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</si>
  <si>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</si>
  <si>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</si>
  <si>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</si>
  <si>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</si>
  <si>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</si>
  <si>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</si>
  <si>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</si>
  <si>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</si>
  <si>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</si>
  <si>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</si>
  <si>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</si>
  <si>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</si>
  <si>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</si>
  <si>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</si>
  <si>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</si>
  <si>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</si>
  <si>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</si>
  <si>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</si>
  <si>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</si>
  <si>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</si>
  <si>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</si>
  <si>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</si>
  <si>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</si>
  <si>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</si>
  <si>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</si>
  <si>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</si>
  <si>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</si>
  <si>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</si>
  <si>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</si>
  <si>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</si>
  <si>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</si>
  <si>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</si>
  <si>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</si>
  <si>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</si>
  <si>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</si>
  <si>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</si>
  <si>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</si>
  <si>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</si>
  <si>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</si>
  <si>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</si>
  <si>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</si>
  <si>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</si>
  <si>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</si>
  <si>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</si>
  <si>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</si>
  <si>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</si>
  <si>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</si>
  <si>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</si>
  <si>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</si>
  <si>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</si>
  <si>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</si>
  <si>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</si>
  <si>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</si>
  <si>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</si>
  <si>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</si>
  <si>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</si>
  <si>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</si>
  <si>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</si>
  <si>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</si>
  <si>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</si>
  <si>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</si>
  <si>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</si>
  <si>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</si>
  <si>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</si>
  <si>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</si>
  <si>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</si>
  <si>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</si>
  <si>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</si>
  <si>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</si>
  <si>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</si>
  <si>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</si>
  <si>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</si>
  <si>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</si>
  <si>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</si>
  <si>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</si>
  <si>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</si>
  <si>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</si>
  <si>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</si>
  <si>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</si>
  <si>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</si>
  <si>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</si>
  <si>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</si>
  <si>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</si>
  <si>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</si>
  <si>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</si>
  <si>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</si>
  <si>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</si>
  <si>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</si>
  <si>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</si>
  <si>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</si>
  <si>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</si>
  <si>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</si>
  <si>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</si>
  <si>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</si>
  <si>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</si>
  <si>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</si>
  <si>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</si>
  <si>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</si>
  <si>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</si>
  <si>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</si>
  <si>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</si>
  <si>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</si>
  <si>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</si>
  <si>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</si>
  <si>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</si>
  <si>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</si>
  <si>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</si>
  <si>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</si>
  <si>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</si>
  <si>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</si>
  <si>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</si>
  <si>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</si>
  <si>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</si>
  <si>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</si>
  <si>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</si>
  <si>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</si>
  <si>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</si>
  <si>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</si>
  <si>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</si>
  <si>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</si>
  <si>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</si>
  <si>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</si>
  <si>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</si>
  <si>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</si>
  <si>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</si>
  <si>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</si>
  <si>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</si>
  <si>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</si>
  <si>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</si>
  <si>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</si>
  <si>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</si>
  <si>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</si>
  <si>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</si>
  <si>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</si>
  <si>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</si>
  <si>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</si>
  <si>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</si>
  <si>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</si>
  <si>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</si>
  <si>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</si>
  <si>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</si>
  <si>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</si>
  <si>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</si>
  <si>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</si>
  <si>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</si>
  <si>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</si>
  <si>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</si>
  <si>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</si>
  <si>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</si>
  <si>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</si>
  <si>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</si>
  <si>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</si>
  <si>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</si>
  <si>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</si>
  <si>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</si>
  <si>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</si>
  <si>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</si>
  <si>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</si>
  <si>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</si>
  <si>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</si>
  <si>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</si>
  <si>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</si>
  <si>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</si>
  <si>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</si>
  <si>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</si>
  <si>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</si>
  <si>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</si>
  <si>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</si>
  <si>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</si>
  <si>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</si>
  <si>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</si>
  <si>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</si>
  <si>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</si>
  <si>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</si>
  <si>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</si>
  <si>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</si>
  <si>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</si>
  <si>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</si>
  <si>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</si>
  <si>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</si>
  <si>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</si>
  <si>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</si>
  <si>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</si>
  <si>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</si>
  <si>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</si>
  <si>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</si>
  <si>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</si>
  <si>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</si>
  <si>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</si>
  <si>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</si>
  <si>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</si>
  <si>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</si>
  <si>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</si>
  <si>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</si>
  <si>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</si>
  <si>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</si>
  <si>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</si>
  <si>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</si>
  <si>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</si>
  <si>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</si>
  <si>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</si>
  <si>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</si>
  <si>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</si>
  <si>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</si>
  <si>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</si>
  <si>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</si>
  <si>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</si>
  <si>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</si>
  <si>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</si>
  <si>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</si>
  <si>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</si>
  <si>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</si>
  <si>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</si>
  <si>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</si>
  <si>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</si>
  <si>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</si>
  <si>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</si>
  <si>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</si>
  <si>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</si>
  <si>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</si>
  <si>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</si>
  <si>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</si>
  <si>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</si>
  <si>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</si>
  <si>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</si>
  <si>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</si>
  <si>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</si>
  <si>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</si>
  <si>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</si>
  <si>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</si>
  <si>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</si>
  <si>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</si>
  <si>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</si>
  <si>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</si>
  <si>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</si>
  <si>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</si>
  <si>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</si>
  <si>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</si>
  <si>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</si>
  <si>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</si>
  <si>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</si>
  <si>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</si>
  <si>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</si>
  <si>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</si>
  <si>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</si>
  <si>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</si>
  <si>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</si>
  <si>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</si>
  <si>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</si>
  <si>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</si>
  <si>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</si>
  <si>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</si>
  <si>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</si>
  <si>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</si>
  <si>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</si>
  <si>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</si>
  <si>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</si>
  <si>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</si>
  <si>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</si>
  <si>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</si>
  <si>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</si>
  <si>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</si>
  <si>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</si>
  <si>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</si>
  <si>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</si>
  <si>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</si>
  <si>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</si>
  <si>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</si>
  <si>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</si>
  <si>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</si>
  <si>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</si>
  <si>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</si>
  <si>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</si>
  <si>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</si>
  <si>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</si>
  <si>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</si>
  <si>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</si>
  <si>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</si>
  <si>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</si>
  <si>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</si>
  <si>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</si>
  <si>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</si>
  <si>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</si>
  <si>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</si>
  <si>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</si>
  <si>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</si>
  <si>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</si>
  <si>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</si>
  <si>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</si>
  <si>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</si>
  <si>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</si>
  <si>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</si>
  <si>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</si>
  <si>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</si>
  <si>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</si>
  <si>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</si>
  <si>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</si>
  <si>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</si>
  <si>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</si>
  <si>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</si>
  <si>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</si>
  <si>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</si>
  <si>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</si>
  <si>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</si>
  <si>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</si>
  <si>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</si>
  <si>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</si>
  <si>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</si>
  <si>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</si>
  <si>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</si>
  <si>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</si>
  <si>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</si>
  <si>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</si>
  <si>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</si>
  <si>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</si>
  <si>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</si>
  <si>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</si>
  <si>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</si>
  <si>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</si>
  <si>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</si>
  <si>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</si>
  <si>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</si>
  <si>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</si>
  <si>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</si>
  <si>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</si>
  <si>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</si>
  <si>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</si>
  <si>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</si>
  <si>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</si>
  <si>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</si>
  <si>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</si>
  <si>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</si>
  <si>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</si>
  <si>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</si>
  <si>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</si>
  <si>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</si>
  <si>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</si>
  <si>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</si>
  <si>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</si>
  <si>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</si>
  <si>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</si>
  <si>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</si>
  <si>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</si>
  <si>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</si>
  <si>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</si>
  <si>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</si>
  <si>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</si>
  <si>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</si>
  <si>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</si>
  <si>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</si>
  <si>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</si>
  <si>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</si>
  <si>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</si>
  <si>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</si>
  <si>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</si>
  <si>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</si>
  <si>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</si>
  <si>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</si>
  <si>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</si>
  <si>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</si>
  <si>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</si>
  <si>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</si>
  <si>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</si>
  <si>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</si>
  <si>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</si>
  <si>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</si>
  <si>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</si>
  <si>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</si>
  <si>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</si>
  <si>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</si>
  <si>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</si>
  <si>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</si>
  <si>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</si>
  <si>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</si>
  <si>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</si>
  <si>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</si>
  <si>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</si>
  <si>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</si>
  <si>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</si>
  <si>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</si>
  <si>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</si>
  <si>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</si>
  <si>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</si>
  <si>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</si>
  <si>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</si>
  <si>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</si>
  <si>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</si>
  <si>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</si>
  <si>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</si>
  <si>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</si>
  <si>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</si>
  <si>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</si>
  <si>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</si>
  <si>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</si>
  <si>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</si>
  <si>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</si>
  <si>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</si>
  <si>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</si>
  <si>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</si>
  <si>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</si>
  <si>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</si>
  <si>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</si>
  <si>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</si>
  <si>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</si>
  <si>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</si>
  <si>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</si>
  <si>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</si>
  <si>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</si>
  <si>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</si>
  <si>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</si>
  <si>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</si>
  <si>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</si>
  <si>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</si>
  <si>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</si>
  <si>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</si>
  <si>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</si>
  <si>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</si>
  <si>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</si>
  <si>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</si>
  <si>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</si>
  <si>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</si>
  <si>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</si>
  <si>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</si>
  <si>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</si>
  <si>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</si>
  <si>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</si>
  <si>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</si>
  <si>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</si>
  <si>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</si>
  <si>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</si>
  <si>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</si>
  <si>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</si>
  <si>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</si>
  <si>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</si>
  <si>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</si>
  <si>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</si>
  <si>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</si>
  <si>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</si>
  <si>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</si>
  <si>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</si>
  <si>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</si>
  <si>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</si>
  <si>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</si>
  <si>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</si>
  <si>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</si>
  <si>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</si>
  <si>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</si>
  <si>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</si>
  <si>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</si>
  <si>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</si>
  <si>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</si>
  <si>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</si>
  <si>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</si>
  <si>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</si>
  <si>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</si>
  <si>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</si>
  <si>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</si>
  <si>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</si>
  <si>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</si>
  <si>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</si>
  <si>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</si>
  <si>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</si>
  <si>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</si>
  <si>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</si>
  <si>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</si>
  <si>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</si>
  <si>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</si>
  <si>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</si>
  <si>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</si>
  <si>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</si>
  <si>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</si>
  <si>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</si>
  <si>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</si>
  <si>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</si>
  <si>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</si>
  <si>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</si>
  <si>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</si>
  <si>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</si>
  <si>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</si>
  <si>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</si>
  <si>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</si>
  <si>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</si>
  <si>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</si>
  <si>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</si>
  <si>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</si>
  <si>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</si>
  <si>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</si>
  <si>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</si>
  <si>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</si>
  <si>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</si>
  <si>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</si>
  <si>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</si>
  <si>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</si>
  <si>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</si>
  <si>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</si>
  <si>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</si>
  <si>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</si>
  <si>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</si>
  <si>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</si>
  <si>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</si>
  <si>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</si>
  <si>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</si>
  <si>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</si>
  <si>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</si>
  <si>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</si>
  <si>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</si>
  <si>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</si>
  <si>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</si>
  <si>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</si>
  <si>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</si>
  <si>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</si>
  <si>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</si>
  <si>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</si>
  <si>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</si>
  <si>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</si>
  <si>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</si>
  <si>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</si>
  <si>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</si>
  <si>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</si>
  <si>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</si>
  <si>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</si>
  <si>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</si>
  <si>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</si>
  <si>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</si>
  <si>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</si>
  <si>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</si>
  <si>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</si>
  <si>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</si>
  <si>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</si>
  <si>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</si>
  <si>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</si>
  <si>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</si>
  <si>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</si>
  <si>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</si>
  <si>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</si>
  <si>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</si>
  <si>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</si>
  <si>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</si>
  <si>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</si>
  <si>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</si>
  <si>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</si>
  <si>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</si>
  <si>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</si>
  <si>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</si>
  <si>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</si>
  <si>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</si>
  <si>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</si>
  <si>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</si>
  <si>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</si>
  <si>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</si>
  <si>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</si>
  <si>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</si>
  <si>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</si>
  <si>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</si>
  <si>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</si>
  <si>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</si>
  <si>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</si>
  <si>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</si>
  <si>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</si>
  <si>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</si>
  <si>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</si>
  <si>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</si>
  <si>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</si>
  <si>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</si>
  <si>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</si>
  <si>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</si>
  <si>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</si>
  <si>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</si>
  <si>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</si>
  <si>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</si>
  <si>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</si>
  <si>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</si>
  <si>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</si>
  <si>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</si>
  <si>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</si>
  <si>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</si>
  <si>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</si>
  <si>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</si>
  <si>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</si>
  <si>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</si>
  <si>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</si>
  <si>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</si>
  <si>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</si>
  <si>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</si>
  <si>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</si>
  <si>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</si>
  <si>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</si>
  <si>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</si>
  <si>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</si>
  <si>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</si>
  <si>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</si>
  <si>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</si>
  <si>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</si>
  <si>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</si>
  <si>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</si>
  <si>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</si>
  <si>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</si>
  <si>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</si>
  <si>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</si>
  <si>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</si>
  <si>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</si>
  <si>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</si>
  <si>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</si>
  <si>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</si>
  <si>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</si>
  <si>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</si>
  <si>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</si>
  <si>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</si>
  <si>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</si>
  <si>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</si>
  <si>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</si>
  <si>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</si>
  <si>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</si>
  <si>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</si>
  <si>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</si>
  <si>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</si>
  <si>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</si>
  <si>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</si>
  <si>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</si>
  <si>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</si>
  <si>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</si>
  <si>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</si>
  <si>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</si>
  <si>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</si>
  <si>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</si>
  <si>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</si>
  <si>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</si>
  <si>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</si>
  <si>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</si>
  <si>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</si>
  <si>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</si>
  <si>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</si>
  <si>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</si>
  <si>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</si>
  <si>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</si>
  <si>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</si>
  <si>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</si>
  <si>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</si>
  <si>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</si>
  <si>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</si>
  <si>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</si>
  <si>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</si>
  <si>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</si>
  <si>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</si>
  <si>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</si>
  <si>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</si>
  <si>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</si>
  <si>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</si>
  <si>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</si>
  <si>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</si>
  <si>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</si>
  <si>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</si>
  <si>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</si>
  <si>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</si>
  <si>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</si>
  <si>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</si>
  <si>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</si>
  <si>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</si>
  <si>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</si>
  <si>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</si>
  <si>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</si>
  <si>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</si>
  <si>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</si>
  <si>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</si>
  <si>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</si>
  <si>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</si>
  <si>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</si>
  <si>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</si>
  <si>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</si>
  <si>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</si>
  <si>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</si>
  <si>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</si>
  <si>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</si>
  <si>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</si>
  <si>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</si>
  <si>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</si>
  <si>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</si>
  <si>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</si>
  <si>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</si>
  <si>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</si>
  <si>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</si>
  <si>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</si>
  <si>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</si>
  <si>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</si>
  <si>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</si>
  <si>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</si>
  <si>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</si>
  <si>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</si>
  <si>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</si>
  <si>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</si>
  <si>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</si>
  <si>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</si>
  <si>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</si>
  <si>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</si>
  <si>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</si>
  <si>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</si>
  <si>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</si>
  <si>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</si>
  <si>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</si>
  <si>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</si>
  <si>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</si>
  <si>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</si>
  <si>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</si>
  <si>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</si>
  <si>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</si>
  <si>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</si>
  <si>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</si>
  <si>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</si>
  <si>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</si>
  <si>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</si>
  <si>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</si>
  <si>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</si>
  <si>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</si>
  <si>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</si>
  <si>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</si>
  <si>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</si>
  <si>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</si>
  <si>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</si>
  <si>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</si>
  <si>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</si>
  <si>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</si>
  <si>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</si>
  <si>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</si>
  <si>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</si>
  <si>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</si>
  <si>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</si>
  <si>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</si>
  <si>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</si>
  <si>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</si>
  <si>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</si>
  <si>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</si>
  <si>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</si>
  <si>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</si>
  <si>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</si>
  <si>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</si>
  <si>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</si>
  <si>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</si>
  <si>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</si>
  <si>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</si>
  <si>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</si>
  <si>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</si>
  <si>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</si>
  <si>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</si>
  <si>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</si>
  <si>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</si>
  <si>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</si>
  <si>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</si>
  <si>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</si>
  <si>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</si>
  <si>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</si>
  <si>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</si>
  <si>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</si>
  <si>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</si>
  <si>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</si>
  <si>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</si>
  <si>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</si>
  <si>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</si>
  <si>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</si>
  <si>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</si>
  <si>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</si>
  <si>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</si>
  <si>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</si>
  <si>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</si>
  <si>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</si>
  <si>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</si>
  <si>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</si>
  <si>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</si>
  <si>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</si>
  <si>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</si>
  <si>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</si>
  <si>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</si>
  <si>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</si>
  <si>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</si>
  <si>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</si>
  <si>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</si>
  <si>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</si>
  <si>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</si>
  <si>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</si>
  <si>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</si>
  <si>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</si>
  <si>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</si>
  <si>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</si>
  <si>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</si>
  <si>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</si>
  <si>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</si>
  <si>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</si>
  <si>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</si>
  <si>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</si>
  <si>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</si>
  <si>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</si>
  <si>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</si>
  <si>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</si>
  <si>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</si>
  <si>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</si>
  <si>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</si>
  <si>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</si>
  <si>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</si>
  <si>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</si>
  <si>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</si>
  <si>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</si>
  <si>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</si>
  <si>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</si>
  <si>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</si>
  <si>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</si>
  <si>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</si>
  <si>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</si>
  <si>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</si>
  <si>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</si>
  <si>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</si>
  <si>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</si>
  <si>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</si>
  <si>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</si>
  <si>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</si>
  <si>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</si>
  <si>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</si>
  <si>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</si>
  <si>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</si>
  <si>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</si>
  <si>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</si>
  <si>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</si>
  <si>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</si>
  <si>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</si>
  <si>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</si>
  <si>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</si>
  <si>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</si>
  <si>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</si>
  <si>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</si>
  <si>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</si>
  <si>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</si>
  <si>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</si>
  <si>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</si>
  <si>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</si>
  <si>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</si>
  <si>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</si>
  <si>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</si>
  <si>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</si>
  <si>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</si>
  <si>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</si>
  <si>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</si>
  <si>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</si>
  <si>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</si>
  <si>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</si>
  <si>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</si>
  <si>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</si>
  <si>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</si>
  <si>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</si>
  <si>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</si>
  <si>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</si>
  <si>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</si>
  <si>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</si>
  <si>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</si>
  <si>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</si>
  <si>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</si>
  <si>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</si>
  <si>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</si>
  <si>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</si>
  <si>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</si>
  <si>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</si>
  <si>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</si>
  <si>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</si>
  <si>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</si>
  <si>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</si>
  <si>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</si>
  <si>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</si>
  <si>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</si>
  <si>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</si>
  <si>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</si>
  <si>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</si>
  <si>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</si>
  <si>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</si>
  <si>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</si>
  <si>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</si>
  <si>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</si>
  <si>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</si>
  <si>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</si>
  <si>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</si>
  <si>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</si>
  <si>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</si>
  <si>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</si>
  <si>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</si>
  <si>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</si>
  <si>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</si>
  <si>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</si>
  <si>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</si>
  <si>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</si>
  <si>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</si>
  <si>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</si>
  <si>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</si>
  <si>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</si>
  <si>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</si>
  <si>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</si>
  <si>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</si>
  <si>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</si>
  <si>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</si>
  <si>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</si>
  <si>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</si>
  <si>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</si>
  <si>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</si>
  <si>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</si>
  <si>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</si>
  <si>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</si>
  <si>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</si>
  <si>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</si>
  <si>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</si>
  <si>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</si>
  <si>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</si>
  <si>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</si>
  <si>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</si>
  <si>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</si>
  <si>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</si>
  <si>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</si>
  <si>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</si>
  <si>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</si>
  <si>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</si>
  <si>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</si>
  <si>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</si>
  <si>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</si>
  <si>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</si>
  <si>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</si>
  <si>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</si>
  <si>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</si>
  <si>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</si>
  <si>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</si>
  <si>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</si>
  <si>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</si>
  <si>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</si>
  <si>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</si>
  <si>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</si>
  <si>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</si>
  <si>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</si>
  <si>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</si>
  <si>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</si>
  <si>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</si>
  <si>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</si>
  <si>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</si>
  <si>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</si>
  <si>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</si>
  <si>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</si>
  <si>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</si>
  <si>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</si>
  <si>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</si>
  <si>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</si>
  <si>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</si>
  <si>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</si>
  <si>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</si>
  <si>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</si>
  <si>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</si>
  <si>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</si>
  <si>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</si>
  <si>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</si>
  <si>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</si>
  <si>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</si>
  <si>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</si>
  <si>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</si>
  <si>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</si>
  <si>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</si>
  <si>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</si>
  <si>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</si>
  <si>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</si>
  <si>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</si>
  <si>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</si>
  <si>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</si>
  <si>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</si>
  <si>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</si>
  <si>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</si>
  <si>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</si>
  <si>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</si>
  <si>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</si>
  <si>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</si>
  <si>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</si>
  <si>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</si>
  <si>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</si>
  <si>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</si>
  <si>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</si>
  <si>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</si>
  <si>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</si>
  <si>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</si>
  <si>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</si>
  <si>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</si>
  <si>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</si>
  <si>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</si>
  <si>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</si>
  <si>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</si>
  <si>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</si>
  <si>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</si>
  <si>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</si>
  <si>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</si>
  <si>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</si>
  <si>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</si>
  <si>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</si>
  <si>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</si>
  <si>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</si>
  <si>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</si>
  <si>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</si>
  <si>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</si>
  <si>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</si>
  <si>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</si>
  <si>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</si>
  <si>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</si>
  <si>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</si>
  <si>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</si>
  <si>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</si>
  <si>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</si>
  <si>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</si>
  <si>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</si>
  <si>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</si>
  <si>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</si>
  <si>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</si>
  <si>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</si>
  <si>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</si>
  <si>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</si>
  <si>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</si>
  <si>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</si>
  <si>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</si>
  <si>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</si>
  <si>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</si>
  <si>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</si>
  <si>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</si>
  <si>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</si>
  <si>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</si>
  <si>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</si>
  <si>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</si>
  <si>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</si>
  <si>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</si>
  <si>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</si>
  <si>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</si>
  <si>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</si>
  <si>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</si>
  <si>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</si>
  <si>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</si>
  <si>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</si>
  <si>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</si>
  <si>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</si>
  <si>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</si>
  <si>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</si>
  <si>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</si>
  <si>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</si>
  <si>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</si>
  <si>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</si>
  <si>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</si>
  <si>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</si>
  <si>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</si>
  <si>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</si>
  <si>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</si>
  <si>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</si>
  <si>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</si>
  <si>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</si>
  <si>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</si>
  <si>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</si>
  <si>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</si>
  <si>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</si>
  <si>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</si>
  <si>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</si>
  <si>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</si>
  <si>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</si>
  <si>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</si>
  <si>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</si>
  <si>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</si>
  <si>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</si>
  <si>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</si>
  <si>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</si>
  <si>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</si>
  <si>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</si>
  <si>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</si>
  <si>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</si>
  <si>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</si>
  <si>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</si>
  <si>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</si>
  <si>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</si>
  <si>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</si>
  <si>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</si>
  <si>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</si>
  <si>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</si>
  <si>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</si>
  <si>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</si>
  <si>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</si>
  <si>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</si>
  <si>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</si>
  <si>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</si>
  <si>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</si>
  <si>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</si>
  <si>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</si>
  <si>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</si>
  <si>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</si>
  <si>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</si>
  <si>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</si>
  <si>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</si>
  <si>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</si>
  <si>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</si>
  <si>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</si>
  <si>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</si>
  <si>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</si>
  <si>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</si>
  <si>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</si>
  <si>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</si>
  <si>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</si>
  <si>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</si>
  <si>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</si>
  <si>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</si>
  <si>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</si>
  <si>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</si>
  <si>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</si>
  <si>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</si>
  <si>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</si>
  <si>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</si>
  <si>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</si>
  <si>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</si>
  <si>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</si>
  <si>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</si>
  <si>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</si>
  <si>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</si>
  <si>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</si>
  <si>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</si>
  <si>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</si>
  <si>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</si>
  <si>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</si>
  <si>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</si>
  <si>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</si>
  <si>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</si>
  <si>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</si>
  <si>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</si>
  <si>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</si>
  <si>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</si>
  <si>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</si>
  <si>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</si>
  <si>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</si>
  <si>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</si>
  <si>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</si>
  <si>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</si>
  <si>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</si>
  <si>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</si>
  <si>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</si>
  <si>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</si>
  <si>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</si>
  <si>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</si>
  <si>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</si>
  <si>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</si>
  <si>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</si>
  <si>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</si>
  <si>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</si>
  <si>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</si>
  <si>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</si>
  <si>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</si>
  <si>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</si>
  <si>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</si>
  <si>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</si>
  <si>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</si>
  <si>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</si>
  <si>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</si>
  <si>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</si>
  <si>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</si>
  <si>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</si>
  <si>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</si>
  <si>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</si>
  <si>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</si>
  <si>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</si>
  <si>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</si>
  <si>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</si>
  <si>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</si>
  <si>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</si>
  <si>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</si>
  <si>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</si>
  <si>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</si>
  <si>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</si>
  <si>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</si>
  <si>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</si>
  <si>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</si>
  <si>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</si>
  <si>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</si>
  <si>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</si>
  <si>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</si>
  <si>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</si>
  <si>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</si>
  <si>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</si>
  <si>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</si>
  <si>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</si>
  <si>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</si>
  <si>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</si>
  <si>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</si>
  <si>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</si>
  <si>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</si>
  <si>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</si>
  <si>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</si>
  <si>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</si>
  <si>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</si>
  <si>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</si>
  <si>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</si>
  <si>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</si>
  <si>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</si>
  <si>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</si>
  <si>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</si>
  <si>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</si>
  <si>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</si>
  <si>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</si>
  <si>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</si>
  <si>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</si>
  <si>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</si>
  <si>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</si>
  <si>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</si>
  <si>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</si>
  <si>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</si>
  <si>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</si>
  <si>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</si>
  <si>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</si>
  <si>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</si>
  <si>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</si>
  <si>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</si>
  <si>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</si>
  <si>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</si>
  <si>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</si>
  <si>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</si>
  <si>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</si>
  <si>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</si>
  <si>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</si>
  <si>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</si>
  <si>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</si>
  <si>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</si>
  <si>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</si>
  <si>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</si>
  <si>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</si>
  <si>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</si>
  <si>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</si>
  <si>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</si>
  <si>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</si>
  <si>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</si>
  <si>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</si>
  <si>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</si>
  <si>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</si>
  <si>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</si>
  <si>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</si>
  <si>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</si>
  <si>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</si>
  <si>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</si>
  <si>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</si>
  <si>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</si>
  <si>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</si>
  <si>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</si>
  <si>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</si>
  <si>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</si>
  <si>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</si>
  <si>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</si>
  <si>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</si>
  <si>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</si>
  <si>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</si>
  <si>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</si>
  <si>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</si>
  <si>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</si>
  <si>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</si>
  <si>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</si>
  <si>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</si>
  <si>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</si>
  <si>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</si>
  <si>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</si>
  <si>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</si>
  <si>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</si>
  <si>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</si>
  <si>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</si>
  <si>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</si>
  <si>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</si>
  <si>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</si>
  <si>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</si>
  <si>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</si>
  <si>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</si>
  <si>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</si>
  <si>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</si>
  <si>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</si>
  <si>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</si>
  <si>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</si>
  <si>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</si>
  <si>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</si>
  <si>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</si>
  <si>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</si>
  <si>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</si>
  <si>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</si>
  <si>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</si>
  <si>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</si>
  <si>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</si>
  <si>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</si>
  <si>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</si>
  <si>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</si>
  <si>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</si>
  <si>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</si>
  <si>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</si>
  <si>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</si>
  <si>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</si>
  <si>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</si>
  <si>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</si>
  <si>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</si>
  <si>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</si>
  <si>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</si>
  <si>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</si>
  <si>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</si>
  <si>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</si>
  <si>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</si>
  <si>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</si>
  <si>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</si>
  <si>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</si>
  <si>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</si>
  <si>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</si>
  <si>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</si>
  <si>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</si>
  <si>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</si>
  <si>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</si>
  <si>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</si>
  <si>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</si>
  <si>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</si>
  <si>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</si>
  <si>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</si>
  <si>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</si>
  <si>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</si>
  <si>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</si>
  <si>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</si>
  <si>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</si>
  <si>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</si>
  <si>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</si>
  <si>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</si>
  <si>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</si>
  <si>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</si>
  <si>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</si>
  <si>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</si>
  <si>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</si>
  <si>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</si>
  <si>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</si>
  <si>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</si>
  <si>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</si>
  <si>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</si>
  <si>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</si>
  <si>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</si>
  <si>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</si>
  <si>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</si>
  <si>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</si>
  <si>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</si>
  <si>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</si>
  <si>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</si>
  <si>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</si>
  <si>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</si>
  <si>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</si>
  <si>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</si>
  <si>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</si>
  <si>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</si>
  <si>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</si>
  <si>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</si>
  <si>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</si>
  <si>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</si>
  <si>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</si>
  <si>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</si>
  <si>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</si>
  <si>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</si>
  <si>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</si>
  <si>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</si>
  <si>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</si>
  <si>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</si>
  <si>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</si>
  <si>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</si>
  <si>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</si>
  <si>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</si>
  <si>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</si>
  <si>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</si>
  <si>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</si>
  <si>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</si>
  <si>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</si>
  <si>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</si>
  <si>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</si>
  <si>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</si>
  <si>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</si>
  <si>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</si>
  <si>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</si>
  <si>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</si>
  <si>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</si>
  <si>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</si>
  <si>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</si>
  <si>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</si>
  <si>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</si>
  <si>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</si>
  <si>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</si>
  <si>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</si>
  <si>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</si>
  <si>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</si>
  <si>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</si>
  <si>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</si>
  <si>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</si>
  <si>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</si>
  <si>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</si>
  <si>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</si>
  <si>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</si>
  <si>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</si>
  <si>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</si>
  <si>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</si>
  <si>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</si>
  <si>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</si>
  <si>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</si>
  <si>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</si>
  <si>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</si>
  <si>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</si>
  <si>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</si>
  <si>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</si>
  <si>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</si>
  <si>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</si>
  <si>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</si>
  <si>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</si>
  <si>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</si>
  <si>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</si>
  <si>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</si>
  <si>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</si>
  <si>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</si>
  <si>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</si>
  <si>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</si>
  <si>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</si>
  <si>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</si>
  <si>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</si>
  <si>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</si>
  <si>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</si>
  <si>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</si>
  <si>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</si>
  <si>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</si>
  <si>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</si>
  <si>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</si>
  <si>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</si>
  <si>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</si>
  <si>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</si>
  <si>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</si>
  <si>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</si>
  <si>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</si>
  <si>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</si>
  <si>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</si>
  <si>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</si>
  <si>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</si>
  <si>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</si>
  <si>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</si>
  <si>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</si>
  <si>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</si>
  <si>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</si>
  <si>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</si>
  <si>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</si>
  <si>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</si>
  <si>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</si>
  <si>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</si>
  <si>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</si>
  <si>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</si>
  <si>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</si>
  <si>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</si>
  <si>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</si>
  <si>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</si>
  <si>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</si>
  <si>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</si>
  <si>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</si>
  <si>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</si>
  <si>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</si>
  <si>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</si>
  <si>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</si>
  <si>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</si>
  <si>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</si>
  <si>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</si>
  <si>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</si>
  <si>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</si>
  <si>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</si>
  <si>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</si>
  <si>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</si>
  <si>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</si>
  <si>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</si>
  <si>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</si>
  <si>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</si>
  <si>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</si>
  <si>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</si>
  <si>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</si>
  <si>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</si>
  <si>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</si>
  <si>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</si>
  <si>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</si>
  <si>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</si>
  <si>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</si>
  <si>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</si>
  <si>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</si>
  <si>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</si>
  <si>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</si>
  <si>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</si>
  <si>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</si>
  <si>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</si>
  <si>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</si>
  <si>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</si>
  <si>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</si>
  <si>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</si>
  <si>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</si>
  <si>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</si>
  <si>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</si>
  <si>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</si>
  <si>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</si>
  <si>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</si>
  <si>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</si>
  <si>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</si>
  <si>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</si>
  <si>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</si>
  <si>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</si>
  <si>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</si>
  <si>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</si>
  <si>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</si>
  <si>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</si>
  <si>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</si>
  <si>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</si>
  <si>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</si>
  <si>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</si>
  <si>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</si>
  <si>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</si>
  <si>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</si>
  <si>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</si>
  <si>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</si>
  <si>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</si>
  <si>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</si>
  <si>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</si>
  <si>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</si>
  <si>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</si>
  <si>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</si>
  <si>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</si>
  <si>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</si>
  <si>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</si>
  <si>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</si>
  <si>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</si>
  <si>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</si>
  <si>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</si>
  <si>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</si>
  <si>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</si>
  <si>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</si>
  <si>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</si>
  <si>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</si>
  <si>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</si>
  <si>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</si>
  <si>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</si>
  <si>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</si>
  <si>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</si>
  <si>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</si>
  <si>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</si>
  <si>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</si>
  <si>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</si>
  <si>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</si>
  <si>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</si>
  <si>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</si>
  <si>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</si>
  <si>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</si>
  <si>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</si>
  <si>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</si>
  <si>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</si>
  <si>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</si>
  <si>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</si>
  <si>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</si>
  <si>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</si>
  <si>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</si>
  <si>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</si>
  <si>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</si>
  <si>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</si>
  <si>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</si>
  <si>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</si>
  <si>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</si>
  <si>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</si>
  <si>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</si>
  <si>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</si>
  <si>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</si>
  <si>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</si>
  <si>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</si>
  <si>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</si>
  <si>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</si>
  <si>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</si>
  <si>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</si>
  <si>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</si>
  <si>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</si>
  <si>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</si>
  <si>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</si>
  <si>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</si>
  <si>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</si>
  <si>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</si>
  <si>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</si>
  <si>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</si>
  <si>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</si>
  <si>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</si>
  <si>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</si>
  <si>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</si>
  <si>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</si>
  <si>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</si>
  <si>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</si>
  <si>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</si>
  <si>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</si>
  <si>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</si>
  <si>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</si>
  <si>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</si>
  <si>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</si>
  <si>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</si>
  <si>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</si>
  <si>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</si>
  <si>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</si>
  <si>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</si>
  <si>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</si>
  <si>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</si>
  <si>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</si>
  <si>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</si>
  <si>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</si>
  <si>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</si>
  <si>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</si>
  <si>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</si>
  <si>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</si>
  <si>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</si>
  <si>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</si>
  <si>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</si>
  <si>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</si>
  <si>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</si>
  <si>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</si>
  <si>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</si>
  <si>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</si>
  <si>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</si>
  <si>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</si>
  <si>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</si>
  <si>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</si>
  <si>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</si>
  <si>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</si>
  <si>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</si>
  <si>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</si>
  <si>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</si>
  <si>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</si>
  <si>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</si>
  <si>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</si>
  <si>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</si>
  <si>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</si>
  <si>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</si>
  <si>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</si>
  <si>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</si>
  <si>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</si>
  <si>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</si>
  <si>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</si>
  <si>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</si>
  <si>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</si>
  <si>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</si>
  <si>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</si>
  <si>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</si>
  <si>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</si>
  <si>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</si>
  <si>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</si>
  <si>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</si>
  <si>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</si>
  <si>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</si>
  <si>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</si>
  <si>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</si>
  <si>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</si>
  <si>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</si>
  <si>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</si>
  <si>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</si>
  <si>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</si>
  <si>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</si>
  <si>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</si>
  <si>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</si>
  <si>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</si>
  <si>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</si>
  <si>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</si>
  <si>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</si>
  <si>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</si>
  <si>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</si>
  <si>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</si>
  <si>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</si>
  <si>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</si>
  <si>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</si>
  <si>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</si>
  <si>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</si>
  <si>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</si>
  <si>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</si>
  <si>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</si>
  <si>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</si>
  <si>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</si>
  <si>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</si>
  <si>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</si>
  <si>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</si>
  <si>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</si>
  <si>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</si>
  <si>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</si>
  <si>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</si>
  <si>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</si>
  <si>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</si>
  <si>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</si>
  <si>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</si>
  <si>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</si>
  <si>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</si>
  <si>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</si>
  <si>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</si>
  <si>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</si>
  <si>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</si>
  <si>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</si>
  <si>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</si>
  <si>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</si>
  <si>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</si>
  <si>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</si>
  <si>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</si>
  <si>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</si>
  <si>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</si>
  <si>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</si>
  <si>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</si>
  <si>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</si>
  <si>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</si>
  <si>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</si>
  <si>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</si>
  <si>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</si>
  <si>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</si>
  <si>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</si>
  <si>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</si>
  <si>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</si>
  <si>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</si>
  <si>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</si>
  <si>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</si>
  <si>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</si>
  <si>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</si>
  <si>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</si>
  <si>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</si>
  <si>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</si>
  <si>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</si>
  <si>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</si>
  <si>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</si>
  <si>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</si>
  <si>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</si>
  <si>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</si>
  <si>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</si>
  <si>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</si>
  <si>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</si>
  <si>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</si>
  <si>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</si>
  <si>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</si>
  <si>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</si>
  <si>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</si>
  <si>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</si>
  <si>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</si>
  <si>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</si>
  <si>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</si>
  <si>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</si>
  <si>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</si>
  <si>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</si>
  <si>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</si>
  <si>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</si>
  <si>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</si>
  <si>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</si>
  <si>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</si>
  <si>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</si>
  <si>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</si>
  <si>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</si>
  <si>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</si>
  <si>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</si>
  <si>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</si>
  <si>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</si>
  <si>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</si>
  <si>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</si>
  <si>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</si>
  <si>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</si>
  <si>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</si>
  <si>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</si>
  <si>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</si>
  <si>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</si>
  <si>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</si>
  <si>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</si>
  <si>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</si>
  <si>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</si>
  <si>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</si>
  <si>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</si>
  <si>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</si>
  <si>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</si>
  <si>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</si>
  <si>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</si>
  <si>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</si>
  <si>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</si>
  <si>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</si>
  <si>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</si>
  <si>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</si>
  <si>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</si>
  <si>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</si>
  <si>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</si>
  <si>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</si>
  <si>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</si>
  <si>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</si>
  <si>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</si>
  <si>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</si>
  <si>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</si>
  <si>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</si>
  <si>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</si>
  <si>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</si>
  <si>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</si>
  <si>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</si>
  <si>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</si>
  <si>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</si>
  <si>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</si>
  <si>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</si>
  <si>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</si>
  <si>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</si>
  <si>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</si>
  <si>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</si>
  <si>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</si>
  <si>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</si>
  <si>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</si>
  <si>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</si>
  <si>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</si>
  <si>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</si>
  <si>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</si>
  <si>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</si>
  <si>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</si>
  <si>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</si>
  <si>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</si>
  <si>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</si>
  <si>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</si>
  <si>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</si>
  <si>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</si>
  <si>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</si>
  <si>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</si>
  <si>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</si>
  <si>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</si>
  <si>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</si>
  <si>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</si>
  <si>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</si>
  <si>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</si>
  <si>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</si>
  <si>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</si>
  <si>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</si>
  <si>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</si>
  <si>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</si>
  <si>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</si>
  <si>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</si>
  <si>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</si>
  <si>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</si>
  <si>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</si>
  <si>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</si>
  <si>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</si>
  <si>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</si>
  <si>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</si>
  <si>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</si>
  <si>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</si>
  <si>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</si>
  <si>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</si>
  <si>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</si>
  <si>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</si>
  <si>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</si>
  <si>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</si>
  <si>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</si>
  <si>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</si>
  <si>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</si>
  <si>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</si>
  <si>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</si>
  <si>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</si>
  <si>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</si>
  <si>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</si>
  <si>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</si>
  <si>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</si>
  <si>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</si>
  <si>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</si>
  <si>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</si>
  <si>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</si>
  <si>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</si>
  <si>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</si>
  <si>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</si>
  <si>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</si>
  <si>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</si>
  <si>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</si>
  <si>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</si>
  <si>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</si>
  <si>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</si>
  <si>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</si>
  <si>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</si>
  <si>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</si>
  <si>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</si>
  <si>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</si>
  <si>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</si>
  <si>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</si>
  <si>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</si>
  <si>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</si>
  <si>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</si>
  <si>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</si>
  <si>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</si>
  <si>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</si>
  <si>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</si>
  <si>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</si>
  <si>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</si>
  <si>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</si>
  <si>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</si>
  <si>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</si>
  <si>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</si>
  <si>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</si>
  <si>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</si>
  <si>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</si>
  <si>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</si>
  <si>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</si>
  <si>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</si>
  <si>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</si>
  <si>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</si>
  <si>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</si>
  <si>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</si>
  <si>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</si>
  <si>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</si>
  <si>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</si>
  <si>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</si>
  <si>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</si>
  <si>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</si>
  <si>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</si>
  <si>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</si>
  <si>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</si>
  <si>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</si>
  <si>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</si>
  <si>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</si>
  <si>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</si>
  <si>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</si>
  <si>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</si>
  <si>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6"/>
  </si>
  <si>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</si>
  <si>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</si>
  <si>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</si>
  <si>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</si>
  <si>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</si>
  <si>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</si>
  <si>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</si>
  <si>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</si>
  <si>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</si>
  <si>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</si>
  <si>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</si>
  <si>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</si>
  <si>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6"/>
  </si>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</sst>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70" fillId="0" borderId="0"/>
    <xf numFmtId="0" fontId="72"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57" fillId="25" borderId="10" xfId="0" applyFont="1" applyFill="1" applyBorder="1" applyProtection="1">
      <alignment vertical="center"/>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8" fillId="0" borderId="0" xfId="0" applyFont="1" applyFill="1" applyAlignment="1" applyProtection="1">
      <alignment vertical="center" wrapText="1"/>
    </xf>
    <xf numFmtId="0" fontId="39" fillId="0" borderId="0" xfId="0" applyFont="1" applyFill="1" applyAlignment="1" applyProtection="1">
      <alignment vertical="center" wrapText="1"/>
    </xf>
    <xf numFmtId="0" fontId="59" fillId="0" borderId="0" xfId="0" applyFont="1" applyProtection="1">
      <alignment vertical="center"/>
    </xf>
    <xf numFmtId="0" fontId="39"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39"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2" fillId="0" borderId="0" xfId="0" applyFont="1" applyAlignment="1" applyProtection="1">
      <alignment vertical="center" wrapText="1"/>
    </xf>
    <xf numFmtId="0" fontId="62"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8"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58" fillId="24" borderId="0" xfId="0" applyFont="1" applyFill="1" applyBorder="1" applyAlignment="1" applyProtection="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9" customWidth="1"/>
    <col min="2" max="2" width="11" style="119" customWidth="1"/>
    <col min="3" max="12" width="1.875" style="119" customWidth="1"/>
    <col min="13" max="22" width="2.625" style="119" customWidth="1"/>
    <col min="23" max="23" width="12.625" style="119" customWidth="1"/>
    <col min="24" max="24" width="25" style="119" customWidth="1"/>
    <col min="25" max="25" width="42" style="119" customWidth="1"/>
    <col min="26" max="26" width="17.125" style="119" customWidth="1"/>
    <col min="27" max="27" width="16.625" style="119" customWidth="1"/>
    <col min="28" max="28" width="5.625" style="119" customWidth="1"/>
    <col min="29" max="29" width="9" style="119" hidden="1" customWidth="1"/>
    <col min="30" max="16384" width="9" style="119"/>
  </cols>
  <sheetData>
    <row r="1" spans="1:29" ht="20.100000000000001" customHeight="1">
      <c r="A1" s="121" t="s">
        <v>211</v>
      </c>
      <c r="AC1" s="119" t="s">
        <v>47</v>
      </c>
    </row>
    <row r="2" spans="1:29" ht="9" customHeight="1">
      <c r="A2" s="122"/>
    </row>
    <row r="3" spans="1:29" ht="20.100000000000001" customHeight="1">
      <c r="A3" s="123" t="s">
        <v>212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9" s="125" customFormat="1" ht="37.5" customHeight="1">
      <c r="A4" s="327" t="s">
        <v>2415</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row>
    <row r="5" spans="1:29" ht="39" customHeight="1">
      <c r="A5" s="414" t="s">
        <v>2444</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row>
    <row r="6" spans="1:29" ht="12" customHeight="1">
      <c r="A6" s="12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9" ht="20.100000000000001" customHeight="1">
      <c r="A7" s="1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9" ht="20.100000000000001" customHeight="1">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9" ht="20.100000000000001" customHeight="1">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ht="20.100000000000001"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9" ht="20.100000000000001"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29" ht="20.100000000000001" customHeight="1">
      <c r="A12" s="12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row>
    <row r="13" spans="1:29" ht="13.5" customHeight="1">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9" ht="35.25" customHeight="1">
      <c r="A14" s="328" t="s">
        <v>213</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row>
    <row r="15" spans="1:29" ht="13.5"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100000000000001" customHeight="1">
      <c r="A16" s="129" t="s">
        <v>61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9" ht="20.100000000000001" customHeight="1" thickBot="1">
      <c r="A17" s="124"/>
      <c r="B17" s="123" t="s">
        <v>2453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9" ht="30" customHeight="1" thickBot="1">
      <c r="A18" s="124"/>
      <c r="B18" s="315" t="s">
        <v>33</v>
      </c>
      <c r="C18" s="398" t="s">
        <v>2450</v>
      </c>
      <c r="D18" s="399"/>
      <c r="E18" s="399"/>
      <c r="F18" s="399"/>
      <c r="G18" s="399"/>
      <c r="H18" s="399"/>
      <c r="I18" s="399"/>
      <c r="J18" s="399"/>
      <c r="K18" s="399"/>
      <c r="L18" s="400"/>
      <c r="M18" s="124"/>
      <c r="N18" s="124"/>
      <c r="O18" s="124"/>
      <c r="P18" s="124"/>
      <c r="Q18" s="124"/>
      <c r="R18" s="124"/>
      <c r="S18" s="124"/>
      <c r="T18" s="124"/>
      <c r="U18" s="124"/>
      <c r="V18" s="124"/>
      <c r="W18" s="124"/>
      <c r="X18" s="124"/>
      <c r="Y18" s="124"/>
      <c r="Z18" s="124"/>
      <c r="AA18" s="124"/>
    </row>
    <row r="19" spans="1:29" ht="13.5" customHeight="1">
      <c r="A19" s="124"/>
      <c r="B19" s="131"/>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row>
    <row r="20" spans="1:29" ht="20.100000000000001" customHeight="1">
      <c r="A20" s="129"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9" ht="20.100000000000001" customHeight="1" thickBot="1">
      <c r="A21" s="124"/>
      <c r="B21" s="123" t="s">
        <v>109</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9" ht="20.100000000000001" customHeight="1">
      <c r="A22" s="124"/>
      <c r="B22" s="132" t="s">
        <v>5</v>
      </c>
      <c r="C22" s="343" t="s">
        <v>8</v>
      </c>
      <c r="D22" s="343"/>
      <c r="E22" s="343"/>
      <c r="F22" s="343"/>
      <c r="G22" s="343"/>
      <c r="H22" s="343"/>
      <c r="I22" s="343"/>
      <c r="J22" s="343"/>
      <c r="K22" s="343"/>
      <c r="L22" s="344"/>
      <c r="M22" s="349" t="s">
        <v>100</v>
      </c>
      <c r="N22" s="350"/>
      <c r="O22" s="350"/>
      <c r="P22" s="350"/>
      <c r="Q22" s="350"/>
      <c r="R22" s="350"/>
      <c r="S22" s="350"/>
      <c r="T22" s="350"/>
      <c r="U22" s="350"/>
      <c r="V22" s="350"/>
      <c r="W22" s="351"/>
      <c r="X22" s="352"/>
      <c r="Y22" s="124"/>
      <c r="Z22" s="124"/>
      <c r="AA22" s="124"/>
    </row>
    <row r="23" spans="1:29" ht="20.100000000000001" customHeight="1" thickBot="1">
      <c r="A23" s="124"/>
      <c r="B23" s="133"/>
      <c r="C23" s="343" t="s">
        <v>35</v>
      </c>
      <c r="D23" s="343"/>
      <c r="E23" s="343"/>
      <c r="F23" s="343"/>
      <c r="G23" s="343"/>
      <c r="H23" s="343"/>
      <c r="I23" s="343"/>
      <c r="J23" s="343"/>
      <c r="K23" s="343"/>
      <c r="L23" s="344"/>
      <c r="M23" s="353" t="s">
        <v>100</v>
      </c>
      <c r="N23" s="354"/>
      <c r="O23" s="354"/>
      <c r="P23" s="354"/>
      <c r="Q23" s="354"/>
      <c r="R23" s="354"/>
      <c r="S23" s="354"/>
      <c r="T23" s="354"/>
      <c r="U23" s="354"/>
      <c r="V23" s="354"/>
      <c r="W23" s="354"/>
      <c r="X23" s="355"/>
      <c r="Y23" s="124"/>
      <c r="Z23" s="124"/>
      <c r="AA23" s="124"/>
      <c r="AC23" s="119" t="s">
        <v>46</v>
      </c>
    </row>
    <row r="24" spans="1:29" ht="20.100000000000001" customHeight="1" thickBot="1">
      <c r="A24" s="124"/>
      <c r="B24" s="132" t="s">
        <v>36</v>
      </c>
      <c r="C24" s="343" t="s">
        <v>7</v>
      </c>
      <c r="D24" s="343"/>
      <c r="E24" s="343"/>
      <c r="F24" s="343"/>
      <c r="G24" s="343"/>
      <c r="H24" s="343"/>
      <c r="I24" s="343"/>
      <c r="J24" s="343"/>
      <c r="K24" s="343"/>
      <c r="L24" s="344"/>
      <c r="M24" s="3">
        <v>1</v>
      </c>
      <c r="N24" s="4">
        <v>0</v>
      </c>
      <c r="O24" s="4">
        <v>0</v>
      </c>
      <c r="P24" s="134" t="s">
        <v>42</v>
      </c>
      <c r="Q24" s="4">
        <v>1</v>
      </c>
      <c r="R24" s="4">
        <v>2</v>
      </c>
      <c r="S24" s="4">
        <v>3</v>
      </c>
      <c r="T24" s="5">
        <v>4</v>
      </c>
      <c r="U24" s="135"/>
      <c r="V24" s="136"/>
      <c r="W24" s="136"/>
      <c r="X24" s="136"/>
      <c r="Y24" s="124"/>
      <c r="Z24" s="124"/>
      <c r="AA24" s="124"/>
      <c r="AC24" s="119" t="str">
        <f>CONCATENATE(M24,N24,O24,P24,Q24,R24,S24,T24)</f>
        <v>100－1234</v>
      </c>
    </row>
    <row r="25" spans="1:29" ht="34.5" customHeight="1">
      <c r="A25" s="124"/>
      <c r="B25" s="137"/>
      <c r="C25" s="369" t="s">
        <v>40</v>
      </c>
      <c r="D25" s="369"/>
      <c r="E25" s="369"/>
      <c r="F25" s="369"/>
      <c r="G25" s="369"/>
      <c r="H25" s="369"/>
      <c r="I25" s="369"/>
      <c r="J25" s="369"/>
      <c r="K25" s="369"/>
      <c r="L25" s="370"/>
      <c r="M25" s="356" t="s">
        <v>101</v>
      </c>
      <c r="N25" s="357"/>
      <c r="O25" s="357"/>
      <c r="P25" s="357"/>
      <c r="Q25" s="357"/>
      <c r="R25" s="357"/>
      <c r="S25" s="357"/>
      <c r="T25" s="357"/>
      <c r="U25" s="358"/>
      <c r="V25" s="358"/>
      <c r="W25" s="359"/>
      <c r="X25" s="360"/>
      <c r="Y25" s="124"/>
      <c r="Z25" s="124"/>
      <c r="AA25" s="124"/>
    </row>
    <row r="26" spans="1:29" ht="20.100000000000001" customHeight="1">
      <c r="A26" s="124"/>
      <c r="B26" s="133"/>
      <c r="C26" s="343" t="s">
        <v>41</v>
      </c>
      <c r="D26" s="343"/>
      <c r="E26" s="343"/>
      <c r="F26" s="343"/>
      <c r="G26" s="343"/>
      <c r="H26" s="343"/>
      <c r="I26" s="343"/>
      <c r="J26" s="343"/>
      <c r="K26" s="343"/>
      <c r="L26" s="344"/>
      <c r="M26" s="356" t="s">
        <v>102</v>
      </c>
      <c r="N26" s="357"/>
      <c r="O26" s="357"/>
      <c r="P26" s="357"/>
      <c r="Q26" s="357"/>
      <c r="R26" s="357"/>
      <c r="S26" s="357"/>
      <c r="T26" s="357"/>
      <c r="U26" s="357"/>
      <c r="V26" s="357"/>
      <c r="W26" s="361"/>
      <c r="X26" s="362"/>
      <c r="Y26" s="124"/>
      <c r="Z26" s="124"/>
      <c r="AA26" s="124"/>
    </row>
    <row r="27" spans="1:29" ht="20.100000000000001" customHeight="1">
      <c r="A27" s="124"/>
      <c r="B27" s="132" t="s">
        <v>37</v>
      </c>
      <c r="C27" s="343" t="s">
        <v>31</v>
      </c>
      <c r="D27" s="343"/>
      <c r="E27" s="343"/>
      <c r="F27" s="343"/>
      <c r="G27" s="343"/>
      <c r="H27" s="343"/>
      <c r="I27" s="343"/>
      <c r="J27" s="343"/>
      <c r="K27" s="343"/>
      <c r="L27" s="344"/>
      <c r="M27" s="372" t="s">
        <v>103</v>
      </c>
      <c r="N27" s="373"/>
      <c r="O27" s="373"/>
      <c r="P27" s="373"/>
      <c r="Q27" s="373"/>
      <c r="R27" s="373"/>
      <c r="S27" s="373"/>
      <c r="T27" s="373"/>
      <c r="U27" s="373"/>
      <c r="V27" s="373"/>
      <c r="W27" s="374"/>
      <c r="X27" s="375"/>
      <c r="Y27" s="124"/>
      <c r="Z27" s="124"/>
      <c r="AA27" s="124"/>
    </row>
    <row r="28" spans="1:29" ht="20.100000000000001" customHeight="1" thickBot="1">
      <c r="A28" s="124"/>
      <c r="B28" s="133"/>
      <c r="C28" s="343" t="s">
        <v>32</v>
      </c>
      <c r="D28" s="343"/>
      <c r="E28" s="343"/>
      <c r="F28" s="343"/>
      <c r="G28" s="343"/>
      <c r="H28" s="343"/>
      <c r="I28" s="343"/>
      <c r="J28" s="343"/>
      <c r="K28" s="343"/>
      <c r="L28" s="344"/>
      <c r="M28" s="376" t="s">
        <v>104</v>
      </c>
      <c r="N28" s="377"/>
      <c r="O28" s="377"/>
      <c r="P28" s="377"/>
      <c r="Q28" s="377"/>
      <c r="R28" s="377"/>
      <c r="S28" s="377"/>
      <c r="T28" s="377"/>
      <c r="U28" s="377"/>
      <c r="V28" s="377"/>
      <c r="W28" s="378"/>
      <c r="X28" s="379"/>
      <c r="Y28" s="124"/>
      <c r="Z28" s="124"/>
      <c r="AA28" s="124"/>
    </row>
    <row r="29" spans="1:29" ht="20.100000000000001" customHeight="1" thickBot="1">
      <c r="A29" s="124"/>
      <c r="B29" s="344" t="s">
        <v>2394</v>
      </c>
      <c r="C29" s="382"/>
      <c r="D29" s="382"/>
      <c r="E29" s="382"/>
      <c r="F29" s="382"/>
      <c r="G29" s="382"/>
      <c r="H29" s="382"/>
      <c r="I29" s="382"/>
      <c r="J29" s="382"/>
      <c r="K29" s="382"/>
      <c r="L29" s="383"/>
      <c r="M29" s="384" t="s">
        <v>2452</v>
      </c>
      <c r="N29" s="385"/>
      <c r="O29" s="385"/>
      <c r="P29" s="385"/>
      <c r="Q29" s="385"/>
      <c r="R29" s="385"/>
      <c r="S29" s="385"/>
      <c r="T29" s="386"/>
      <c r="U29" s="135"/>
      <c r="V29" s="136"/>
      <c r="W29" s="136"/>
      <c r="X29" s="136"/>
      <c r="Y29" s="124"/>
      <c r="Z29" s="124"/>
      <c r="AA29" s="124"/>
    </row>
    <row r="30" spans="1:29" ht="20.100000000000001" customHeight="1">
      <c r="A30" s="124"/>
      <c r="B30" s="380" t="s">
        <v>56</v>
      </c>
      <c r="C30" s="343" t="s">
        <v>8</v>
      </c>
      <c r="D30" s="343"/>
      <c r="E30" s="343"/>
      <c r="F30" s="343"/>
      <c r="G30" s="343"/>
      <c r="H30" s="343"/>
      <c r="I30" s="343"/>
      <c r="J30" s="343"/>
      <c r="K30" s="343"/>
      <c r="L30" s="344"/>
      <c r="M30" s="372" t="s">
        <v>105</v>
      </c>
      <c r="N30" s="373"/>
      <c r="O30" s="373"/>
      <c r="P30" s="373"/>
      <c r="Q30" s="373"/>
      <c r="R30" s="373"/>
      <c r="S30" s="373"/>
      <c r="T30" s="373"/>
      <c r="U30" s="373"/>
      <c r="V30" s="373"/>
      <c r="W30" s="374"/>
      <c r="X30" s="375"/>
      <c r="Y30" s="124"/>
      <c r="Z30" s="124"/>
      <c r="AA30" s="124"/>
    </row>
    <row r="31" spans="1:29" ht="20.100000000000001" customHeight="1">
      <c r="A31" s="124"/>
      <c r="B31" s="381"/>
      <c r="C31" s="371" t="s">
        <v>54</v>
      </c>
      <c r="D31" s="371"/>
      <c r="E31" s="371"/>
      <c r="F31" s="371"/>
      <c r="G31" s="371"/>
      <c r="H31" s="371"/>
      <c r="I31" s="371"/>
      <c r="J31" s="371"/>
      <c r="K31" s="371"/>
      <c r="L31" s="371"/>
      <c r="M31" s="372" t="s">
        <v>106</v>
      </c>
      <c r="N31" s="373"/>
      <c r="O31" s="373"/>
      <c r="P31" s="373"/>
      <c r="Q31" s="373"/>
      <c r="R31" s="373"/>
      <c r="S31" s="373"/>
      <c r="T31" s="373"/>
      <c r="U31" s="373"/>
      <c r="V31" s="373"/>
      <c r="W31" s="374"/>
      <c r="X31" s="375"/>
      <c r="Y31" s="124"/>
      <c r="Z31" s="124"/>
      <c r="AA31" s="124"/>
    </row>
    <row r="32" spans="1:29" ht="20.100000000000001" customHeight="1">
      <c r="A32" s="124"/>
      <c r="B32" s="132" t="s">
        <v>55</v>
      </c>
      <c r="C32" s="343" t="s">
        <v>0</v>
      </c>
      <c r="D32" s="343"/>
      <c r="E32" s="343"/>
      <c r="F32" s="343"/>
      <c r="G32" s="343"/>
      <c r="H32" s="343"/>
      <c r="I32" s="343"/>
      <c r="J32" s="343"/>
      <c r="K32" s="343"/>
      <c r="L32" s="344"/>
      <c r="M32" s="363" t="s">
        <v>107</v>
      </c>
      <c r="N32" s="364"/>
      <c r="O32" s="364"/>
      <c r="P32" s="364"/>
      <c r="Q32" s="364"/>
      <c r="R32" s="364"/>
      <c r="S32" s="364"/>
      <c r="T32" s="364"/>
      <c r="U32" s="364"/>
      <c r="V32" s="364"/>
      <c r="W32" s="365"/>
      <c r="X32" s="366"/>
      <c r="Y32" s="124"/>
      <c r="Z32" s="124"/>
      <c r="AA32" s="124"/>
    </row>
    <row r="33" spans="1:42" ht="20.100000000000001" customHeight="1" thickBot="1">
      <c r="A33" s="124"/>
      <c r="B33" s="138"/>
      <c r="C33" s="343" t="s">
        <v>51</v>
      </c>
      <c r="D33" s="343"/>
      <c r="E33" s="343"/>
      <c r="F33" s="343"/>
      <c r="G33" s="343"/>
      <c r="H33" s="343"/>
      <c r="I33" s="343"/>
      <c r="J33" s="343"/>
      <c r="K33" s="343"/>
      <c r="L33" s="344"/>
      <c r="M33" s="401" t="s">
        <v>108</v>
      </c>
      <c r="N33" s="402"/>
      <c r="O33" s="402"/>
      <c r="P33" s="402"/>
      <c r="Q33" s="402"/>
      <c r="R33" s="402"/>
      <c r="S33" s="402"/>
      <c r="T33" s="402"/>
      <c r="U33" s="402"/>
      <c r="V33" s="402"/>
      <c r="W33" s="403"/>
      <c r="X33" s="404"/>
      <c r="Y33" s="124"/>
      <c r="Z33" s="124"/>
      <c r="AA33" s="124"/>
    </row>
    <row r="34" spans="1:42" ht="48.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42" ht="20.100000000000001" customHeight="1">
      <c r="A35" s="129" t="s">
        <v>2448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42" ht="20.100000000000001" customHeight="1">
      <c r="A36" s="124"/>
      <c r="B36" s="123" t="s">
        <v>209</v>
      </c>
      <c r="C36" s="124"/>
      <c r="D36" s="124"/>
      <c r="E36" s="124"/>
      <c r="F36" s="124"/>
      <c r="G36" s="124"/>
      <c r="H36" s="124"/>
      <c r="I36" s="124"/>
      <c r="J36" s="124"/>
      <c r="K36" s="124"/>
      <c r="L36" s="124"/>
      <c r="M36" s="124"/>
      <c r="N36" s="124"/>
      <c r="O36" s="124"/>
      <c r="P36" s="124"/>
      <c r="Q36" s="124"/>
      <c r="R36" s="124"/>
      <c r="S36" s="124"/>
      <c r="T36" s="124"/>
      <c r="U36" s="124"/>
      <c r="V36" s="124"/>
      <c r="W36" s="124"/>
      <c r="X36" s="139"/>
      <c r="Y36" s="124"/>
      <c r="Z36" s="124"/>
      <c r="AA36" s="124"/>
    </row>
    <row r="37" spans="1:42" ht="45" customHeight="1">
      <c r="A37" s="124"/>
      <c r="B37" s="367" t="s">
        <v>2427</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row>
    <row r="38" spans="1:42" ht="27" customHeight="1">
      <c r="A38" s="124"/>
      <c r="B38" s="330" t="s">
        <v>38</v>
      </c>
      <c r="C38" s="336" t="s">
        <v>39</v>
      </c>
      <c r="D38" s="336"/>
      <c r="E38" s="336"/>
      <c r="F38" s="336"/>
      <c r="G38" s="336"/>
      <c r="H38" s="336"/>
      <c r="I38" s="336"/>
      <c r="J38" s="336"/>
      <c r="K38" s="336"/>
      <c r="L38" s="337"/>
      <c r="M38" s="341" t="s">
        <v>43</v>
      </c>
      <c r="N38" s="336"/>
      <c r="O38" s="336"/>
      <c r="P38" s="336"/>
      <c r="Q38" s="337"/>
      <c r="R38" s="332" t="s">
        <v>67</v>
      </c>
      <c r="S38" s="333"/>
      <c r="T38" s="333"/>
      <c r="U38" s="333"/>
      <c r="V38" s="333"/>
      <c r="W38" s="334"/>
      <c r="X38" s="330" t="s">
        <v>44</v>
      </c>
      <c r="Y38" s="330" t="s">
        <v>45</v>
      </c>
      <c r="Z38" s="347" t="s">
        <v>121</v>
      </c>
      <c r="AA38" s="346" t="s">
        <v>97</v>
      </c>
    </row>
    <row r="39" spans="1:42" ht="32.25" customHeight="1" thickBot="1">
      <c r="A39" s="124"/>
      <c r="B39" s="335"/>
      <c r="C39" s="338"/>
      <c r="D39" s="338"/>
      <c r="E39" s="338"/>
      <c r="F39" s="338"/>
      <c r="G39" s="338"/>
      <c r="H39" s="338"/>
      <c r="I39" s="338"/>
      <c r="J39" s="338"/>
      <c r="K39" s="338"/>
      <c r="L39" s="339"/>
      <c r="M39" s="342"/>
      <c r="N39" s="338"/>
      <c r="O39" s="338"/>
      <c r="P39" s="338"/>
      <c r="Q39" s="339"/>
      <c r="R39" s="340" t="s">
        <v>70</v>
      </c>
      <c r="S39" s="331"/>
      <c r="T39" s="331"/>
      <c r="U39" s="331"/>
      <c r="V39" s="331"/>
      <c r="W39" s="140" t="s">
        <v>71</v>
      </c>
      <c r="X39" s="331"/>
      <c r="Y39" s="331"/>
      <c r="Z39" s="348"/>
      <c r="AA39" s="340"/>
    </row>
    <row r="40" spans="1:42" ht="37.5" customHeight="1" thickBot="1">
      <c r="A40" s="124"/>
      <c r="B40" s="130">
        <v>1</v>
      </c>
      <c r="C40" s="405" t="s">
        <v>2396</v>
      </c>
      <c r="D40" s="406"/>
      <c r="E40" s="406"/>
      <c r="F40" s="406"/>
      <c r="G40" s="406"/>
      <c r="H40" s="406"/>
      <c r="I40" s="406"/>
      <c r="J40" s="406"/>
      <c r="K40" s="406"/>
      <c r="L40" s="407"/>
      <c r="M40" s="387" t="s">
        <v>95</v>
      </c>
      <c r="N40" s="388"/>
      <c r="O40" s="388"/>
      <c r="P40" s="388"/>
      <c r="Q40" s="389"/>
      <c r="R40" s="393" t="s">
        <v>128</v>
      </c>
      <c r="S40" s="394"/>
      <c r="T40" s="394"/>
      <c r="U40" s="394"/>
      <c r="V40" s="395"/>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1" t="str">
        <f>IF(COUNTIF(R40:R255,C18)=COUNTA(C40:C255),"○","×")</f>
        <v>○</v>
      </c>
      <c r="AD40" s="318" t="s">
        <v>2424</v>
      </c>
      <c r="AE40" s="319"/>
      <c r="AF40" s="319"/>
      <c r="AG40" s="319"/>
      <c r="AH40" s="319"/>
      <c r="AI40" s="319"/>
      <c r="AJ40" s="319"/>
      <c r="AK40" s="319"/>
      <c r="AL40" s="319"/>
      <c r="AM40" s="319"/>
      <c r="AN40" s="319"/>
      <c r="AO40" s="319"/>
      <c r="AP40" s="320"/>
    </row>
    <row r="41" spans="1:42" ht="37.5" customHeight="1">
      <c r="A41" s="124"/>
      <c r="B41" s="130">
        <f>B40+1</f>
        <v>2</v>
      </c>
      <c r="C41" s="408" t="s">
        <v>2393</v>
      </c>
      <c r="D41" s="409"/>
      <c r="E41" s="409"/>
      <c r="F41" s="409"/>
      <c r="G41" s="409"/>
      <c r="H41" s="409"/>
      <c r="I41" s="409"/>
      <c r="J41" s="409"/>
      <c r="K41" s="409"/>
      <c r="L41" s="410"/>
      <c r="M41" s="390" t="s">
        <v>99</v>
      </c>
      <c r="N41" s="391"/>
      <c r="O41" s="391"/>
      <c r="P41" s="391"/>
      <c r="Q41" s="392"/>
      <c r="R41" s="324" t="s">
        <v>95</v>
      </c>
      <c r="S41" s="325"/>
      <c r="T41" s="325"/>
      <c r="U41" s="325"/>
      <c r="V41" s="326"/>
      <c r="W41" s="105" t="s">
        <v>1110</v>
      </c>
      <c r="X41" s="9" t="s">
        <v>96</v>
      </c>
      <c r="Y41" s="9" t="s">
        <v>2437</v>
      </c>
      <c r="Z41" s="10">
        <v>95000</v>
      </c>
      <c r="AA41" s="35">
        <v>11.4</v>
      </c>
    </row>
    <row r="42" spans="1:42" ht="37.5" customHeight="1">
      <c r="A42" s="124"/>
      <c r="B42" s="130">
        <f t="shared" ref="B42:B78" si="0">B41+1</f>
        <v>3</v>
      </c>
      <c r="C42" s="408" t="s">
        <v>2397</v>
      </c>
      <c r="D42" s="409"/>
      <c r="E42" s="409"/>
      <c r="F42" s="409"/>
      <c r="G42" s="409"/>
      <c r="H42" s="409"/>
      <c r="I42" s="409"/>
      <c r="J42" s="409"/>
      <c r="K42" s="409"/>
      <c r="L42" s="410"/>
      <c r="M42" s="324" t="s">
        <v>95</v>
      </c>
      <c r="N42" s="325"/>
      <c r="O42" s="325"/>
      <c r="P42" s="325"/>
      <c r="Q42" s="326"/>
      <c r="R42" s="324" t="s">
        <v>128</v>
      </c>
      <c r="S42" s="325"/>
      <c r="T42" s="325"/>
      <c r="U42" s="325"/>
      <c r="V42" s="326"/>
      <c r="W42" s="105"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4"/>
      <c r="B43" s="130">
        <f t="shared" si="0"/>
        <v>4</v>
      </c>
      <c r="C43" s="408"/>
      <c r="D43" s="409"/>
      <c r="E43" s="409"/>
      <c r="F43" s="409"/>
      <c r="G43" s="409"/>
      <c r="H43" s="409"/>
      <c r="I43" s="409"/>
      <c r="J43" s="409"/>
      <c r="K43" s="409"/>
      <c r="L43" s="410"/>
      <c r="M43" s="324"/>
      <c r="N43" s="325"/>
      <c r="O43" s="325"/>
      <c r="P43" s="325"/>
      <c r="Q43" s="326"/>
      <c r="R43" s="324"/>
      <c r="S43" s="325"/>
      <c r="T43" s="325"/>
      <c r="U43" s="325"/>
      <c r="V43" s="326"/>
      <c r="W43" s="105"/>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4"/>
      <c r="B44" s="130">
        <f t="shared" si="0"/>
        <v>5</v>
      </c>
      <c r="C44" s="408"/>
      <c r="D44" s="409"/>
      <c r="E44" s="409"/>
      <c r="F44" s="409"/>
      <c r="G44" s="409"/>
      <c r="H44" s="409"/>
      <c r="I44" s="409"/>
      <c r="J44" s="409"/>
      <c r="K44" s="409"/>
      <c r="L44" s="410"/>
      <c r="M44" s="324"/>
      <c r="N44" s="325"/>
      <c r="O44" s="325"/>
      <c r="P44" s="325"/>
      <c r="Q44" s="326"/>
      <c r="R44" s="324"/>
      <c r="S44" s="325"/>
      <c r="T44" s="325"/>
      <c r="U44" s="325"/>
      <c r="V44" s="326"/>
      <c r="W44" s="105"/>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4"/>
      <c r="B45" s="130">
        <f t="shared" si="0"/>
        <v>6</v>
      </c>
      <c r="C45" s="408"/>
      <c r="D45" s="409"/>
      <c r="E45" s="409"/>
      <c r="F45" s="409"/>
      <c r="G45" s="409"/>
      <c r="H45" s="409"/>
      <c r="I45" s="409"/>
      <c r="J45" s="409"/>
      <c r="K45" s="409"/>
      <c r="L45" s="410"/>
      <c r="M45" s="324"/>
      <c r="N45" s="325"/>
      <c r="O45" s="325"/>
      <c r="P45" s="325"/>
      <c r="Q45" s="326"/>
      <c r="R45" s="324"/>
      <c r="S45" s="325"/>
      <c r="T45" s="325"/>
      <c r="U45" s="325"/>
      <c r="V45" s="326"/>
      <c r="W45" s="105"/>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4"/>
      <c r="B46" s="130">
        <f t="shared" si="0"/>
        <v>7</v>
      </c>
      <c r="C46" s="408"/>
      <c r="D46" s="409"/>
      <c r="E46" s="409"/>
      <c r="F46" s="409"/>
      <c r="G46" s="409"/>
      <c r="H46" s="409"/>
      <c r="I46" s="409"/>
      <c r="J46" s="409"/>
      <c r="K46" s="409"/>
      <c r="L46" s="410"/>
      <c r="M46" s="324"/>
      <c r="N46" s="325"/>
      <c r="O46" s="325"/>
      <c r="P46" s="325"/>
      <c r="Q46" s="326"/>
      <c r="R46" s="324"/>
      <c r="S46" s="325"/>
      <c r="T46" s="325"/>
      <c r="U46" s="325"/>
      <c r="V46" s="326"/>
      <c r="W46" s="105"/>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4"/>
      <c r="B47" s="130">
        <f t="shared" si="0"/>
        <v>8</v>
      </c>
      <c r="C47" s="408"/>
      <c r="D47" s="409"/>
      <c r="E47" s="409"/>
      <c r="F47" s="409"/>
      <c r="G47" s="409"/>
      <c r="H47" s="409"/>
      <c r="I47" s="409"/>
      <c r="J47" s="409"/>
      <c r="K47" s="409"/>
      <c r="L47" s="410"/>
      <c r="M47" s="345"/>
      <c r="N47" s="345"/>
      <c r="O47" s="345"/>
      <c r="P47" s="345"/>
      <c r="Q47" s="345"/>
      <c r="R47" s="324"/>
      <c r="S47" s="325"/>
      <c r="T47" s="325"/>
      <c r="U47" s="325"/>
      <c r="V47" s="326"/>
      <c r="W47" s="105"/>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4"/>
      <c r="B48" s="130">
        <f t="shared" si="0"/>
        <v>9</v>
      </c>
      <c r="C48" s="408"/>
      <c r="D48" s="409"/>
      <c r="E48" s="409"/>
      <c r="F48" s="409"/>
      <c r="G48" s="409"/>
      <c r="H48" s="409"/>
      <c r="I48" s="409"/>
      <c r="J48" s="409"/>
      <c r="K48" s="409"/>
      <c r="L48" s="410"/>
      <c r="M48" s="345"/>
      <c r="N48" s="345"/>
      <c r="O48" s="345"/>
      <c r="P48" s="345"/>
      <c r="Q48" s="345"/>
      <c r="R48" s="324"/>
      <c r="S48" s="325"/>
      <c r="T48" s="325"/>
      <c r="U48" s="325"/>
      <c r="V48" s="326"/>
      <c r="W48" s="105"/>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4"/>
      <c r="B49" s="130">
        <f t="shared" si="0"/>
        <v>10</v>
      </c>
      <c r="C49" s="408"/>
      <c r="D49" s="409"/>
      <c r="E49" s="409"/>
      <c r="F49" s="409"/>
      <c r="G49" s="409"/>
      <c r="H49" s="409"/>
      <c r="I49" s="409"/>
      <c r="J49" s="409"/>
      <c r="K49" s="409"/>
      <c r="L49" s="410"/>
      <c r="M49" s="345"/>
      <c r="N49" s="345"/>
      <c r="O49" s="345"/>
      <c r="P49" s="345"/>
      <c r="Q49" s="345"/>
      <c r="R49" s="324"/>
      <c r="S49" s="325"/>
      <c r="T49" s="325"/>
      <c r="U49" s="325"/>
      <c r="V49" s="326"/>
      <c r="W49" s="105"/>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4"/>
      <c r="B50" s="130">
        <f t="shared" si="0"/>
        <v>11</v>
      </c>
      <c r="C50" s="408"/>
      <c r="D50" s="409"/>
      <c r="E50" s="409"/>
      <c r="F50" s="409"/>
      <c r="G50" s="409"/>
      <c r="H50" s="409"/>
      <c r="I50" s="409"/>
      <c r="J50" s="409"/>
      <c r="K50" s="409"/>
      <c r="L50" s="410"/>
      <c r="M50" s="345"/>
      <c r="N50" s="345"/>
      <c r="O50" s="345"/>
      <c r="P50" s="345"/>
      <c r="Q50" s="345"/>
      <c r="R50" s="324"/>
      <c r="S50" s="325"/>
      <c r="T50" s="325"/>
      <c r="U50" s="325"/>
      <c r="V50" s="326"/>
      <c r="W50" s="105"/>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4"/>
      <c r="B51" s="130">
        <f t="shared" si="0"/>
        <v>12</v>
      </c>
      <c r="C51" s="408"/>
      <c r="D51" s="409"/>
      <c r="E51" s="409"/>
      <c r="F51" s="409"/>
      <c r="G51" s="409"/>
      <c r="H51" s="409"/>
      <c r="I51" s="409"/>
      <c r="J51" s="409"/>
      <c r="K51" s="409"/>
      <c r="L51" s="410"/>
      <c r="M51" s="345"/>
      <c r="N51" s="345"/>
      <c r="O51" s="345"/>
      <c r="P51" s="345"/>
      <c r="Q51" s="345"/>
      <c r="R51" s="324"/>
      <c r="S51" s="325"/>
      <c r="T51" s="325"/>
      <c r="U51" s="325"/>
      <c r="V51" s="326"/>
      <c r="W51" s="105"/>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4"/>
      <c r="B52" s="130">
        <f t="shared" si="0"/>
        <v>13</v>
      </c>
      <c r="C52" s="408"/>
      <c r="D52" s="409"/>
      <c r="E52" s="409"/>
      <c r="F52" s="409"/>
      <c r="G52" s="409"/>
      <c r="H52" s="409"/>
      <c r="I52" s="409"/>
      <c r="J52" s="409"/>
      <c r="K52" s="409"/>
      <c r="L52" s="410"/>
      <c r="M52" s="345"/>
      <c r="N52" s="345"/>
      <c r="O52" s="345"/>
      <c r="P52" s="345"/>
      <c r="Q52" s="345"/>
      <c r="R52" s="324"/>
      <c r="S52" s="325"/>
      <c r="T52" s="325"/>
      <c r="U52" s="325"/>
      <c r="V52" s="326"/>
      <c r="W52" s="105"/>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4"/>
      <c r="B53" s="130">
        <f t="shared" si="0"/>
        <v>14</v>
      </c>
      <c r="C53" s="408"/>
      <c r="D53" s="409"/>
      <c r="E53" s="409"/>
      <c r="F53" s="409"/>
      <c r="G53" s="409"/>
      <c r="H53" s="409"/>
      <c r="I53" s="409"/>
      <c r="J53" s="409"/>
      <c r="K53" s="409"/>
      <c r="L53" s="410"/>
      <c r="M53" s="345"/>
      <c r="N53" s="345"/>
      <c r="O53" s="345"/>
      <c r="P53" s="345"/>
      <c r="Q53" s="345"/>
      <c r="R53" s="324"/>
      <c r="S53" s="325"/>
      <c r="T53" s="325"/>
      <c r="U53" s="325"/>
      <c r="V53" s="326"/>
      <c r="W53" s="105"/>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4"/>
      <c r="B54" s="130">
        <f t="shared" si="0"/>
        <v>15</v>
      </c>
      <c r="C54" s="408"/>
      <c r="D54" s="409"/>
      <c r="E54" s="409"/>
      <c r="F54" s="409"/>
      <c r="G54" s="409"/>
      <c r="H54" s="409"/>
      <c r="I54" s="409"/>
      <c r="J54" s="409"/>
      <c r="K54" s="409"/>
      <c r="L54" s="410"/>
      <c r="M54" s="345"/>
      <c r="N54" s="345"/>
      <c r="O54" s="345"/>
      <c r="P54" s="345"/>
      <c r="Q54" s="345"/>
      <c r="R54" s="324"/>
      <c r="S54" s="325"/>
      <c r="T54" s="325"/>
      <c r="U54" s="325"/>
      <c r="V54" s="326"/>
      <c r="W54" s="105"/>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4"/>
      <c r="B55" s="130">
        <f t="shared" si="0"/>
        <v>16</v>
      </c>
      <c r="C55" s="408"/>
      <c r="D55" s="409"/>
      <c r="E55" s="409"/>
      <c r="F55" s="409"/>
      <c r="G55" s="409"/>
      <c r="H55" s="409"/>
      <c r="I55" s="409"/>
      <c r="J55" s="409"/>
      <c r="K55" s="409"/>
      <c r="L55" s="410"/>
      <c r="M55" s="345"/>
      <c r="N55" s="345"/>
      <c r="O55" s="345"/>
      <c r="P55" s="345"/>
      <c r="Q55" s="345"/>
      <c r="R55" s="324"/>
      <c r="S55" s="325"/>
      <c r="T55" s="325"/>
      <c r="U55" s="325"/>
      <c r="V55" s="326"/>
      <c r="W55" s="105"/>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4"/>
      <c r="B56" s="130">
        <f t="shared" si="0"/>
        <v>17</v>
      </c>
      <c r="C56" s="408"/>
      <c r="D56" s="409"/>
      <c r="E56" s="409"/>
      <c r="F56" s="409"/>
      <c r="G56" s="409"/>
      <c r="H56" s="409"/>
      <c r="I56" s="409"/>
      <c r="J56" s="409"/>
      <c r="K56" s="409"/>
      <c r="L56" s="410"/>
      <c r="M56" s="345"/>
      <c r="N56" s="345"/>
      <c r="O56" s="345"/>
      <c r="P56" s="345"/>
      <c r="Q56" s="345"/>
      <c r="R56" s="324"/>
      <c r="S56" s="325"/>
      <c r="T56" s="325"/>
      <c r="U56" s="325"/>
      <c r="V56" s="326"/>
      <c r="W56" s="105"/>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4"/>
      <c r="B57" s="130">
        <f t="shared" si="0"/>
        <v>18</v>
      </c>
      <c r="C57" s="408"/>
      <c r="D57" s="409"/>
      <c r="E57" s="409"/>
      <c r="F57" s="409"/>
      <c r="G57" s="409"/>
      <c r="H57" s="409"/>
      <c r="I57" s="409"/>
      <c r="J57" s="409"/>
      <c r="K57" s="409"/>
      <c r="L57" s="410"/>
      <c r="M57" s="345"/>
      <c r="N57" s="345"/>
      <c r="O57" s="345"/>
      <c r="P57" s="345"/>
      <c r="Q57" s="345"/>
      <c r="R57" s="324"/>
      <c r="S57" s="325"/>
      <c r="T57" s="325"/>
      <c r="U57" s="325"/>
      <c r="V57" s="326"/>
      <c r="W57" s="105"/>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4"/>
      <c r="B58" s="130">
        <f t="shared" si="0"/>
        <v>19</v>
      </c>
      <c r="C58" s="408"/>
      <c r="D58" s="409"/>
      <c r="E58" s="409"/>
      <c r="F58" s="409"/>
      <c r="G58" s="409"/>
      <c r="H58" s="409"/>
      <c r="I58" s="409"/>
      <c r="J58" s="409"/>
      <c r="K58" s="409"/>
      <c r="L58" s="410"/>
      <c r="M58" s="345"/>
      <c r="N58" s="345"/>
      <c r="O58" s="345"/>
      <c r="P58" s="345"/>
      <c r="Q58" s="345"/>
      <c r="R58" s="324"/>
      <c r="S58" s="325"/>
      <c r="T58" s="325"/>
      <c r="U58" s="325"/>
      <c r="V58" s="326"/>
      <c r="W58" s="105"/>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4"/>
      <c r="B59" s="130">
        <f t="shared" si="0"/>
        <v>20</v>
      </c>
      <c r="C59" s="408"/>
      <c r="D59" s="409"/>
      <c r="E59" s="409"/>
      <c r="F59" s="409"/>
      <c r="G59" s="409"/>
      <c r="H59" s="409"/>
      <c r="I59" s="409"/>
      <c r="J59" s="409"/>
      <c r="K59" s="409"/>
      <c r="L59" s="410"/>
      <c r="M59" s="345"/>
      <c r="N59" s="345"/>
      <c r="O59" s="345"/>
      <c r="P59" s="345"/>
      <c r="Q59" s="345"/>
      <c r="R59" s="324"/>
      <c r="S59" s="325"/>
      <c r="T59" s="325"/>
      <c r="U59" s="325"/>
      <c r="V59" s="326"/>
      <c r="W59" s="105"/>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4"/>
      <c r="B60" s="130">
        <f t="shared" si="0"/>
        <v>21</v>
      </c>
      <c r="C60" s="408"/>
      <c r="D60" s="409"/>
      <c r="E60" s="409"/>
      <c r="F60" s="409"/>
      <c r="G60" s="409"/>
      <c r="H60" s="409"/>
      <c r="I60" s="409"/>
      <c r="J60" s="409"/>
      <c r="K60" s="409"/>
      <c r="L60" s="410"/>
      <c r="M60" s="345"/>
      <c r="N60" s="345"/>
      <c r="O60" s="345"/>
      <c r="P60" s="345"/>
      <c r="Q60" s="345"/>
      <c r="R60" s="324"/>
      <c r="S60" s="325"/>
      <c r="T60" s="325"/>
      <c r="U60" s="325"/>
      <c r="V60" s="326"/>
      <c r="W60" s="105"/>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4"/>
      <c r="B61" s="130">
        <f t="shared" si="0"/>
        <v>22</v>
      </c>
      <c r="C61" s="408"/>
      <c r="D61" s="409"/>
      <c r="E61" s="409"/>
      <c r="F61" s="409"/>
      <c r="G61" s="409"/>
      <c r="H61" s="409"/>
      <c r="I61" s="409"/>
      <c r="J61" s="409"/>
      <c r="K61" s="409"/>
      <c r="L61" s="410"/>
      <c r="M61" s="345"/>
      <c r="N61" s="345"/>
      <c r="O61" s="345"/>
      <c r="P61" s="345"/>
      <c r="Q61" s="345"/>
      <c r="R61" s="324"/>
      <c r="S61" s="325"/>
      <c r="T61" s="325"/>
      <c r="U61" s="325"/>
      <c r="V61" s="326"/>
      <c r="W61" s="105"/>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4"/>
      <c r="B62" s="130">
        <f t="shared" si="0"/>
        <v>23</v>
      </c>
      <c r="C62" s="408"/>
      <c r="D62" s="409"/>
      <c r="E62" s="409"/>
      <c r="F62" s="409"/>
      <c r="G62" s="409"/>
      <c r="H62" s="409"/>
      <c r="I62" s="409"/>
      <c r="J62" s="409"/>
      <c r="K62" s="409"/>
      <c r="L62" s="410"/>
      <c r="M62" s="345"/>
      <c r="N62" s="345"/>
      <c r="O62" s="345"/>
      <c r="P62" s="345"/>
      <c r="Q62" s="345"/>
      <c r="R62" s="324"/>
      <c r="S62" s="325"/>
      <c r="T62" s="325"/>
      <c r="U62" s="325"/>
      <c r="V62" s="326"/>
      <c r="W62" s="105"/>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4"/>
      <c r="B63" s="130">
        <f t="shared" si="0"/>
        <v>24</v>
      </c>
      <c r="C63" s="408"/>
      <c r="D63" s="409"/>
      <c r="E63" s="409"/>
      <c r="F63" s="409"/>
      <c r="G63" s="409"/>
      <c r="H63" s="409"/>
      <c r="I63" s="409"/>
      <c r="J63" s="409"/>
      <c r="K63" s="409"/>
      <c r="L63" s="410"/>
      <c r="M63" s="345"/>
      <c r="N63" s="345"/>
      <c r="O63" s="345"/>
      <c r="P63" s="345"/>
      <c r="Q63" s="345"/>
      <c r="R63" s="324"/>
      <c r="S63" s="325"/>
      <c r="T63" s="325"/>
      <c r="U63" s="325"/>
      <c r="V63" s="326"/>
      <c r="W63" s="105"/>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4"/>
      <c r="B64" s="130">
        <f t="shared" si="0"/>
        <v>25</v>
      </c>
      <c r="C64" s="408"/>
      <c r="D64" s="409"/>
      <c r="E64" s="409"/>
      <c r="F64" s="409"/>
      <c r="G64" s="409"/>
      <c r="H64" s="409"/>
      <c r="I64" s="409"/>
      <c r="J64" s="409"/>
      <c r="K64" s="409"/>
      <c r="L64" s="410"/>
      <c r="M64" s="345"/>
      <c r="N64" s="345"/>
      <c r="O64" s="345"/>
      <c r="P64" s="345"/>
      <c r="Q64" s="345"/>
      <c r="R64" s="324"/>
      <c r="S64" s="325"/>
      <c r="T64" s="325"/>
      <c r="U64" s="325"/>
      <c r="V64" s="326"/>
      <c r="W64" s="105"/>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4"/>
      <c r="B65" s="130">
        <f t="shared" si="0"/>
        <v>26</v>
      </c>
      <c r="C65" s="408"/>
      <c r="D65" s="409"/>
      <c r="E65" s="409"/>
      <c r="F65" s="409"/>
      <c r="G65" s="409"/>
      <c r="H65" s="409"/>
      <c r="I65" s="409"/>
      <c r="J65" s="409"/>
      <c r="K65" s="409"/>
      <c r="L65" s="410"/>
      <c r="M65" s="345"/>
      <c r="N65" s="345"/>
      <c r="O65" s="345"/>
      <c r="P65" s="345"/>
      <c r="Q65" s="345"/>
      <c r="R65" s="324"/>
      <c r="S65" s="325"/>
      <c r="T65" s="325"/>
      <c r="U65" s="325"/>
      <c r="V65" s="326"/>
      <c r="W65" s="105"/>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4"/>
      <c r="B66" s="130">
        <f t="shared" si="0"/>
        <v>27</v>
      </c>
      <c r="C66" s="408"/>
      <c r="D66" s="409"/>
      <c r="E66" s="409"/>
      <c r="F66" s="409"/>
      <c r="G66" s="409"/>
      <c r="H66" s="409"/>
      <c r="I66" s="409"/>
      <c r="J66" s="409"/>
      <c r="K66" s="409"/>
      <c r="L66" s="410"/>
      <c r="M66" s="345"/>
      <c r="N66" s="345"/>
      <c r="O66" s="345"/>
      <c r="P66" s="345"/>
      <c r="Q66" s="345"/>
      <c r="R66" s="324"/>
      <c r="S66" s="325"/>
      <c r="T66" s="325"/>
      <c r="U66" s="325"/>
      <c r="V66" s="326"/>
      <c r="W66" s="105"/>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4"/>
      <c r="B67" s="130">
        <f t="shared" si="0"/>
        <v>28</v>
      </c>
      <c r="C67" s="408"/>
      <c r="D67" s="409"/>
      <c r="E67" s="409"/>
      <c r="F67" s="409"/>
      <c r="G67" s="409"/>
      <c r="H67" s="409"/>
      <c r="I67" s="409"/>
      <c r="J67" s="409"/>
      <c r="K67" s="409"/>
      <c r="L67" s="410"/>
      <c r="M67" s="345"/>
      <c r="N67" s="345"/>
      <c r="O67" s="345"/>
      <c r="P67" s="345"/>
      <c r="Q67" s="345"/>
      <c r="R67" s="324"/>
      <c r="S67" s="325"/>
      <c r="T67" s="325"/>
      <c r="U67" s="325"/>
      <c r="V67" s="326"/>
      <c r="W67" s="105"/>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4"/>
      <c r="B68" s="130">
        <f t="shared" si="0"/>
        <v>29</v>
      </c>
      <c r="C68" s="408"/>
      <c r="D68" s="409"/>
      <c r="E68" s="409"/>
      <c r="F68" s="409"/>
      <c r="G68" s="409"/>
      <c r="H68" s="409"/>
      <c r="I68" s="409"/>
      <c r="J68" s="409"/>
      <c r="K68" s="409"/>
      <c r="L68" s="410"/>
      <c r="M68" s="345"/>
      <c r="N68" s="345"/>
      <c r="O68" s="345"/>
      <c r="P68" s="345"/>
      <c r="Q68" s="345"/>
      <c r="R68" s="324"/>
      <c r="S68" s="325"/>
      <c r="T68" s="325"/>
      <c r="U68" s="325"/>
      <c r="V68" s="326"/>
      <c r="W68" s="105"/>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4"/>
      <c r="B69" s="130">
        <f t="shared" si="0"/>
        <v>30</v>
      </c>
      <c r="C69" s="408"/>
      <c r="D69" s="409"/>
      <c r="E69" s="409"/>
      <c r="F69" s="409"/>
      <c r="G69" s="409"/>
      <c r="H69" s="409"/>
      <c r="I69" s="409"/>
      <c r="J69" s="409"/>
      <c r="K69" s="409"/>
      <c r="L69" s="410"/>
      <c r="M69" s="345"/>
      <c r="N69" s="345"/>
      <c r="O69" s="345"/>
      <c r="P69" s="345"/>
      <c r="Q69" s="345"/>
      <c r="R69" s="324"/>
      <c r="S69" s="325"/>
      <c r="T69" s="325"/>
      <c r="U69" s="325"/>
      <c r="V69" s="326"/>
      <c r="W69" s="105"/>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4"/>
      <c r="B70" s="130">
        <f t="shared" si="0"/>
        <v>31</v>
      </c>
      <c r="C70" s="408"/>
      <c r="D70" s="409"/>
      <c r="E70" s="409"/>
      <c r="F70" s="409"/>
      <c r="G70" s="409"/>
      <c r="H70" s="409"/>
      <c r="I70" s="409"/>
      <c r="J70" s="409"/>
      <c r="K70" s="409"/>
      <c r="L70" s="410"/>
      <c r="M70" s="345"/>
      <c r="N70" s="345"/>
      <c r="O70" s="345"/>
      <c r="P70" s="345"/>
      <c r="Q70" s="345"/>
      <c r="R70" s="324"/>
      <c r="S70" s="325"/>
      <c r="T70" s="325"/>
      <c r="U70" s="325"/>
      <c r="V70" s="326"/>
      <c r="W70" s="105"/>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4"/>
      <c r="B71" s="130">
        <f t="shared" si="0"/>
        <v>32</v>
      </c>
      <c r="C71" s="408"/>
      <c r="D71" s="409"/>
      <c r="E71" s="409"/>
      <c r="F71" s="409"/>
      <c r="G71" s="409"/>
      <c r="H71" s="409"/>
      <c r="I71" s="409"/>
      <c r="J71" s="409"/>
      <c r="K71" s="409"/>
      <c r="L71" s="410"/>
      <c r="M71" s="345"/>
      <c r="N71" s="345"/>
      <c r="O71" s="345"/>
      <c r="P71" s="345"/>
      <c r="Q71" s="345"/>
      <c r="R71" s="324"/>
      <c r="S71" s="325"/>
      <c r="T71" s="325"/>
      <c r="U71" s="325"/>
      <c r="V71" s="326"/>
      <c r="W71" s="105"/>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4"/>
      <c r="B72" s="130">
        <f t="shared" si="0"/>
        <v>33</v>
      </c>
      <c r="C72" s="408"/>
      <c r="D72" s="409"/>
      <c r="E72" s="409"/>
      <c r="F72" s="409"/>
      <c r="G72" s="409"/>
      <c r="H72" s="409"/>
      <c r="I72" s="409"/>
      <c r="J72" s="409"/>
      <c r="K72" s="409"/>
      <c r="L72" s="410"/>
      <c r="M72" s="345"/>
      <c r="N72" s="345"/>
      <c r="O72" s="345"/>
      <c r="P72" s="345"/>
      <c r="Q72" s="345"/>
      <c r="R72" s="324"/>
      <c r="S72" s="325"/>
      <c r="T72" s="325"/>
      <c r="U72" s="325"/>
      <c r="V72" s="326"/>
      <c r="W72" s="105"/>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4"/>
      <c r="B73" s="130">
        <f t="shared" si="0"/>
        <v>34</v>
      </c>
      <c r="C73" s="408"/>
      <c r="D73" s="409"/>
      <c r="E73" s="409"/>
      <c r="F73" s="409"/>
      <c r="G73" s="409"/>
      <c r="H73" s="409"/>
      <c r="I73" s="409"/>
      <c r="J73" s="409"/>
      <c r="K73" s="409"/>
      <c r="L73" s="410"/>
      <c r="M73" s="345"/>
      <c r="N73" s="345"/>
      <c r="O73" s="345"/>
      <c r="P73" s="345"/>
      <c r="Q73" s="345"/>
      <c r="R73" s="324"/>
      <c r="S73" s="325"/>
      <c r="T73" s="325"/>
      <c r="U73" s="325"/>
      <c r="V73" s="326"/>
      <c r="W73" s="105"/>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4"/>
      <c r="B74" s="130">
        <f t="shared" si="0"/>
        <v>35</v>
      </c>
      <c r="C74" s="408"/>
      <c r="D74" s="409"/>
      <c r="E74" s="409"/>
      <c r="F74" s="409"/>
      <c r="G74" s="409"/>
      <c r="H74" s="409"/>
      <c r="I74" s="409"/>
      <c r="J74" s="409"/>
      <c r="K74" s="409"/>
      <c r="L74" s="410"/>
      <c r="M74" s="345"/>
      <c r="N74" s="345"/>
      <c r="O74" s="345"/>
      <c r="P74" s="345"/>
      <c r="Q74" s="345"/>
      <c r="R74" s="324"/>
      <c r="S74" s="325"/>
      <c r="T74" s="325"/>
      <c r="U74" s="325"/>
      <c r="V74" s="326"/>
      <c r="W74" s="105"/>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4"/>
      <c r="B75" s="130">
        <f t="shared" si="0"/>
        <v>36</v>
      </c>
      <c r="C75" s="408"/>
      <c r="D75" s="409"/>
      <c r="E75" s="409"/>
      <c r="F75" s="409"/>
      <c r="G75" s="409"/>
      <c r="H75" s="409"/>
      <c r="I75" s="409"/>
      <c r="J75" s="409"/>
      <c r="K75" s="409"/>
      <c r="L75" s="410"/>
      <c r="M75" s="345"/>
      <c r="N75" s="345"/>
      <c r="O75" s="345"/>
      <c r="P75" s="345"/>
      <c r="Q75" s="345"/>
      <c r="R75" s="324"/>
      <c r="S75" s="325"/>
      <c r="T75" s="325"/>
      <c r="U75" s="325"/>
      <c r="V75" s="326"/>
      <c r="W75" s="105"/>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4"/>
      <c r="B76" s="130">
        <f t="shared" si="0"/>
        <v>37</v>
      </c>
      <c r="C76" s="408"/>
      <c r="D76" s="409"/>
      <c r="E76" s="409"/>
      <c r="F76" s="409"/>
      <c r="G76" s="409"/>
      <c r="H76" s="409"/>
      <c r="I76" s="409"/>
      <c r="J76" s="409"/>
      <c r="K76" s="409"/>
      <c r="L76" s="410"/>
      <c r="M76" s="345"/>
      <c r="N76" s="345"/>
      <c r="O76" s="345"/>
      <c r="P76" s="345"/>
      <c r="Q76" s="345"/>
      <c r="R76" s="324"/>
      <c r="S76" s="325"/>
      <c r="T76" s="325"/>
      <c r="U76" s="325"/>
      <c r="V76" s="326"/>
      <c r="W76" s="105"/>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4"/>
      <c r="B77" s="130">
        <f t="shared" si="0"/>
        <v>38</v>
      </c>
      <c r="C77" s="408"/>
      <c r="D77" s="409"/>
      <c r="E77" s="409"/>
      <c r="F77" s="409"/>
      <c r="G77" s="409"/>
      <c r="H77" s="409"/>
      <c r="I77" s="409"/>
      <c r="J77" s="409"/>
      <c r="K77" s="409"/>
      <c r="L77" s="410"/>
      <c r="M77" s="345"/>
      <c r="N77" s="345"/>
      <c r="O77" s="345"/>
      <c r="P77" s="345"/>
      <c r="Q77" s="345"/>
      <c r="R77" s="324"/>
      <c r="S77" s="325"/>
      <c r="T77" s="325"/>
      <c r="U77" s="325"/>
      <c r="V77" s="326"/>
      <c r="W77" s="105"/>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4"/>
      <c r="B78" s="130">
        <f t="shared" si="0"/>
        <v>39</v>
      </c>
      <c r="C78" s="408"/>
      <c r="D78" s="409"/>
      <c r="E78" s="409"/>
      <c r="F78" s="409"/>
      <c r="G78" s="409"/>
      <c r="H78" s="409"/>
      <c r="I78" s="409"/>
      <c r="J78" s="409"/>
      <c r="K78" s="409"/>
      <c r="L78" s="410"/>
      <c r="M78" s="345"/>
      <c r="N78" s="345"/>
      <c r="O78" s="345"/>
      <c r="P78" s="345"/>
      <c r="Q78" s="345"/>
      <c r="R78" s="324"/>
      <c r="S78" s="325"/>
      <c r="T78" s="325"/>
      <c r="U78" s="325"/>
      <c r="V78" s="326"/>
      <c r="W78" s="105"/>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4"/>
      <c r="B79" s="130">
        <f t="shared" ref="B79:B105" si="1">B78+1</f>
        <v>40</v>
      </c>
      <c r="C79" s="408"/>
      <c r="D79" s="409"/>
      <c r="E79" s="409"/>
      <c r="F79" s="409"/>
      <c r="G79" s="409"/>
      <c r="H79" s="409"/>
      <c r="I79" s="409"/>
      <c r="J79" s="409"/>
      <c r="K79" s="409"/>
      <c r="L79" s="410"/>
      <c r="M79" s="345"/>
      <c r="N79" s="345"/>
      <c r="O79" s="345"/>
      <c r="P79" s="345"/>
      <c r="Q79" s="345"/>
      <c r="R79" s="324"/>
      <c r="S79" s="325"/>
      <c r="T79" s="325"/>
      <c r="U79" s="325"/>
      <c r="V79" s="326"/>
      <c r="W79" s="105"/>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4"/>
      <c r="B80" s="130">
        <f t="shared" si="1"/>
        <v>41</v>
      </c>
      <c r="C80" s="408"/>
      <c r="D80" s="409"/>
      <c r="E80" s="409"/>
      <c r="F80" s="409"/>
      <c r="G80" s="409"/>
      <c r="H80" s="409"/>
      <c r="I80" s="409"/>
      <c r="J80" s="409"/>
      <c r="K80" s="409"/>
      <c r="L80" s="410"/>
      <c r="M80" s="345"/>
      <c r="N80" s="345"/>
      <c r="O80" s="345"/>
      <c r="P80" s="345"/>
      <c r="Q80" s="345"/>
      <c r="R80" s="324"/>
      <c r="S80" s="325"/>
      <c r="T80" s="325"/>
      <c r="U80" s="325"/>
      <c r="V80" s="326"/>
      <c r="W80" s="105"/>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4"/>
      <c r="B81" s="130">
        <f t="shared" si="1"/>
        <v>42</v>
      </c>
      <c r="C81" s="408"/>
      <c r="D81" s="409"/>
      <c r="E81" s="409"/>
      <c r="F81" s="409"/>
      <c r="G81" s="409"/>
      <c r="H81" s="409"/>
      <c r="I81" s="409"/>
      <c r="J81" s="409"/>
      <c r="K81" s="409"/>
      <c r="L81" s="410"/>
      <c r="M81" s="345"/>
      <c r="N81" s="345"/>
      <c r="O81" s="345"/>
      <c r="P81" s="345"/>
      <c r="Q81" s="345"/>
      <c r="R81" s="324"/>
      <c r="S81" s="325"/>
      <c r="T81" s="325"/>
      <c r="U81" s="325"/>
      <c r="V81" s="326"/>
      <c r="W81" s="105"/>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4"/>
      <c r="B82" s="130">
        <f t="shared" si="1"/>
        <v>43</v>
      </c>
      <c r="C82" s="408"/>
      <c r="D82" s="409"/>
      <c r="E82" s="409"/>
      <c r="F82" s="409"/>
      <c r="G82" s="409"/>
      <c r="H82" s="409"/>
      <c r="I82" s="409"/>
      <c r="J82" s="409"/>
      <c r="K82" s="409"/>
      <c r="L82" s="410"/>
      <c r="M82" s="345"/>
      <c r="N82" s="345"/>
      <c r="O82" s="345"/>
      <c r="P82" s="345"/>
      <c r="Q82" s="345"/>
      <c r="R82" s="324"/>
      <c r="S82" s="325"/>
      <c r="T82" s="325"/>
      <c r="U82" s="325"/>
      <c r="V82" s="326"/>
      <c r="W82" s="105"/>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4"/>
      <c r="B83" s="130">
        <f t="shared" si="1"/>
        <v>44</v>
      </c>
      <c r="C83" s="408"/>
      <c r="D83" s="409"/>
      <c r="E83" s="409"/>
      <c r="F83" s="409"/>
      <c r="G83" s="409"/>
      <c r="H83" s="409"/>
      <c r="I83" s="409"/>
      <c r="J83" s="409"/>
      <c r="K83" s="409"/>
      <c r="L83" s="410"/>
      <c r="M83" s="345"/>
      <c r="N83" s="345"/>
      <c r="O83" s="345"/>
      <c r="P83" s="345"/>
      <c r="Q83" s="345"/>
      <c r="R83" s="324"/>
      <c r="S83" s="325"/>
      <c r="T83" s="325"/>
      <c r="U83" s="325"/>
      <c r="V83" s="326"/>
      <c r="W83" s="105"/>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4"/>
      <c r="B84" s="130">
        <f t="shared" si="1"/>
        <v>45</v>
      </c>
      <c r="C84" s="408"/>
      <c r="D84" s="409"/>
      <c r="E84" s="409"/>
      <c r="F84" s="409"/>
      <c r="G84" s="409"/>
      <c r="H84" s="409"/>
      <c r="I84" s="409"/>
      <c r="J84" s="409"/>
      <c r="K84" s="409"/>
      <c r="L84" s="410"/>
      <c r="M84" s="345"/>
      <c r="N84" s="345"/>
      <c r="O84" s="345"/>
      <c r="P84" s="345"/>
      <c r="Q84" s="345"/>
      <c r="R84" s="324"/>
      <c r="S84" s="325"/>
      <c r="T84" s="325"/>
      <c r="U84" s="325"/>
      <c r="V84" s="326"/>
      <c r="W84" s="105"/>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4"/>
      <c r="B85" s="130">
        <f t="shared" si="1"/>
        <v>46</v>
      </c>
      <c r="C85" s="408"/>
      <c r="D85" s="409"/>
      <c r="E85" s="409"/>
      <c r="F85" s="409"/>
      <c r="G85" s="409"/>
      <c r="H85" s="409"/>
      <c r="I85" s="409"/>
      <c r="J85" s="409"/>
      <c r="K85" s="409"/>
      <c r="L85" s="410"/>
      <c r="M85" s="345"/>
      <c r="N85" s="345"/>
      <c r="O85" s="345"/>
      <c r="P85" s="345"/>
      <c r="Q85" s="345"/>
      <c r="R85" s="324"/>
      <c r="S85" s="325"/>
      <c r="T85" s="325"/>
      <c r="U85" s="325"/>
      <c r="V85" s="326"/>
      <c r="W85" s="105"/>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4"/>
      <c r="B86" s="130">
        <f t="shared" si="1"/>
        <v>47</v>
      </c>
      <c r="C86" s="408"/>
      <c r="D86" s="409"/>
      <c r="E86" s="409"/>
      <c r="F86" s="409"/>
      <c r="G86" s="409"/>
      <c r="H86" s="409"/>
      <c r="I86" s="409"/>
      <c r="J86" s="409"/>
      <c r="K86" s="409"/>
      <c r="L86" s="410"/>
      <c r="M86" s="345"/>
      <c r="N86" s="345"/>
      <c r="O86" s="345"/>
      <c r="P86" s="345"/>
      <c r="Q86" s="345"/>
      <c r="R86" s="324"/>
      <c r="S86" s="325"/>
      <c r="T86" s="325"/>
      <c r="U86" s="325"/>
      <c r="V86" s="326"/>
      <c r="W86" s="105"/>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4"/>
      <c r="B87" s="130">
        <f t="shared" si="1"/>
        <v>48</v>
      </c>
      <c r="C87" s="408"/>
      <c r="D87" s="409"/>
      <c r="E87" s="409"/>
      <c r="F87" s="409"/>
      <c r="G87" s="409"/>
      <c r="H87" s="409"/>
      <c r="I87" s="409"/>
      <c r="J87" s="409"/>
      <c r="K87" s="409"/>
      <c r="L87" s="410"/>
      <c r="M87" s="345"/>
      <c r="N87" s="345"/>
      <c r="O87" s="345"/>
      <c r="P87" s="345"/>
      <c r="Q87" s="345"/>
      <c r="R87" s="324"/>
      <c r="S87" s="325"/>
      <c r="T87" s="325"/>
      <c r="U87" s="325"/>
      <c r="V87" s="326"/>
      <c r="W87" s="105"/>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4"/>
      <c r="B88" s="130">
        <f t="shared" si="1"/>
        <v>49</v>
      </c>
      <c r="C88" s="408"/>
      <c r="D88" s="409"/>
      <c r="E88" s="409"/>
      <c r="F88" s="409"/>
      <c r="G88" s="409"/>
      <c r="H88" s="409"/>
      <c r="I88" s="409"/>
      <c r="J88" s="409"/>
      <c r="K88" s="409"/>
      <c r="L88" s="410"/>
      <c r="M88" s="345"/>
      <c r="N88" s="345"/>
      <c r="O88" s="345"/>
      <c r="P88" s="345"/>
      <c r="Q88" s="345"/>
      <c r="R88" s="324"/>
      <c r="S88" s="325"/>
      <c r="T88" s="325"/>
      <c r="U88" s="325"/>
      <c r="V88" s="326"/>
      <c r="W88" s="105"/>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4"/>
      <c r="B89" s="130">
        <f t="shared" si="1"/>
        <v>50</v>
      </c>
      <c r="C89" s="408"/>
      <c r="D89" s="409"/>
      <c r="E89" s="409"/>
      <c r="F89" s="409"/>
      <c r="G89" s="409"/>
      <c r="H89" s="409"/>
      <c r="I89" s="409"/>
      <c r="J89" s="409"/>
      <c r="K89" s="409"/>
      <c r="L89" s="410"/>
      <c r="M89" s="345"/>
      <c r="N89" s="345"/>
      <c r="O89" s="345"/>
      <c r="P89" s="345"/>
      <c r="Q89" s="345"/>
      <c r="R89" s="324"/>
      <c r="S89" s="325"/>
      <c r="T89" s="325"/>
      <c r="U89" s="325"/>
      <c r="V89" s="326"/>
      <c r="W89" s="105"/>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4"/>
      <c r="B90" s="130">
        <f t="shared" si="1"/>
        <v>51</v>
      </c>
      <c r="C90" s="408"/>
      <c r="D90" s="409"/>
      <c r="E90" s="409"/>
      <c r="F90" s="409"/>
      <c r="G90" s="409"/>
      <c r="H90" s="409"/>
      <c r="I90" s="409"/>
      <c r="J90" s="409"/>
      <c r="K90" s="409"/>
      <c r="L90" s="410"/>
      <c r="M90" s="345"/>
      <c r="N90" s="345"/>
      <c r="O90" s="345"/>
      <c r="P90" s="345"/>
      <c r="Q90" s="345"/>
      <c r="R90" s="324"/>
      <c r="S90" s="325"/>
      <c r="T90" s="325"/>
      <c r="U90" s="325"/>
      <c r="V90" s="326"/>
      <c r="W90" s="105"/>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4"/>
      <c r="B91" s="130">
        <f t="shared" si="1"/>
        <v>52</v>
      </c>
      <c r="C91" s="408"/>
      <c r="D91" s="409"/>
      <c r="E91" s="409"/>
      <c r="F91" s="409"/>
      <c r="G91" s="409"/>
      <c r="H91" s="409"/>
      <c r="I91" s="409"/>
      <c r="J91" s="409"/>
      <c r="K91" s="409"/>
      <c r="L91" s="410"/>
      <c r="M91" s="345"/>
      <c r="N91" s="345"/>
      <c r="O91" s="345"/>
      <c r="P91" s="345"/>
      <c r="Q91" s="345"/>
      <c r="R91" s="324"/>
      <c r="S91" s="325"/>
      <c r="T91" s="325"/>
      <c r="U91" s="325"/>
      <c r="V91" s="326"/>
      <c r="W91" s="105"/>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4"/>
      <c r="B92" s="130">
        <f t="shared" si="1"/>
        <v>53</v>
      </c>
      <c r="C92" s="408"/>
      <c r="D92" s="409"/>
      <c r="E92" s="409"/>
      <c r="F92" s="409"/>
      <c r="G92" s="409"/>
      <c r="H92" s="409"/>
      <c r="I92" s="409"/>
      <c r="J92" s="409"/>
      <c r="K92" s="409"/>
      <c r="L92" s="410"/>
      <c r="M92" s="345"/>
      <c r="N92" s="345"/>
      <c r="O92" s="345"/>
      <c r="P92" s="345"/>
      <c r="Q92" s="345"/>
      <c r="R92" s="324"/>
      <c r="S92" s="325"/>
      <c r="T92" s="325"/>
      <c r="U92" s="325"/>
      <c r="V92" s="326"/>
      <c r="W92" s="105"/>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4"/>
      <c r="B93" s="130">
        <f t="shared" si="1"/>
        <v>54</v>
      </c>
      <c r="C93" s="408"/>
      <c r="D93" s="409"/>
      <c r="E93" s="409"/>
      <c r="F93" s="409"/>
      <c r="G93" s="409"/>
      <c r="H93" s="409"/>
      <c r="I93" s="409"/>
      <c r="J93" s="409"/>
      <c r="K93" s="409"/>
      <c r="L93" s="410"/>
      <c r="M93" s="345"/>
      <c r="N93" s="345"/>
      <c r="O93" s="345"/>
      <c r="P93" s="345"/>
      <c r="Q93" s="345"/>
      <c r="R93" s="324"/>
      <c r="S93" s="325"/>
      <c r="T93" s="325"/>
      <c r="U93" s="325"/>
      <c r="V93" s="326"/>
      <c r="W93" s="105"/>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4"/>
      <c r="B94" s="130">
        <f t="shared" si="1"/>
        <v>55</v>
      </c>
      <c r="C94" s="408"/>
      <c r="D94" s="409"/>
      <c r="E94" s="409"/>
      <c r="F94" s="409"/>
      <c r="G94" s="409"/>
      <c r="H94" s="409"/>
      <c r="I94" s="409"/>
      <c r="J94" s="409"/>
      <c r="K94" s="409"/>
      <c r="L94" s="410"/>
      <c r="M94" s="345"/>
      <c r="N94" s="345"/>
      <c r="O94" s="345"/>
      <c r="P94" s="345"/>
      <c r="Q94" s="345"/>
      <c r="R94" s="324"/>
      <c r="S94" s="325"/>
      <c r="T94" s="325"/>
      <c r="U94" s="325"/>
      <c r="V94" s="326"/>
      <c r="W94" s="105"/>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4"/>
      <c r="B95" s="130">
        <f t="shared" si="1"/>
        <v>56</v>
      </c>
      <c r="C95" s="408"/>
      <c r="D95" s="409"/>
      <c r="E95" s="409"/>
      <c r="F95" s="409"/>
      <c r="G95" s="409"/>
      <c r="H95" s="409"/>
      <c r="I95" s="409"/>
      <c r="J95" s="409"/>
      <c r="K95" s="409"/>
      <c r="L95" s="410"/>
      <c r="M95" s="345"/>
      <c r="N95" s="345"/>
      <c r="O95" s="345"/>
      <c r="P95" s="345"/>
      <c r="Q95" s="345"/>
      <c r="R95" s="324"/>
      <c r="S95" s="325"/>
      <c r="T95" s="325"/>
      <c r="U95" s="325"/>
      <c r="V95" s="326"/>
      <c r="W95" s="105"/>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4"/>
      <c r="B96" s="130">
        <f t="shared" si="1"/>
        <v>57</v>
      </c>
      <c r="C96" s="408"/>
      <c r="D96" s="409"/>
      <c r="E96" s="409"/>
      <c r="F96" s="409"/>
      <c r="G96" s="409"/>
      <c r="H96" s="409"/>
      <c r="I96" s="409"/>
      <c r="J96" s="409"/>
      <c r="K96" s="409"/>
      <c r="L96" s="410"/>
      <c r="M96" s="345"/>
      <c r="N96" s="345"/>
      <c r="O96" s="345"/>
      <c r="P96" s="345"/>
      <c r="Q96" s="345"/>
      <c r="R96" s="324"/>
      <c r="S96" s="325"/>
      <c r="T96" s="325"/>
      <c r="U96" s="325"/>
      <c r="V96" s="326"/>
      <c r="W96" s="105"/>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4"/>
      <c r="B97" s="130">
        <f t="shared" si="1"/>
        <v>58</v>
      </c>
      <c r="C97" s="408"/>
      <c r="D97" s="409"/>
      <c r="E97" s="409"/>
      <c r="F97" s="409"/>
      <c r="G97" s="409"/>
      <c r="H97" s="409"/>
      <c r="I97" s="409"/>
      <c r="J97" s="409"/>
      <c r="K97" s="409"/>
      <c r="L97" s="410"/>
      <c r="M97" s="345"/>
      <c r="N97" s="345"/>
      <c r="O97" s="345"/>
      <c r="P97" s="345"/>
      <c r="Q97" s="345"/>
      <c r="R97" s="324"/>
      <c r="S97" s="325"/>
      <c r="T97" s="325"/>
      <c r="U97" s="325"/>
      <c r="V97" s="326"/>
      <c r="W97" s="105"/>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4"/>
      <c r="B98" s="130">
        <f t="shared" si="1"/>
        <v>59</v>
      </c>
      <c r="C98" s="408"/>
      <c r="D98" s="409"/>
      <c r="E98" s="409"/>
      <c r="F98" s="409"/>
      <c r="G98" s="409"/>
      <c r="H98" s="409"/>
      <c r="I98" s="409"/>
      <c r="J98" s="409"/>
      <c r="K98" s="409"/>
      <c r="L98" s="410"/>
      <c r="M98" s="345"/>
      <c r="N98" s="345"/>
      <c r="O98" s="345"/>
      <c r="P98" s="345"/>
      <c r="Q98" s="345"/>
      <c r="R98" s="324"/>
      <c r="S98" s="325"/>
      <c r="T98" s="325"/>
      <c r="U98" s="325"/>
      <c r="V98" s="326"/>
      <c r="W98" s="105"/>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4"/>
      <c r="B99" s="130">
        <f t="shared" si="1"/>
        <v>60</v>
      </c>
      <c r="C99" s="408"/>
      <c r="D99" s="409"/>
      <c r="E99" s="409"/>
      <c r="F99" s="409"/>
      <c r="G99" s="409"/>
      <c r="H99" s="409"/>
      <c r="I99" s="409"/>
      <c r="J99" s="409"/>
      <c r="K99" s="409"/>
      <c r="L99" s="410"/>
      <c r="M99" s="345"/>
      <c r="N99" s="345"/>
      <c r="O99" s="345"/>
      <c r="P99" s="345"/>
      <c r="Q99" s="345"/>
      <c r="R99" s="324"/>
      <c r="S99" s="325"/>
      <c r="T99" s="325"/>
      <c r="U99" s="325"/>
      <c r="V99" s="326"/>
      <c r="W99" s="105"/>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4"/>
      <c r="B100" s="130">
        <f t="shared" si="1"/>
        <v>61</v>
      </c>
      <c r="C100" s="408"/>
      <c r="D100" s="409"/>
      <c r="E100" s="409"/>
      <c r="F100" s="409"/>
      <c r="G100" s="409"/>
      <c r="H100" s="409"/>
      <c r="I100" s="409"/>
      <c r="J100" s="409"/>
      <c r="K100" s="409"/>
      <c r="L100" s="410"/>
      <c r="M100" s="345"/>
      <c r="N100" s="345"/>
      <c r="O100" s="345"/>
      <c r="P100" s="345"/>
      <c r="Q100" s="345"/>
      <c r="R100" s="324"/>
      <c r="S100" s="325"/>
      <c r="T100" s="325"/>
      <c r="U100" s="325"/>
      <c r="V100" s="326"/>
      <c r="W100" s="105"/>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4"/>
      <c r="B101" s="130">
        <f t="shared" si="1"/>
        <v>62</v>
      </c>
      <c r="C101" s="408"/>
      <c r="D101" s="409"/>
      <c r="E101" s="409"/>
      <c r="F101" s="409"/>
      <c r="G101" s="409"/>
      <c r="H101" s="409"/>
      <c r="I101" s="409"/>
      <c r="J101" s="409"/>
      <c r="K101" s="409"/>
      <c r="L101" s="410"/>
      <c r="M101" s="345"/>
      <c r="N101" s="345"/>
      <c r="O101" s="345"/>
      <c r="P101" s="345"/>
      <c r="Q101" s="345"/>
      <c r="R101" s="324"/>
      <c r="S101" s="325"/>
      <c r="T101" s="325"/>
      <c r="U101" s="325"/>
      <c r="V101" s="326"/>
      <c r="W101" s="105"/>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4"/>
      <c r="B102" s="130">
        <f t="shared" si="1"/>
        <v>63</v>
      </c>
      <c r="C102" s="408"/>
      <c r="D102" s="409"/>
      <c r="E102" s="409"/>
      <c r="F102" s="409"/>
      <c r="G102" s="409"/>
      <c r="H102" s="409"/>
      <c r="I102" s="409"/>
      <c r="J102" s="409"/>
      <c r="K102" s="409"/>
      <c r="L102" s="410"/>
      <c r="M102" s="345"/>
      <c r="N102" s="345"/>
      <c r="O102" s="345"/>
      <c r="P102" s="345"/>
      <c r="Q102" s="345"/>
      <c r="R102" s="324"/>
      <c r="S102" s="325"/>
      <c r="T102" s="325"/>
      <c r="U102" s="325"/>
      <c r="V102" s="326"/>
      <c r="W102" s="105"/>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4"/>
      <c r="B103" s="130">
        <f t="shared" si="1"/>
        <v>64</v>
      </c>
      <c r="C103" s="408"/>
      <c r="D103" s="409"/>
      <c r="E103" s="409"/>
      <c r="F103" s="409"/>
      <c r="G103" s="409"/>
      <c r="H103" s="409"/>
      <c r="I103" s="409"/>
      <c r="J103" s="409"/>
      <c r="K103" s="409"/>
      <c r="L103" s="410"/>
      <c r="M103" s="345"/>
      <c r="N103" s="345"/>
      <c r="O103" s="345"/>
      <c r="P103" s="345"/>
      <c r="Q103" s="345"/>
      <c r="R103" s="324"/>
      <c r="S103" s="325"/>
      <c r="T103" s="325"/>
      <c r="U103" s="325"/>
      <c r="V103" s="326"/>
      <c r="W103" s="105"/>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4"/>
      <c r="B104" s="130">
        <f t="shared" si="1"/>
        <v>65</v>
      </c>
      <c r="C104" s="408"/>
      <c r="D104" s="409"/>
      <c r="E104" s="409"/>
      <c r="F104" s="409"/>
      <c r="G104" s="409"/>
      <c r="H104" s="409"/>
      <c r="I104" s="409"/>
      <c r="J104" s="409"/>
      <c r="K104" s="409"/>
      <c r="L104" s="410"/>
      <c r="M104" s="345"/>
      <c r="N104" s="345"/>
      <c r="O104" s="345"/>
      <c r="P104" s="345"/>
      <c r="Q104" s="345"/>
      <c r="R104" s="324"/>
      <c r="S104" s="325"/>
      <c r="T104" s="325"/>
      <c r="U104" s="325"/>
      <c r="V104" s="326"/>
      <c r="W104" s="105"/>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4"/>
      <c r="B105" s="130">
        <f t="shared" si="1"/>
        <v>66</v>
      </c>
      <c r="C105" s="408"/>
      <c r="D105" s="409"/>
      <c r="E105" s="409"/>
      <c r="F105" s="409"/>
      <c r="G105" s="409"/>
      <c r="H105" s="409"/>
      <c r="I105" s="409"/>
      <c r="J105" s="409"/>
      <c r="K105" s="409"/>
      <c r="L105" s="410"/>
      <c r="M105" s="345"/>
      <c r="N105" s="345"/>
      <c r="O105" s="345"/>
      <c r="P105" s="345"/>
      <c r="Q105" s="345"/>
      <c r="R105" s="324"/>
      <c r="S105" s="325"/>
      <c r="T105" s="325"/>
      <c r="U105" s="325"/>
      <c r="V105" s="326"/>
      <c r="W105" s="105"/>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4"/>
      <c r="B106" s="130">
        <f t="shared" ref="B106:B131" si="2">B105+1</f>
        <v>67</v>
      </c>
      <c r="C106" s="408"/>
      <c r="D106" s="409"/>
      <c r="E106" s="409"/>
      <c r="F106" s="409"/>
      <c r="G106" s="409"/>
      <c r="H106" s="409"/>
      <c r="I106" s="409"/>
      <c r="J106" s="409"/>
      <c r="K106" s="409"/>
      <c r="L106" s="410"/>
      <c r="M106" s="345"/>
      <c r="N106" s="345"/>
      <c r="O106" s="345"/>
      <c r="P106" s="345"/>
      <c r="Q106" s="345"/>
      <c r="R106" s="324"/>
      <c r="S106" s="325"/>
      <c r="T106" s="325"/>
      <c r="U106" s="325"/>
      <c r="V106" s="326"/>
      <c r="W106" s="105"/>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4"/>
      <c r="B107" s="130">
        <f t="shared" si="2"/>
        <v>68</v>
      </c>
      <c r="C107" s="408"/>
      <c r="D107" s="409"/>
      <c r="E107" s="409"/>
      <c r="F107" s="409"/>
      <c r="G107" s="409"/>
      <c r="H107" s="409"/>
      <c r="I107" s="409"/>
      <c r="J107" s="409"/>
      <c r="K107" s="409"/>
      <c r="L107" s="410"/>
      <c r="M107" s="345"/>
      <c r="N107" s="345"/>
      <c r="O107" s="345"/>
      <c r="P107" s="345"/>
      <c r="Q107" s="345"/>
      <c r="R107" s="324"/>
      <c r="S107" s="325"/>
      <c r="T107" s="325"/>
      <c r="U107" s="325"/>
      <c r="V107" s="326"/>
      <c r="W107" s="105"/>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4"/>
      <c r="B108" s="130">
        <f t="shared" si="2"/>
        <v>69</v>
      </c>
      <c r="C108" s="408"/>
      <c r="D108" s="409"/>
      <c r="E108" s="409"/>
      <c r="F108" s="409"/>
      <c r="G108" s="409"/>
      <c r="H108" s="409"/>
      <c r="I108" s="409"/>
      <c r="J108" s="409"/>
      <c r="K108" s="409"/>
      <c r="L108" s="410"/>
      <c r="M108" s="345"/>
      <c r="N108" s="345"/>
      <c r="O108" s="345"/>
      <c r="P108" s="345"/>
      <c r="Q108" s="345"/>
      <c r="R108" s="324"/>
      <c r="S108" s="325"/>
      <c r="T108" s="325"/>
      <c r="U108" s="325"/>
      <c r="V108" s="326"/>
      <c r="W108" s="105"/>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4"/>
      <c r="B109" s="130">
        <f t="shared" si="2"/>
        <v>70</v>
      </c>
      <c r="C109" s="408"/>
      <c r="D109" s="409"/>
      <c r="E109" s="409"/>
      <c r="F109" s="409"/>
      <c r="G109" s="409"/>
      <c r="H109" s="409"/>
      <c r="I109" s="409"/>
      <c r="J109" s="409"/>
      <c r="K109" s="409"/>
      <c r="L109" s="410"/>
      <c r="M109" s="345"/>
      <c r="N109" s="345"/>
      <c r="O109" s="345"/>
      <c r="P109" s="345"/>
      <c r="Q109" s="345"/>
      <c r="R109" s="324"/>
      <c r="S109" s="325"/>
      <c r="T109" s="325"/>
      <c r="U109" s="325"/>
      <c r="V109" s="326"/>
      <c r="W109" s="105"/>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4"/>
      <c r="B110" s="130">
        <f t="shared" si="2"/>
        <v>71</v>
      </c>
      <c r="C110" s="408"/>
      <c r="D110" s="409"/>
      <c r="E110" s="409"/>
      <c r="F110" s="409"/>
      <c r="G110" s="409"/>
      <c r="H110" s="409"/>
      <c r="I110" s="409"/>
      <c r="J110" s="409"/>
      <c r="K110" s="409"/>
      <c r="L110" s="410"/>
      <c r="M110" s="345"/>
      <c r="N110" s="345"/>
      <c r="O110" s="345"/>
      <c r="P110" s="345"/>
      <c r="Q110" s="345"/>
      <c r="R110" s="324"/>
      <c r="S110" s="325"/>
      <c r="T110" s="325"/>
      <c r="U110" s="325"/>
      <c r="V110" s="326"/>
      <c r="W110" s="105"/>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4"/>
      <c r="B111" s="130">
        <f t="shared" si="2"/>
        <v>72</v>
      </c>
      <c r="C111" s="408"/>
      <c r="D111" s="409"/>
      <c r="E111" s="409"/>
      <c r="F111" s="409"/>
      <c r="G111" s="409"/>
      <c r="H111" s="409"/>
      <c r="I111" s="409"/>
      <c r="J111" s="409"/>
      <c r="K111" s="409"/>
      <c r="L111" s="410"/>
      <c r="M111" s="345"/>
      <c r="N111" s="345"/>
      <c r="O111" s="345"/>
      <c r="P111" s="345"/>
      <c r="Q111" s="345"/>
      <c r="R111" s="324"/>
      <c r="S111" s="325"/>
      <c r="T111" s="325"/>
      <c r="U111" s="325"/>
      <c r="V111" s="326"/>
      <c r="W111" s="105"/>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4"/>
      <c r="B112" s="130">
        <f t="shared" si="2"/>
        <v>73</v>
      </c>
      <c r="C112" s="408"/>
      <c r="D112" s="409"/>
      <c r="E112" s="409"/>
      <c r="F112" s="409"/>
      <c r="G112" s="409"/>
      <c r="H112" s="409"/>
      <c r="I112" s="409"/>
      <c r="J112" s="409"/>
      <c r="K112" s="409"/>
      <c r="L112" s="410"/>
      <c r="M112" s="345"/>
      <c r="N112" s="345"/>
      <c r="O112" s="345"/>
      <c r="P112" s="345"/>
      <c r="Q112" s="345"/>
      <c r="R112" s="324"/>
      <c r="S112" s="325"/>
      <c r="T112" s="325"/>
      <c r="U112" s="325"/>
      <c r="V112" s="326"/>
      <c r="W112" s="105"/>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4"/>
      <c r="B113" s="130">
        <f t="shared" si="2"/>
        <v>74</v>
      </c>
      <c r="C113" s="408"/>
      <c r="D113" s="409"/>
      <c r="E113" s="409"/>
      <c r="F113" s="409"/>
      <c r="G113" s="409"/>
      <c r="H113" s="409"/>
      <c r="I113" s="409"/>
      <c r="J113" s="409"/>
      <c r="K113" s="409"/>
      <c r="L113" s="410"/>
      <c r="M113" s="345"/>
      <c r="N113" s="345"/>
      <c r="O113" s="345"/>
      <c r="P113" s="345"/>
      <c r="Q113" s="345"/>
      <c r="R113" s="324"/>
      <c r="S113" s="325"/>
      <c r="T113" s="325"/>
      <c r="U113" s="325"/>
      <c r="V113" s="326"/>
      <c r="W113" s="105"/>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4"/>
      <c r="B114" s="130">
        <f t="shared" si="2"/>
        <v>75</v>
      </c>
      <c r="C114" s="408"/>
      <c r="D114" s="409"/>
      <c r="E114" s="409"/>
      <c r="F114" s="409"/>
      <c r="G114" s="409"/>
      <c r="H114" s="409"/>
      <c r="I114" s="409"/>
      <c r="J114" s="409"/>
      <c r="K114" s="409"/>
      <c r="L114" s="410"/>
      <c r="M114" s="345"/>
      <c r="N114" s="345"/>
      <c r="O114" s="345"/>
      <c r="P114" s="345"/>
      <c r="Q114" s="345"/>
      <c r="R114" s="324"/>
      <c r="S114" s="325"/>
      <c r="T114" s="325"/>
      <c r="U114" s="325"/>
      <c r="V114" s="326"/>
      <c r="W114" s="105"/>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4"/>
      <c r="B115" s="130">
        <f t="shared" si="2"/>
        <v>76</v>
      </c>
      <c r="C115" s="408"/>
      <c r="D115" s="409"/>
      <c r="E115" s="409"/>
      <c r="F115" s="409"/>
      <c r="G115" s="409"/>
      <c r="H115" s="409"/>
      <c r="I115" s="409"/>
      <c r="J115" s="409"/>
      <c r="K115" s="409"/>
      <c r="L115" s="410"/>
      <c r="M115" s="345"/>
      <c r="N115" s="345"/>
      <c r="O115" s="345"/>
      <c r="P115" s="345"/>
      <c r="Q115" s="345"/>
      <c r="R115" s="324"/>
      <c r="S115" s="325"/>
      <c r="T115" s="325"/>
      <c r="U115" s="325"/>
      <c r="V115" s="326"/>
      <c r="W115" s="105"/>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4"/>
      <c r="B116" s="130">
        <f t="shared" si="2"/>
        <v>77</v>
      </c>
      <c r="C116" s="408"/>
      <c r="D116" s="409"/>
      <c r="E116" s="409"/>
      <c r="F116" s="409"/>
      <c r="G116" s="409"/>
      <c r="H116" s="409"/>
      <c r="I116" s="409"/>
      <c r="J116" s="409"/>
      <c r="K116" s="409"/>
      <c r="L116" s="410"/>
      <c r="M116" s="345"/>
      <c r="N116" s="345"/>
      <c r="O116" s="345"/>
      <c r="P116" s="345"/>
      <c r="Q116" s="345"/>
      <c r="R116" s="324"/>
      <c r="S116" s="325"/>
      <c r="T116" s="325"/>
      <c r="U116" s="325"/>
      <c r="V116" s="326"/>
      <c r="W116" s="105"/>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4"/>
      <c r="B117" s="130">
        <f t="shared" si="2"/>
        <v>78</v>
      </c>
      <c r="C117" s="408"/>
      <c r="D117" s="409"/>
      <c r="E117" s="409"/>
      <c r="F117" s="409"/>
      <c r="G117" s="409"/>
      <c r="H117" s="409"/>
      <c r="I117" s="409"/>
      <c r="J117" s="409"/>
      <c r="K117" s="409"/>
      <c r="L117" s="410"/>
      <c r="M117" s="345"/>
      <c r="N117" s="345"/>
      <c r="O117" s="345"/>
      <c r="P117" s="345"/>
      <c r="Q117" s="345"/>
      <c r="R117" s="324"/>
      <c r="S117" s="325"/>
      <c r="T117" s="325"/>
      <c r="U117" s="325"/>
      <c r="V117" s="326"/>
      <c r="W117" s="105"/>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4"/>
      <c r="B118" s="130">
        <f t="shared" si="2"/>
        <v>79</v>
      </c>
      <c r="C118" s="408"/>
      <c r="D118" s="409"/>
      <c r="E118" s="409"/>
      <c r="F118" s="409"/>
      <c r="G118" s="409"/>
      <c r="H118" s="409"/>
      <c r="I118" s="409"/>
      <c r="J118" s="409"/>
      <c r="K118" s="409"/>
      <c r="L118" s="410"/>
      <c r="M118" s="345"/>
      <c r="N118" s="345"/>
      <c r="O118" s="345"/>
      <c r="P118" s="345"/>
      <c r="Q118" s="345"/>
      <c r="R118" s="324"/>
      <c r="S118" s="325"/>
      <c r="T118" s="325"/>
      <c r="U118" s="325"/>
      <c r="V118" s="326"/>
      <c r="W118" s="105"/>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4"/>
      <c r="B119" s="130">
        <f t="shared" si="2"/>
        <v>80</v>
      </c>
      <c r="C119" s="408"/>
      <c r="D119" s="409"/>
      <c r="E119" s="409"/>
      <c r="F119" s="409"/>
      <c r="G119" s="409"/>
      <c r="H119" s="409"/>
      <c r="I119" s="409"/>
      <c r="J119" s="409"/>
      <c r="K119" s="409"/>
      <c r="L119" s="410"/>
      <c r="M119" s="345"/>
      <c r="N119" s="345"/>
      <c r="O119" s="345"/>
      <c r="P119" s="345"/>
      <c r="Q119" s="345"/>
      <c r="R119" s="324"/>
      <c r="S119" s="325"/>
      <c r="T119" s="325"/>
      <c r="U119" s="325"/>
      <c r="V119" s="326"/>
      <c r="W119" s="105"/>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4"/>
      <c r="B120" s="130">
        <f t="shared" si="2"/>
        <v>81</v>
      </c>
      <c r="C120" s="408"/>
      <c r="D120" s="409"/>
      <c r="E120" s="409"/>
      <c r="F120" s="409"/>
      <c r="G120" s="409"/>
      <c r="H120" s="409"/>
      <c r="I120" s="409"/>
      <c r="J120" s="409"/>
      <c r="K120" s="409"/>
      <c r="L120" s="410"/>
      <c r="M120" s="345"/>
      <c r="N120" s="345"/>
      <c r="O120" s="345"/>
      <c r="P120" s="345"/>
      <c r="Q120" s="345"/>
      <c r="R120" s="324"/>
      <c r="S120" s="325"/>
      <c r="T120" s="325"/>
      <c r="U120" s="325"/>
      <c r="V120" s="326"/>
      <c r="W120" s="105"/>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4"/>
      <c r="B121" s="130">
        <f t="shared" si="2"/>
        <v>82</v>
      </c>
      <c r="C121" s="408"/>
      <c r="D121" s="409"/>
      <c r="E121" s="409"/>
      <c r="F121" s="409"/>
      <c r="G121" s="409"/>
      <c r="H121" s="409"/>
      <c r="I121" s="409"/>
      <c r="J121" s="409"/>
      <c r="K121" s="409"/>
      <c r="L121" s="410"/>
      <c r="M121" s="345"/>
      <c r="N121" s="345"/>
      <c r="O121" s="345"/>
      <c r="P121" s="345"/>
      <c r="Q121" s="345"/>
      <c r="R121" s="324"/>
      <c r="S121" s="325"/>
      <c r="T121" s="325"/>
      <c r="U121" s="325"/>
      <c r="V121" s="326"/>
      <c r="W121" s="105"/>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4"/>
      <c r="B122" s="130">
        <f t="shared" si="2"/>
        <v>83</v>
      </c>
      <c r="C122" s="408"/>
      <c r="D122" s="409"/>
      <c r="E122" s="409"/>
      <c r="F122" s="409"/>
      <c r="G122" s="409"/>
      <c r="H122" s="409"/>
      <c r="I122" s="409"/>
      <c r="J122" s="409"/>
      <c r="K122" s="409"/>
      <c r="L122" s="410"/>
      <c r="M122" s="345"/>
      <c r="N122" s="345"/>
      <c r="O122" s="345"/>
      <c r="P122" s="345"/>
      <c r="Q122" s="345"/>
      <c r="R122" s="324"/>
      <c r="S122" s="325"/>
      <c r="T122" s="325"/>
      <c r="U122" s="325"/>
      <c r="V122" s="326"/>
      <c r="W122" s="105"/>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4"/>
      <c r="B123" s="130">
        <f t="shared" si="2"/>
        <v>84</v>
      </c>
      <c r="C123" s="408"/>
      <c r="D123" s="409"/>
      <c r="E123" s="409"/>
      <c r="F123" s="409"/>
      <c r="G123" s="409"/>
      <c r="H123" s="409"/>
      <c r="I123" s="409"/>
      <c r="J123" s="409"/>
      <c r="K123" s="409"/>
      <c r="L123" s="410"/>
      <c r="M123" s="345"/>
      <c r="N123" s="345"/>
      <c r="O123" s="345"/>
      <c r="P123" s="345"/>
      <c r="Q123" s="345"/>
      <c r="R123" s="324"/>
      <c r="S123" s="325"/>
      <c r="T123" s="325"/>
      <c r="U123" s="325"/>
      <c r="V123" s="326"/>
      <c r="W123" s="105"/>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4"/>
      <c r="B124" s="130">
        <f t="shared" si="2"/>
        <v>85</v>
      </c>
      <c r="C124" s="408"/>
      <c r="D124" s="409"/>
      <c r="E124" s="409"/>
      <c r="F124" s="409"/>
      <c r="G124" s="409"/>
      <c r="H124" s="409"/>
      <c r="I124" s="409"/>
      <c r="J124" s="409"/>
      <c r="K124" s="409"/>
      <c r="L124" s="410"/>
      <c r="M124" s="345"/>
      <c r="N124" s="345"/>
      <c r="O124" s="345"/>
      <c r="P124" s="345"/>
      <c r="Q124" s="345"/>
      <c r="R124" s="324"/>
      <c r="S124" s="325"/>
      <c r="T124" s="325"/>
      <c r="U124" s="325"/>
      <c r="V124" s="326"/>
      <c r="W124" s="105"/>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4"/>
      <c r="B125" s="130">
        <f t="shared" si="2"/>
        <v>86</v>
      </c>
      <c r="C125" s="408"/>
      <c r="D125" s="409"/>
      <c r="E125" s="409"/>
      <c r="F125" s="409"/>
      <c r="G125" s="409"/>
      <c r="H125" s="409"/>
      <c r="I125" s="409"/>
      <c r="J125" s="409"/>
      <c r="K125" s="409"/>
      <c r="L125" s="410"/>
      <c r="M125" s="345"/>
      <c r="N125" s="345"/>
      <c r="O125" s="345"/>
      <c r="P125" s="345"/>
      <c r="Q125" s="345"/>
      <c r="R125" s="324"/>
      <c r="S125" s="325"/>
      <c r="T125" s="325"/>
      <c r="U125" s="325"/>
      <c r="V125" s="326"/>
      <c r="W125" s="105"/>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4"/>
      <c r="B126" s="130">
        <f t="shared" si="2"/>
        <v>87</v>
      </c>
      <c r="C126" s="408"/>
      <c r="D126" s="409"/>
      <c r="E126" s="409"/>
      <c r="F126" s="409"/>
      <c r="G126" s="409"/>
      <c r="H126" s="409"/>
      <c r="I126" s="409"/>
      <c r="J126" s="409"/>
      <c r="K126" s="409"/>
      <c r="L126" s="410"/>
      <c r="M126" s="345"/>
      <c r="N126" s="345"/>
      <c r="O126" s="345"/>
      <c r="P126" s="345"/>
      <c r="Q126" s="345"/>
      <c r="R126" s="324"/>
      <c r="S126" s="325"/>
      <c r="T126" s="325"/>
      <c r="U126" s="325"/>
      <c r="V126" s="326"/>
      <c r="W126" s="105"/>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4"/>
      <c r="B127" s="130">
        <f t="shared" si="2"/>
        <v>88</v>
      </c>
      <c r="C127" s="408"/>
      <c r="D127" s="409"/>
      <c r="E127" s="409"/>
      <c r="F127" s="409"/>
      <c r="G127" s="409"/>
      <c r="H127" s="409"/>
      <c r="I127" s="409"/>
      <c r="J127" s="409"/>
      <c r="K127" s="409"/>
      <c r="L127" s="410"/>
      <c r="M127" s="345"/>
      <c r="N127" s="345"/>
      <c r="O127" s="345"/>
      <c r="P127" s="345"/>
      <c r="Q127" s="345"/>
      <c r="R127" s="324"/>
      <c r="S127" s="325"/>
      <c r="T127" s="325"/>
      <c r="U127" s="325"/>
      <c r="V127" s="326"/>
      <c r="W127" s="105"/>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4"/>
      <c r="B128" s="130">
        <f t="shared" si="2"/>
        <v>89</v>
      </c>
      <c r="C128" s="408"/>
      <c r="D128" s="409"/>
      <c r="E128" s="409"/>
      <c r="F128" s="409"/>
      <c r="G128" s="409"/>
      <c r="H128" s="409"/>
      <c r="I128" s="409"/>
      <c r="J128" s="409"/>
      <c r="K128" s="409"/>
      <c r="L128" s="410"/>
      <c r="M128" s="345"/>
      <c r="N128" s="345"/>
      <c r="O128" s="345"/>
      <c r="P128" s="345"/>
      <c r="Q128" s="345"/>
      <c r="R128" s="324"/>
      <c r="S128" s="325"/>
      <c r="T128" s="325"/>
      <c r="U128" s="325"/>
      <c r="V128" s="326"/>
      <c r="W128" s="105"/>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4"/>
      <c r="B129" s="130">
        <f t="shared" si="2"/>
        <v>90</v>
      </c>
      <c r="C129" s="408"/>
      <c r="D129" s="409"/>
      <c r="E129" s="409"/>
      <c r="F129" s="409"/>
      <c r="G129" s="409"/>
      <c r="H129" s="409"/>
      <c r="I129" s="409"/>
      <c r="J129" s="409"/>
      <c r="K129" s="409"/>
      <c r="L129" s="410"/>
      <c r="M129" s="345"/>
      <c r="N129" s="345"/>
      <c r="O129" s="345"/>
      <c r="P129" s="345"/>
      <c r="Q129" s="345"/>
      <c r="R129" s="324"/>
      <c r="S129" s="325"/>
      <c r="T129" s="325"/>
      <c r="U129" s="325"/>
      <c r="V129" s="326"/>
      <c r="W129" s="105"/>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4"/>
      <c r="B130" s="130">
        <f t="shared" si="2"/>
        <v>91</v>
      </c>
      <c r="C130" s="408"/>
      <c r="D130" s="409"/>
      <c r="E130" s="409"/>
      <c r="F130" s="409"/>
      <c r="G130" s="409"/>
      <c r="H130" s="409"/>
      <c r="I130" s="409"/>
      <c r="J130" s="409"/>
      <c r="K130" s="409"/>
      <c r="L130" s="410"/>
      <c r="M130" s="345"/>
      <c r="N130" s="345"/>
      <c r="O130" s="345"/>
      <c r="P130" s="345"/>
      <c r="Q130" s="345"/>
      <c r="R130" s="324"/>
      <c r="S130" s="325"/>
      <c r="T130" s="325"/>
      <c r="U130" s="325"/>
      <c r="V130" s="326"/>
      <c r="W130" s="105"/>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4"/>
      <c r="B131" s="130">
        <f t="shared" si="2"/>
        <v>92</v>
      </c>
      <c r="C131" s="408"/>
      <c r="D131" s="409"/>
      <c r="E131" s="409"/>
      <c r="F131" s="409"/>
      <c r="G131" s="409"/>
      <c r="H131" s="409"/>
      <c r="I131" s="409"/>
      <c r="J131" s="409"/>
      <c r="K131" s="409"/>
      <c r="L131" s="410"/>
      <c r="M131" s="345"/>
      <c r="N131" s="345"/>
      <c r="O131" s="345"/>
      <c r="P131" s="345"/>
      <c r="Q131" s="345"/>
      <c r="R131" s="324"/>
      <c r="S131" s="325"/>
      <c r="T131" s="325"/>
      <c r="U131" s="325"/>
      <c r="V131" s="326"/>
      <c r="W131" s="105"/>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4"/>
      <c r="B132" s="130">
        <f t="shared" ref="B132:B137" si="3">B131+1</f>
        <v>93</v>
      </c>
      <c r="C132" s="408"/>
      <c r="D132" s="409"/>
      <c r="E132" s="409"/>
      <c r="F132" s="409"/>
      <c r="G132" s="409"/>
      <c r="H132" s="409"/>
      <c r="I132" s="409"/>
      <c r="J132" s="409"/>
      <c r="K132" s="409"/>
      <c r="L132" s="410"/>
      <c r="M132" s="345"/>
      <c r="N132" s="345"/>
      <c r="O132" s="345"/>
      <c r="P132" s="345"/>
      <c r="Q132" s="345"/>
      <c r="R132" s="324"/>
      <c r="S132" s="325"/>
      <c r="T132" s="325"/>
      <c r="U132" s="325"/>
      <c r="V132" s="326"/>
      <c r="W132" s="105"/>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4"/>
      <c r="B133" s="130">
        <f t="shared" si="3"/>
        <v>94</v>
      </c>
      <c r="C133" s="408"/>
      <c r="D133" s="409"/>
      <c r="E133" s="409"/>
      <c r="F133" s="409"/>
      <c r="G133" s="409"/>
      <c r="H133" s="409"/>
      <c r="I133" s="409"/>
      <c r="J133" s="409"/>
      <c r="K133" s="409"/>
      <c r="L133" s="410"/>
      <c r="M133" s="345"/>
      <c r="N133" s="345"/>
      <c r="O133" s="345"/>
      <c r="P133" s="345"/>
      <c r="Q133" s="345"/>
      <c r="R133" s="324"/>
      <c r="S133" s="325"/>
      <c r="T133" s="325"/>
      <c r="U133" s="325"/>
      <c r="V133" s="326"/>
      <c r="W133" s="105"/>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4"/>
      <c r="B134" s="130">
        <f t="shared" si="3"/>
        <v>95</v>
      </c>
      <c r="C134" s="408"/>
      <c r="D134" s="409"/>
      <c r="E134" s="409"/>
      <c r="F134" s="409"/>
      <c r="G134" s="409"/>
      <c r="H134" s="409"/>
      <c r="I134" s="409"/>
      <c r="J134" s="409"/>
      <c r="K134" s="409"/>
      <c r="L134" s="410"/>
      <c r="M134" s="345"/>
      <c r="N134" s="345"/>
      <c r="O134" s="345"/>
      <c r="P134" s="345"/>
      <c r="Q134" s="345"/>
      <c r="R134" s="324"/>
      <c r="S134" s="325"/>
      <c r="T134" s="325"/>
      <c r="U134" s="325"/>
      <c r="V134" s="326"/>
      <c r="W134" s="105"/>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4"/>
      <c r="B135" s="130">
        <f t="shared" si="3"/>
        <v>96</v>
      </c>
      <c r="C135" s="408"/>
      <c r="D135" s="409"/>
      <c r="E135" s="409"/>
      <c r="F135" s="409"/>
      <c r="G135" s="409"/>
      <c r="H135" s="409"/>
      <c r="I135" s="409"/>
      <c r="J135" s="409"/>
      <c r="K135" s="409"/>
      <c r="L135" s="410"/>
      <c r="M135" s="345"/>
      <c r="N135" s="345"/>
      <c r="O135" s="345"/>
      <c r="P135" s="345"/>
      <c r="Q135" s="345"/>
      <c r="R135" s="324"/>
      <c r="S135" s="325"/>
      <c r="T135" s="325"/>
      <c r="U135" s="325"/>
      <c r="V135" s="326"/>
      <c r="W135" s="105"/>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4"/>
      <c r="B136" s="130">
        <f t="shared" si="3"/>
        <v>97</v>
      </c>
      <c r="C136" s="408"/>
      <c r="D136" s="409"/>
      <c r="E136" s="409"/>
      <c r="F136" s="409"/>
      <c r="G136" s="409"/>
      <c r="H136" s="409"/>
      <c r="I136" s="409"/>
      <c r="J136" s="409"/>
      <c r="K136" s="409"/>
      <c r="L136" s="410"/>
      <c r="M136" s="345"/>
      <c r="N136" s="345"/>
      <c r="O136" s="345"/>
      <c r="P136" s="345"/>
      <c r="Q136" s="345"/>
      <c r="R136" s="324"/>
      <c r="S136" s="325"/>
      <c r="T136" s="325"/>
      <c r="U136" s="325"/>
      <c r="V136" s="326"/>
      <c r="W136" s="105"/>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4"/>
      <c r="B137" s="130">
        <f t="shared" si="3"/>
        <v>98</v>
      </c>
      <c r="C137" s="408"/>
      <c r="D137" s="409"/>
      <c r="E137" s="409"/>
      <c r="F137" s="409"/>
      <c r="G137" s="409"/>
      <c r="H137" s="409"/>
      <c r="I137" s="409"/>
      <c r="J137" s="409"/>
      <c r="K137" s="409"/>
      <c r="L137" s="410"/>
      <c r="M137" s="345"/>
      <c r="N137" s="345"/>
      <c r="O137" s="345"/>
      <c r="P137" s="345"/>
      <c r="Q137" s="345"/>
      <c r="R137" s="324"/>
      <c r="S137" s="325"/>
      <c r="T137" s="325"/>
      <c r="U137" s="325"/>
      <c r="V137" s="326"/>
      <c r="W137" s="105"/>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4"/>
      <c r="B138" s="130">
        <f t="shared" ref="B138:B139" si="4">B137+1</f>
        <v>99</v>
      </c>
      <c r="C138" s="408"/>
      <c r="D138" s="409"/>
      <c r="E138" s="409"/>
      <c r="F138" s="409"/>
      <c r="G138" s="409"/>
      <c r="H138" s="409"/>
      <c r="I138" s="409"/>
      <c r="J138" s="409"/>
      <c r="K138" s="409"/>
      <c r="L138" s="410"/>
      <c r="M138" s="345"/>
      <c r="N138" s="345"/>
      <c r="O138" s="345"/>
      <c r="P138" s="345"/>
      <c r="Q138" s="345"/>
      <c r="R138" s="324"/>
      <c r="S138" s="325"/>
      <c r="T138" s="325"/>
      <c r="U138" s="325"/>
      <c r="V138" s="326"/>
      <c r="W138" s="105"/>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4"/>
      <c r="B139" s="130">
        <f t="shared" si="4"/>
        <v>100</v>
      </c>
      <c r="C139" s="411"/>
      <c r="D139" s="412"/>
      <c r="E139" s="412"/>
      <c r="F139" s="412"/>
      <c r="G139" s="412"/>
      <c r="H139" s="412"/>
      <c r="I139" s="412"/>
      <c r="J139" s="412"/>
      <c r="K139" s="412"/>
      <c r="L139" s="413"/>
      <c r="M139" s="397"/>
      <c r="N139" s="397"/>
      <c r="O139" s="397"/>
      <c r="P139" s="397"/>
      <c r="Q139" s="397"/>
      <c r="R139" s="321"/>
      <c r="S139" s="322"/>
      <c r="T139" s="322"/>
      <c r="U139" s="322"/>
      <c r="V139" s="323"/>
      <c r="W139" s="106"/>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2"/>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ht="20.25" customHeight="1">
      <c r="B141" s="143"/>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row>
    <row r="142" spans="1:27" ht="20.25" customHeight="1">
      <c r="A142" s="120"/>
      <c r="B142" s="120"/>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7"/>
      <c r="AA142" s="117"/>
    </row>
    <row r="143" spans="1:27" ht="20.100000000000001" customHeight="1">
      <c r="A143" s="120"/>
      <c r="B143" s="120"/>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7"/>
      <c r="AA143" s="117"/>
    </row>
    <row r="144" spans="1:27" ht="20.100000000000001" customHeight="1">
      <c r="A144" s="120"/>
      <c r="B144" s="120"/>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7"/>
      <c r="AA144" s="117"/>
    </row>
    <row r="145" spans="1:27" ht="20.100000000000001" customHeight="1">
      <c r="A145" s="120"/>
      <c r="B145" s="120"/>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7"/>
      <c r="AA145" s="117"/>
    </row>
    <row r="146" spans="1:27" ht="20.100000000000001" customHeight="1">
      <c r="A146" s="120"/>
      <c r="B146" s="120"/>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7"/>
      <c r="AA146" s="117"/>
    </row>
    <row r="147" spans="1:27" ht="20.100000000000001" customHeight="1">
      <c r="A147" s="120"/>
      <c r="B147" s="120"/>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7"/>
      <c r="AA147" s="117"/>
    </row>
    <row r="148" spans="1:27" ht="20.100000000000001" customHeight="1">
      <c r="A148" s="120"/>
      <c r="B148" s="120"/>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7"/>
      <c r="AA148" s="117"/>
    </row>
    <row r="149" spans="1:27" ht="20.100000000000001" customHeight="1">
      <c r="A149" s="120"/>
      <c r="B149" s="120"/>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7"/>
      <c r="AA149" s="117"/>
    </row>
    <row r="150" spans="1:27" ht="20.100000000000001" customHeight="1">
      <c r="A150" s="120"/>
      <c r="B150" s="120"/>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7"/>
      <c r="AA150" s="117"/>
    </row>
    <row r="151" spans="1:27" ht="20.100000000000001" customHeight="1">
      <c r="A151" s="120"/>
      <c r="B151" s="120"/>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7"/>
      <c r="AA151" s="117"/>
    </row>
    <row r="152" spans="1:27" ht="20.100000000000001" customHeight="1">
      <c r="A152" s="120"/>
      <c r="B152" s="120"/>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7"/>
      <c r="AA152" s="117"/>
    </row>
    <row r="153" spans="1:27" ht="20.100000000000001" customHeight="1">
      <c r="A153" s="120"/>
      <c r="B153" s="120"/>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7"/>
      <c r="AA153" s="117"/>
    </row>
    <row r="154" spans="1:27" ht="20.100000000000001" customHeight="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ht="20.100000000000001" customHeight="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row>
    <row r="156" spans="1:27" ht="20.100000000000001" customHeight="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row>
    <row r="157" spans="1:27" ht="20.100000000000001" customHeight="1">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row>
    <row r="158" spans="1:27" ht="20.100000000000001" customHeight="1">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row>
    <row r="159" spans="1:27" ht="20.100000000000001" customHeight="1">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row>
    <row r="160" spans="1:27" ht="20.100000000000001" customHeight="1">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row>
    <row r="161" spans="3:27" ht="20.100000000000001" customHeight="1">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3:27" ht="20.100000000000001" customHeight="1">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3:27" ht="20.100000000000001" customHeight="1">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row>
    <row r="164" spans="3:27" ht="20.100000000000001" customHeight="1">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row>
    <row r="165" spans="3:27" ht="20.100000000000001" customHeight="1">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row>
    <row r="166" spans="3:27" ht="20.100000000000001" customHeight="1">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row>
    <row r="167" spans="3:27" ht="20.100000000000001" customHeight="1">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row>
    <row r="168" spans="3:27" ht="20.100000000000001" customHeight="1">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row>
    <row r="169" spans="3:27" ht="20.100000000000001" customHeight="1">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row>
    <row r="170" spans="3:27" ht="20.100000000000001" customHeight="1">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row>
    <row r="171" spans="3:27" ht="20.100000000000001" customHeight="1">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row>
    <row r="172" spans="3:27" ht="20.100000000000001" customHeight="1">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row>
    <row r="173" spans="3:27" ht="20.100000000000001" customHeight="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row>
    <row r="174" spans="3:27" ht="20.100000000000001" customHeight="1">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row>
    <row r="175" spans="3:27" ht="20.100000000000001" customHeight="1">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row>
    <row r="176" spans="3:27" ht="20.100000000000001" customHeight="1">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row>
    <row r="177" spans="3:27" ht="20.100000000000001" customHeight="1">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row>
    <row r="178" spans="3:27" ht="20.100000000000001" customHeight="1">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row>
    <row r="179" spans="3:27" ht="20.100000000000001"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3:27" ht="20.100000000000001" customHeight="1">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row>
    <row r="181" spans="3:27" ht="20.100000000000001" customHeight="1">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3:27" ht="20.100000000000001" customHeight="1">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3:27" ht="20.100000000000001" customHeight="1">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3:27" ht="20.100000000000001" customHeight="1">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row>
    <row r="185" spans="3:27" ht="20.100000000000001" customHeight="1">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row>
    <row r="186" spans="3:27" ht="20.100000000000001" customHeight="1">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row>
    <row r="187" spans="3:27" ht="20.100000000000001" customHeight="1">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row>
    <row r="188" spans="3:27" ht="20.100000000000001" customHeight="1">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row>
    <row r="189" spans="3:27" ht="20.100000000000001" customHeight="1">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row>
    <row r="190" spans="3:27" ht="20.100000000000001" customHeight="1">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row>
    <row r="191" spans="3:27" ht="20.100000000000001" customHeight="1">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row>
    <row r="192" spans="3:27" ht="20.100000000000001" customHeight="1">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row>
    <row r="193" spans="3:27" ht="20.100000000000001" customHeight="1">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row>
    <row r="194" spans="3:27" ht="20.100000000000001" customHeight="1">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row>
    <row r="195" spans="3:27" ht="20.100000000000001" customHeight="1">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row>
    <row r="196" spans="3:27" ht="20.100000000000001" customHeight="1">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row>
    <row r="197" spans="3:27" ht="20.100000000000001" customHeight="1">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row>
    <row r="198" spans="3:27" ht="20.100000000000001" customHeight="1">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row>
    <row r="199" spans="3:27" ht="20.100000000000001" customHeight="1">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row>
    <row r="200" spans="3:27" ht="20.100000000000001"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row>
    <row r="201" spans="3:27" ht="20.100000000000001" customHeight="1">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row>
    <row r="202" spans="3:27" ht="20.100000000000001" customHeight="1">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row>
    <row r="203" spans="3:27" ht="20.100000000000001" customHeight="1">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row>
    <row r="204" spans="3:27" ht="20.100000000000001" customHeight="1">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row>
    <row r="205" spans="3:27" ht="20.100000000000001" customHeight="1">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row>
    <row r="206" spans="3:27" ht="20.100000000000001" customHeight="1">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row>
    <row r="207" spans="3:27" ht="20.100000000000001" customHeight="1">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3:27" ht="20.100000000000001" customHeight="1">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row>
    <row r="209" spans="3:27" ht="20.100000000000001" customHeight="1">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row>
    <row r="210" spans="3:27" ht="20.100000000000001" customHeight="1">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row>
    <row r="211" spans="3:27" ht="20.100000000000001" customHeight="1">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row>
    <row r="212" spans="3:27" ht="20.100000000000001" customHeight="1">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row>
    <row r="213" spans="3:27" ht="20.100000000000001" customHeight="1">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row>
    <row r="214" spans="3:27" ht="20.100000000000001" customHeight="1">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row>
    <row r="215" spans="3:27" ht="20.100000000000001" customHeight="1">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row>
    <row r="216" spans="3:27" ht="20.100000000000001" customHeight="1">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row>
    <row r="217" spans="3:27" ht="20.100000000000001" customHeight="1">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row>
    <row r="218" spans="3:27" ht="20.100000000000001" customHeight="1">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row>
    <row r="219" spans="3:27" ht="20.100000000000001" customHeight="1">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row>
    <row r="220" spans="3:27" ht="20.100000000000001" customHeight="1">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row>
    <row r="221" spans="3:27" ht="20.100000000000001" customHeight="1">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row>
    <row r="222" spans="3:27" ht="20.100000000000001" customHeight="1">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3:27" ht="20.100000000000001" customHeight="1">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row>
    <row r="224" spans="3:27" ht="20.100000000000001" customHeight="1">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3:27" ht="20.100000000000001" customHeight="1">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row>
    <row r="226" spans="3:27" ht="20.100000000000001" customHeight="1">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row>
    <row r="227" spans="3:27" ht="20.100000000000001" customHeight="1">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row>
    <row r="228" spans="3:27" ht="20.100000000000001" customHeight="1">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row>
    <row r="229" spans="3:27" ht="20.100000000000001" customHeight="1">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row>
    <row r="230" spans="3:27" ht="20.100000000000001" customHeight="1">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row>
    <row r="231" spans="3:27" ht="20.100000000000001" customHeight="1">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row>
    <row r="232" spans="3:27" ht="20.100000000000001" customHeight="1">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row>
    <row r="233" spans="3:27" ht="20.100000000000001" customHeight="1">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row>
    <row r="234" spans="3:27" ht="20.100000000000001" customHeight="1">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3:27" ht="20.100000000000001" customHeight="1">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row>
    <row r="236" spans="3:27" ht="20.100000000000001" customHeight="1">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row>
    <row r="237" spans="3:27" ht="20.100000000000001" customHeight="1">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row>
    <row r="238" spans="3:27" ht="20.100000000000001" customHeight="1">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row>
    <row r="239" spans="3:27" ht="20.100000000000001" customHeight="1">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row>
    <row r="240" spans="3:27" ht="20.100000000000001" customHeight="1">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row>
    <row r="241" spans="3:27" ht="20.100000000000001" customHeight="1">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row>
    <row r="242" spans="3:27" ht="20.100000000000001" customHeight="1">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row>
    <row r="243" spans="3:27" ht="20.100000000000001" customHeight="1">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3:27" ht="20.100000000000001" customHeight="1">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row>
    <row r="245" spans="3:27" ht="20.100000000000001" customHeight="1">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row>
    <row r="246" spans="3:27" ht="20.100000000000001" customHeight="1">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row>
    <row r="247" spans="3:27" ht="20.100000000000001" customHeight="1">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row>
    <row r="248" spans="3:27" ht="20.100000000000001" customHeight="1">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row>
    <row r="249" spans="3:27" ht="20.100000000000001" customHeight="1">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row>
    <row r="250" spans="3:27" ht="20.100000000000001" customHeight="1">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row>
    <row r="251" spans="3:27" ht="20.100000000000001" customHeight="1">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3:27" ht="20.100000000000001" customHeight="1">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row>
    <row r="253" spans="3:27" ht="20.100000000000001" customHeight="1">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row>
    <row r="254" spans="3:27" ht="20.100000000000001" customHeight="1">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row>
    <row r="255" spans="3:27" ht="20.100000000000001" customHeight="1">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row>
    <row r="256" spans="3:27" ht="20.100000000000001" customHeight="1">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row>
    <row r="257" spans="3:27" ht="20.100000000000001" customHeight="1">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row>
    <row r="258" spans="3:27" ht="20.100000000000001" customHeight="1">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row>
    <row r="259" spans="3:27" ht="20.100000000000001" customHeight="1">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row>
    <row r="260" spans="3:27" ht="20.100000000000001" customHeight="1">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row>
    <row r="261" spans="3:27" ht="20.100000000000001" customHeight="1">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3:27" ht="20.100000000000001" customHeight="1">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row>
    <row r="263" spans="3:27" ht="20.100000000000001" customHeight="1">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row>
    <row r="264" spans="3:27" ht="20.100000000000001" customHeight="1">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row>
    <row r="265" spans="3:27" ht="20.100000000000001" customHeight="1">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row>
    <row r="266" spans="3:27" ht="20.100000000000001" customHeight="1">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row>
    <row r="267" spans="3:27" ht="20.100000000000001" customHeight="1">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row>
    <row r="268" spans="3:27" ht="20.100000000000001" customHeight="1">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row>
  </sheetData>
  <sheetProtection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6" customWidth="1"/>
    <col min="2" max="6" width="2.625" style="146" customWidth="1"/>
    <col min="7" max="8" width="2.5" style="146" customWidth="1"/>
    <col min="9" max="10" width="3.375" style="146" customWidth="1"/>
    <col min="11" max="19" width="2.5" style="146" customWidth="1"/>
    <col min="20" max="20" width="3" style="146" customWidth="1"/>
    <col min="21" max="36" width="2.5" style="146" customWidth="1"/>
    <col min="37" max="37" width="4.125" style="146" customWidth="1"/>
    <col min="38" max="43" width="9.125" style="146" customWidth="1"/>
    <col min="44" max="44" width="9.625" style="146" bestFit="1" customWidth="1"/>
    <col min="45" max="16384" width="9" style="146"/>
  </cols>
  <sheetData>
    <row r="1" spans="1:50" ht="20.25" customHeight="1" thickBot="1">
      <c r="A1" s="129" t="s">
        <v>2428</v>
      </c>
      <c r="B1" s="124"/>
      <c r="C1" s="124"/>
      <c r="D1" s="124"/>
      <c r="E1" s="124"/>
      <c r="F1" s="124"/>
      <c r="G1" s="124"/>
      <c r="H1" s="124"/>
      <c r="I1" s="124"/>
      <c r="J1" s="124"/>
      <c r="K1" s="124"/>
      <c r="L1" s="124"/>
      <c r="M1" s="124"/>
      <c r="N1" s="124"/>
      <c r="O1" s="124"/>
      <c r="P1" s="124"/>
      <c r="Q1" s="124"/>
      <c r="R1" s="124"/>
      <c r="S1" s="124"/>
      <c r="T1" s="124"/>
      <c r="U1" s="124"/>
      <c r="V1" s="124"/>
      <c r="AB1" s="504" t="s">
        <v>33</v>
      </c>
      <c r="AC1" s="505"/>
      <c r="AD1" s="505"/>
      <c r="AE1" s="506" t="str">
        <f>基本情報入力シート!C18</f>
        <v>東京都</v>
      </c>
      <c r="AF1" s="507"/>
      <c r="AG1" s="507"/>
      <c r="AH1" s="507"/>
      <c r="AI1" s="508"/>
    </row>
    <row r="2" spans="1:50" ht="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50" ht="40.5" customHeight="1">
      <c r="A3" s="543" t="s">
        <v>2430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147"/>
      <c r="AL3" s="147"/>
      <c r="AM3" s="147"/>
      <c r="AN3" s="147"/>
      <c r="AO3" s="147"/>
      <c r="AP3" s="147"/>
      <c r="AQ3" s="147"/>
      <c r="AR3" s="147"/>
      <c r="AS3" s="147"/>
      <c r="AT3" s="147"/>
      <c r="AU3" s="147"/>
      <c r="AV3" s="147"/>
      <c r="AW3" s="147"/>
      <c r="AX3" s="147"/>
    </row>
    <row r="4" spans="1:50"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47"/>
      <c r="AL4" s="147"/>
      <c r="AM4" s="147"/>
      <c r="AN4" s="147"/>
      <c r="AO4" s="147"/>
      <c r="AP4" s="147"/>
      <c r="AQ4" s="147"/>
      <c r="AR4" s="147"/>
      <c r="AS4" s="147"/>
      <c r="AT4" s="147"/>
      <c r="AU4" s="147"/>
      <c r="AV4" s="147"/>
      <c r="AW4" s="147"/>
      <c r="AX4" s="147"/>
    </row>
    <row r="5" spans="1:50" ht="19.5" customHeight="1">
      <c r="A5" s="148" t="s">
        <v>110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47"/>
      <c r="AL5" s="147"/>
      <c r="AM5" s="147"/>
      <c r="AN5" s="147"/>
      <c r="AO5" s="147"/>
      <c r="AP5" s="147"/>
      <c r="AQ5" s="147"/>
      <c r="AR5" s="147"/>
      <c r="AS5" s="147"/>
      <c r="AT5" s="147"/>
      <c r="AU5" s="147"/>
      <c r="AV5" s="147"/>
      <c r="AW5" s="147"/>
      <c r="AX5" s="147"/>
    </row>
    <row r="6" spans="1:50" s="151" customFormat="1" ht="13.5" customHeight="1">
      <c r="A6" s="545" t="s">
        <v>8</v>
      </c>
      <c r="B6" s="546"/>
      <c r="C6" s="546"/>
      <c r="D6" s="546"/>
      <c r="E6" s="546"/>
      <c r="F6" s="547"/>
      <c r="G6" s="521" t="str">
        <f>IF(基本情報入力シート!M22="","",基本情報入力シート!M22)</f>
        <v>○○ケアサービス</v>
      </c>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149"/>
      <c r="AK6" s="150"/>
      <c r="AL6" s="150"/>
      <c r="AM6" s="150"/>
      <c r="AN6" s="150"/>
      <c r="AO6" s="150"/>
      <c r="AP6" s="150"/>
      <c r="AQ6" s="150"/>
      <c r="AR6" s="150"/>
      <c r="AS6" s="150"/>
      <c r="AT6" s="150"/>
      <c r="AU6" s="150"/>
      <c r="AV6" s="150"/>
      <c r="AW6" s="150"/>
      <c r="AX6" s="150"/>
    </row>
    <row r="7" spans="1:50" s="151" customFormat="1" ht="25.5" customHeight="1">
      <c r="A7" s="548" t="s">
        <v>5</v>
      </c>
      <c r="B7" s="549"/>
      <c r="C7" s="549"/>
      <c r="D7" s="549"/>
      <c r="E7" s="549"/>
      <c r="F7" s="550"/>
      <c r="G7" s="523" t="str">
        <f>IF(基本情報入力シート!M23="","",基本情報入力シート!M23)</f>
        <v>○○ケアサービス</v>
      </c>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149"/>
      <c r="AK7" s="150"/>
      <c r="AL7" s="150"/>
      <c r="AM7" s="150"/>
      <c r="AN7" s="150"/>
      <c r="AO7" s="150"/>
      <c r="AP7" s="150"/>
      <c r="AQ7" s="150"/>
      <c r="AR7" s="150"/>
      <c r="AS7" s="150"/>
      <c r="AT7" s="150"/>
      <c r="AU7" s="150"/>
      <c r="AV7" s="150"/>
      <c r="AW7" s="150"/>
      <c r="AX7" s="150"/>
    </row>
    <row r="8" spans="1:50" s="151" customFormat="1" ht="12.75" customHeight="1">
      <c r="A8" s="514" t="s">
        <v>53</v>
      </c>
      <c r="B8" s="515"/>
      <c r="C8" s="515"/>
      <c r="D8" s="515"/>
      <c r="E8" s="515"/>
      <c r="F8" s="516"/>
      <c r="G8" s="152" t="s">
        <v>7</v>
      </c>
      <c r="H8" s="517" t="str">
        <f>IF(基本情報入力シート!AC24="－","",基本情報入力シート!AC24)</f>
        <v>100－1234</v>
      </c>
      <c r="I8" s="517"/>
      <c r="J8" s="517"/>
      <c r="K8" s="517"/>
      <c r="L8" s="517"/>
      <c r="M8" s="153"/>
      <c r="N8" s="154"/>
      <c r="O8" s="154"/>
      <c r="P8" s="154"/>
      <c r="Q8" s="154"/>
      <c r="R8" s="154"/>
      <c r="S8" s="154"/>
      <c r="T8" s="154"/>
      <c r="U8" s="154"/>
      <c r="V8" s="154"/>
      <c r="W8" s="154"/>
      <c r="X8" s="154"/>
      <c r="Y8" s="154"/>
      <c r="Z8" s="154"/>
      <c r="AA8" s="154"/>
      <c r="AB8" s="154"/>
      <c r="AC8" s="154"/>
      <c r="AD8" s="154"/>
      <c r="AE8" s="154"/>
      <c r="AF8" s="154"/>
      <c r="AG8" s="154"/>
      <c r="AH8" s="154"/>
      <c r="AI8" s="154"/>
      <c r="AJ8" s="155"/>
      <c r="AK8" s="150"/>
      <c r="AL8" s="150"/>
      <c r="AM8" s="150"/>
      <c r="AN8" s="150"/>
      <c r="AO8" s="150"/>
      <c r="AP8" s="150"/>
      <c r="AQ8" s="150"/>
      <c r="AR8" s="150"/>
      <c r="AS8" s="150"/>
      <c r="AT8" s="150"/>
      <c r="AU8" s="150"/>
      <c r="AV8" s="150"/>
      <c r="AW8" s="150"/>
      <c r="AX8" s="150"/>
    </row>
    <row r="9" spans="1:50" s="151" customFormat="1" ht="16.5" customHeight="1">
      <c r="A9" s="509"/>
      <c r="B9" s="510"/>
      <c r="C9" s="510"/>
      <c r="D9" s="510"/>
      <c r="E9" s="510"/>
      <c r="F9" s="511"/>
      <c r="G9" s="525" t="str">
        <f>IF(基本情報入力シート!M25="","",基本情報入力シート!M25)</f>
        <v>千代田区霞が関 1－2－2</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149"/>
      <c r="AK9" s="150"/>
      <c r="AL9" s="150"/>
      <c r="AM9" s="150"/>
      <c r="AN9" s="150"/>
      <c r="AO9" s="150"/>
      <c r="AP9" s="150"/>
      <c r="AQ9" s="150"/>
      <c r="AR9" s="150"/>
      <c r="AS9" s="150"/>
      <c r="AT9" s="150"/>
      <c r="AU9" s="150"/>
      <c r="AV9" s="150"/>
      <c r="AW9" s="150"/>
      <c r="AX9" s="150"/>
    </row>
    <row r="10" spans="1:50" s="151" customFormat="1" ht="16.5" customHeight="1">
      <c r="A10" s="509"/>
      <c r="B10" s="510"/>
      <c r="C10" s="510"/>
      <c r="D10" s="510"/>
      <c r="E10" s="510"/>
      <c r="F10" s="511"/>
      <c r="G10" s="527" t="str">
        <f>IF(基本情報入力シート!M26="","",基本情報入力シート!M26)</f>
        <v>○○ビル 18F</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149"/>
      <c r="AK10" s="150"/>
      <c r="AL10" s="150"/>
      <c r="AM10" s="150"/>
      <c r="AN10" s="150"/>
      <c r="AO10" s="150"/>
      <c r="AP10" s="150"/>
      <c r="AQ10" s="150"/>
      <c r="AR10" s="150"/>
      <c r="AS10" s="150"/>
      <c r="AT10" s="150"/>
      <c r="AU10" s="150"/>
      <c r="AV10" s="150"/>
      <c r="AW10" s="150"/>
      <c r="AX10" s="150"/>
    </row>
    <row r="11" spans="1:50" s="151" customFormat="1" ht="13.5" customHeight="1">
      <c r="A11" s="518" t="s">
        <v>8</v>
      </c>
      <c r="B11" s="519"/>
      <c r="C11" s="519"/>
      <c r="D11" s="519"/>
      <c r="E11" s="519"/>
      <c r="F11" s="520"/>
      <c r="G11" s="521" t="str">
        <f>IF(基本情報入力シート!M30="","",基本情報入力シート!M30)</f>
        <v>コウロウ タロウ</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149"/>
      <c r="AK11" s="150"/>
      <c r="AL11" s="150"/>
      <c r="AM11" s="150"/>
      <c r="AN11" s="150"/>
      <c r="AO11" s="150"/>
      <c r="AP11" s="150"/>
      <c r="AQ11" s="150"/>
      <c r="AR11" s="150"/>
      <c r="AS11" s="150"/>
      <c r="AT11" s="150"/>
      <c r="AU11" s="150"/>
      <c r="AV11" s="150"/>
      <c r="AW11" s="150"/>
      <c r="AX11" s="150"/>
    </row>
    <row r="12" spans="1:50" s="151" customFormat="1" ht="27.75" customHeight="1">
      <c r="A12" s="509" t="s">
        <v>50</v>
      </c>
      <c r="B12" s="510"/>
      <c r="C12" s="510"/>
      <c r="D12" s="510"/>
      <c r="E12" s="510"/>
      <c r="F12" s="511"/>
      <c r="G12" s="529" t="str">
        <f>IF(基本情報入力シート!M31="","",基本情報入力シート!M31)</f>
        <v>厚労 太郎</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149"/>
      <c r="AK12" s="150"/>
      <c r="AL12" s="150"/>
      <c r="AM12" s="150"/>
      <c r="AN12" s="150"/>
      <c r="AO12" s="150"/>
      <c r="AP12" s="150"/>
      <c r="AQ12" s="150"/>
      <c r="AR12" s="150"/>
      <c r="AS12" s="150"/>
      <c r="AT12" s="150"/>
      <c r="AU12" s="150"/>
      <c r="AV12" s="150"/>
      <c r="AW12" s="150"/>
      <c r="AX12" s="150"/>
    </row>
    <row r="13" spans="1:50" s="151" customFormat="1" ht="18.75" customHeight="1">
      <c r="A13" s="512" t="s">
        <v>52</v>
      </c>
      <c r="B13" s="512"/>
      <c r="C13" s="512"/>
      <c r="D13" s="512"/>
      <c r="E13" s="512"/>
      <c r="F13" s="512"/>
      <c r="G13" s="513" t="s">
        <v>0</v>
      </c>
      <c r="H13" s="512"/>
      <c r="I13" s="512"/>
      <c r="J13" s="512"/>
      <c r="K13" s="531" t="str">
        <f>IF(基本情報入力シート!M32="","",基本情報入力シート!M32)</f>
        <v>03-3571-XXXX</v>
      </c>
      <c r="L13" s="532"/>
      <c r="M13" s="532"/>
      <c r="N13" s="532"/>
      <c r="O13" s="532"/>
      <c r="P13" s="532"/>
      <c r="Q13" s="532"/>
      <c r="R13" s="532"/>
      <c r="S13" s="532"/>
      <c r="T13" s="533"/>
      <c r="U13" s="541" t="s">
        <v>51</v>
      </c>
      <c r="V13" s="542"/>
      <c r="W13" s="542"/>
      <c r="X13" s="513"/>
      <c r="Y13" s="531" t="str">
        <f>IF(基本情報入力シート!M33="","",基本情報入力シート!M33)</f>
        <v>aaa@aaa.aa.jp</v>
      </c>
      <c r="Z13" s="532"/>
      <c r="AA13" s="532"/>
      <c r="AB13" s="532"/>
      <c r="AC13" s="532"/>
      <c r="AD13" s="532"/>
      <c r="AE13" s="532"/>
      <c r="AF13" s="532"/>
      <c r="AG13" s="532"/>
      <c r="AH13" s="532"/>
      <c r="AI13" s="532"/>
      <c r="AJ13" s="149"/>
      <c r="AK13" s="150"/>
      <c r="AL13" s="150"/>
      <c r="AM13" s="150"/>
      <c r="AN13" s="150"/>
      <c r="AO13" s="150"/>
      <c r="AP13" s="150"/>
      <c r="AQ13" s="150"/>
      <c r="AR13" s="150"/>
      <c r="AS13" s="150"/>
      <c r="AT13" s="156"/>
      <c r="AU13" s="150"/>
      <c r="AV13" s="150"/>
      <c r="AW13" s="150"/>
      <c r="AX13" s="150"/>
    </row>
    <row r="14" spans="1:50" s="151" customFormat="1" ht="18.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24"/>
      <c r="AK14" s="150"/>
      <c r="AL14" s="150"/>
      <c r="AM14" s="150"/>
      <c r="AN14" s="150"/>
      <c r="AO14" s="150"/>
      <c r="AP14" s="150"/>
      <c r="AQ14" s="150"/>
      <c r="AR14" s="150"/>
      <c r="AS14" s="150"/>
      <c r="AT14" s="156"/>
      <c r="AU14" s="150"/>
      <c r="AV14" s="150"/>
      <c r="AW14" s="150"/>
      <c r="AX14" s="150"/>
    </row>
    <row r="15" spans="1:50" ht="16.5" customHeight="1">
      <c r="A15" s="158" t="s">
        <v>111</v>
      </c>
      <c r="B15" s="124"/>
      <c r="C15" s="124"/>
      <c r="D15" s="124"/>
      <c r="E15" s="124"/>
      <c r="F15" s="124"/>
      <c r="G15" s="124"/>
      <c r="H15" s="124"/>
      <c r="I15" s="124"/>
      <c r="J15" s="124"/>
      <c r="K15" s="124"/>
      <c r="L15" s="124"/>
      <c r="M15" s="124"/>
      <c r="N15" s="159"/>
      <c r="O15" s="160"/>
      <c r="P15" s="160"/>
      <c r="Q15" s="160"/>
      <c r="R15" s="160"/>
      <c r="S15" s="160"/>
      <c r="T15" s="160"/>
      <c r="U15" s="160"/>
      <c r="V15" s="160"/>
      <c r="W15" s="160"/>
      <c r="X15" s="160"/>
      <c r="Y15" s="124"/>
      <c r="Z15" s="124"/>
      <c r="AA15" s="124"/>
      <c r="AB15" s="124"/>
      <c r="AC15" s="124"/>
      <c r="AD15" s="124"/>
      <c r="AE15" s="124"/>
      <c r="AF15" s="124"/>
      <c r="AG15" s="124"/>
      <c r="AH15" s="124"/>
      <c r="AI15" s="124"/>
      <c r="AJ15" s="124"/>
      <c r="AK15" s="147"/>
      <c r="AL15" s="147"/>
      <c r="AM15" s="147"/>
      <c r="AN15" s="147"/>
      <c r="AO15" s="147"/>
      <c r="AP15" s="147"/>
      <c r="AQ15" s="147"/>
      <c r="AR15" s="147"/>
      <c r="AS15" s="147"/>
      <c r="AT15" s="161"/>
      <c r="AU15" s="147"/>
      <c r="AV15" s="147"/>
      <c r="AW15" s="147"/>
      <c r="AX15" s="147"/>
    </row>
    <row r="16" spans="1:50" ht="19.5" customHeight="1" thickBot="1">
      <c r="A16" s="551" t="s">
        <v>194</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52">
        <f>IF(SUM('別紙様式2-2（補助金）'!X:X)="","",SUM('別紙様式2-2（補助金）'!X:X))</f>
        <v>292604</v>
      </c>
      <c r="AA16" s="553"/>
      <c r="AB16" s="553"/>
      <c r="AC16" s="553"/>
      <c r="AD16" s="553"/>
      <c r="AE16" s="553"/>
      <c r="AF16" s="553"/>
      <c r="AG16" s="539" t="s">
        <v>1</v>
      </c>
      <c r="AH16" s="554"/>
      <c r="AI16" s="151"/>
      <c r="AJ16" s="124"/>
      <c r="AR16" s="162"/>
    </row>
    <row r="17" spans="1:73" ht="19.5" customHeight="1" thickBot="1">
      <c r="A17" s="534" t="s">
        <v>195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v>300000</v>
      </c>
      <c r="AA17" s="537"/>
      <c r="AB17" s="537"/>
      <c r="AC17" s="537"/>
      <c r="AD17" s="537"/>
      <c r="AE17" s="537"/>
      <c r="AF17" s="538"/>
      <c r="AG17" s="513" t="s">
        <v>1</v>
      </c>
      <c r="AH17" s="512"/>
      <c r="AI17" s="146" t="s">
        <v>94</v>
      </c>
      <c r="AJ17" s="163" t="str">
        <f>IF(Z17="","",IF(Z16="","",IF(Z17&gt;=Z16,"○","☓")))</f>
        <v>○</v>
      </c>
      <c r="AK17" s="636" t="s">
        <v>112</v>
      </c>
      <c r="AL17" s="637"/>
      <c r="AM17" s="637"/>
      <c r="AN17" s="637"/>
      <c r="AO17" s="637"/>
      <c r="AP17" s="637"/>
      <c r="AQ17" s="637"/>
      <c r="AR17" s="637"/>
      <c r="AS17" s="637"/>
      <c r="AT17" s="637"/>
      <c r="AU17" s="638"/>
    </row>
    <row r="18" spans="1:73" ht="19.5" customHeight="1" thickBot="1">
      <c r="A18" s="555" t="s">
        <v>193</v>
      </c>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7"/>
      <c r="Z18" s="164"/>
      <c r="AA18" s="164"/>
      <c r="AB18" s="165"/>
      <c r="AC18" s="166"/>
      <c r="AD18" s="166"/>
      <c r="AE18" s="166"/>
      <c r="AF18" s="166"/>
      <c r="AG18" s="166"/>
      <c r="AH18" s="166"/>
      <c r="AI18" s="166"/>
      <c r="AJ18" s="166"/>
      <c r="AK18" s="166"/>
      <c r="AL18" s="166"/>
      <c r="AT18" s="162"/>
    </row>
    <row r="19" spans="1:73" ht="19.5" customHeight="1" thickBot="1">
      <c r="A19" s="167"/>
      <c r="B19" s="653" t="s">
        <v>214</v>
      </c>
      <c r="C19" s="654"/>
      <c r="D19" s="654"/>
      <c r="E19" s="654"/>
      <c r="F19" s="654"/>
      <c r="G19" s="654"/>
      <c r="H19" s="654"/>
      <c r="I19" s="654"/>
      <c r="J19" s="654"/>
      <c r="K19" s="654"/>
      <c r="L19" s="654"/>
      <c r="M19" s="654"/>
      <c r="N19" s="654"/>
      <c r="O19" s="654"/>
      <c r="P19" s="654"/>
      <c r="Q19" s="654"/>
      <c r="R19" s="654"/>
      <c r="S19" s="654"/>
      <c r="T19" s="654"/>
      <c r="U19" s="495">
        <f>'別紙様式2-2（補助金）'!F6</f>
        <v>146302</v>
      </c>
      <c r="V19" s="496"/>
      <c r="W19" s="496"/>
      <c r="X19" s="496"/>
      <c r="Y19" s="497"/>
      <c r="Z19" s="539" t="s">
        <v>1</v>
      </c>
      <c r="AA19" s="540"/>
      <c r="AB19" s="168" t="s">
        <v>18</v>
      </c>
      <c r="AC19" s="459">
        <f>IFERROR(U21/U19*100,0)</f>
        <v>85.439706907629414</v>
      </c>
      <c r="AD19" s="460"/>
      <c r="AE19" s="169" t="s">
        <v>19</v>
      </c>
      <c r="AF19" s="170" t="s">
        <v>73</v>
      </c>
      <c r="AG19" s="171" t="s">
        <v>94</v>
      </c>
      <c r="AH19" s="163" t="str">
        <f>IF(AC19=0,"×",IF(AC19&gt;=(200/3),"○","×"))</f>
        <v>○</v>
      </c>
      <c r="AI19" s="166"/>
      <c r="AJ19" s="166"/>
      <c r="AK19" s="419" t="s">
        <v>204</v>
      </c>
      <c r="AL19" s="420"/>
      <c r="AM19" s="420"/>
      <c r="AN19" s="420"/>
      <c r="AO19" s="420"/>
      <c r="AP19" s="420"/>
      <c r="AQ19" s="420"/>
      <c r="AR19" s="420"/>
      <c r="AS19" s="420"/>
      <c r="AT19" s="420"/>
      <c r="AU19" s="421"/>
    </row>
    <row r="20" spans="1:73" ht="19.5" customHeight="1" thickBot="1">
      <c r="A20" s="167"/>
      <c r="B20" s="558" t="s">
        <v>215</v>
      </c>
      <c r="C20" s="559"/>
      <c r="D20" s="559"/>
      <c r="E20" s="559"/>
      <c r="F20" s="559"/>
      <c r="G20" s="559"/>
      <c r="H20" s="559"/>
      <c r="I20" s="559"/>
      <c r="J20" s="559"/>
      <c r="K20" s="559"/>
      <c r="L20" s="559"/>
      <c r="M20" s="559"/>
      <c r="N20" s="559"/>
      <c r="O20" s="559"/>
      <c r="P20" s="559"/>
      <c r="Q20" s="559"/>
      <c r="R20" s="559"/>
      <c r="S20" s="559"/>
      <c r="T20" s="560"/>
      <c r="U20" s="495">
        <f>SUM(N22,N25)</f>
        <v>150000</v>
      </c>
      <c r="V20" s="496"/>
      <c r="W20" s="496"/>
      <c r="X20" s="496"/>
      <c r="Y20" s="497"/>
      <c r="Z20" s="539" t="s">
        <v>1</v>
      </c>
      <c r="AA20" s="540"/>
      <c r="AB20" s="479"/>
      <c r="AC20" s="480"/>
      <c r="AD20" s="480"/>
      <c r="AE20" s="480"/>
      <c r="AF20" s="481"/>
      <c r="AI20" s="166"/>
      <c r="AJ20" s="166"/>
      <c r="AK20" s="422"/>
      <c r="AL20" s="423"/>
      <c r="AM20" s="423"/>
      <c r="AN20" s="423"/>
      <c r="AO20" s="423"/>
      <c r="AP20" s="423"/>
      <c r="AQ20" s="423"/>
      <c r="AR20" s="423"/>
      <c r="AS20" s="423"/>
      <c r="AT20" s="423"/>
      <c r="AU20" s="424"/>
    </row>
    <row r="21" spans="1:73" ht="33" customHeight="1" thickBot="1">
      <c r="A21" s="167"/>
      <c r="B21" s="493"/>
      <c r="C21" s="494"/>
      <c r="D21" s="490" t="s">
        <v>2449</v>
      </c>
      <c r="E21" s="490"/>
      <c r="F21" s="490"/>
      <c r="G21" s="490"/>
      <c r="H21" s="490"/>
      <c r="I21" s="490"/>
      <c r="J21" s="490"/>
      <c r="K21" s="490"/>
      <c r="L21" s="490"/>
      <c r="M21" s="491"/>
      <c r="N21" s="491"/>
      <c r="O21" s="491"/>
      <c r="P21" s="491"/>
      <c r="Q21" s="491"/>
      <c r="R21" s="491"/>
      <c r="S21" s="491"/>
      <c r="T21" s="492"/>
      <c r="U21" s="495">
        <f>SUM(N23,N26)</f>
        <v>125000</v>
      </c>
      <c r="V21" s="496"/>
      <c r="W21" s="496"/>
      <c r="X21" s="496"/>
      <c r="Y21" s="497"/>
      <c r="Z21" s="539" t="s">
        <v>1</v>
      </c>
      <c r="AA21" s="540"/>
      <c r="AB21" s="482"/>
      <c r="AC21" s="483"/>
      <c r="AD21" s="483"/>
      <c r="AE21" s="483"/>
      <c r="AF21" s="484"/>
      <c r="AI21" s="166"/>
      <c r="AJ21" s="166"/>
    </row>
    <row r="22" spans="1:73" ht="18.75" customHeight="1" thickBot="1">
      <c r="A22" s="172"/>
      <c r="B22" s="493"/>
      <c r="C22" s="494"/>
      <c r="D22" s="453" t="s">
        <v>196</v>
      </c>
      <c r="E22" s="454"/>
      <c r="F22" s="454"/>
      <c r="G22" s="454"/>
      <c r="H22" s="454"/>
      <c r="I22" s="454"/>
      <c r="J22" s="454"/>
      <c r="K22" s="454"/>
      <c r="L22" s="454"/>
      <c r="M22" s="455"/>
      <c r="N22" s="644">
        <v>100000</v>
      </c>
      <c r="O22" s="645"/>
      <c r="P22" s="645"/>
      <c r="Q22" s="645"/>
      <c r="R22" s="645"/>
      <c r="S22" s="646"/>
      <c r="T22" s="173" t="s">
        <v>1</v>
      </c>
      <c r="U22" s="174"/>
      <c r="V22" s="175"/>
      <c r="W22" s="175"/>
      <c r="X22" s="176"/>
      <c r="Y22" s="177"/>
      <c r="AA22" s="166"/>
      <c r="AB22" s="166"/>
      <c r="AC22" s="166"/>
      <c r="AD22" s="166"/>
      <c r="AE22" s="166"/>
      <c r="AF22" s="166"/>
      <c r="AG22" s="166"/>
      <c r="AH22" s="151"/>
    </row>
    <row r="23" spans="1:73" ht="18.75" customHeight="1" thickBot="1">
      <c r="A23" s="172"/>
      <c r="B23" s="493"/>
      <c r="C23" s="494"/>
      <c r="D23" s="178"/>
      <c r="E23" s="435" t="s">
        <v>203</v>
      </c>
      <c r="F23" s="436"/>
      <c r="G23" s="436"/>
      <c r="H23" s="436"/>
      <c r="I23" s="436"/>
      <c r="J23" s="436"/>
      <c r="K23" s="436"/>
      <c r="L23" s="436"/>
      <c r="M23" s="437"/>
      <c r="N23" s="644">
        <v>80000</v>
      </c>
      <c r="O23" s="645"/>
      <c r="P23" s="645"/>
      <c r="Q23" s="645"/>
      <c r="R23" s="645"/>
      <c r="S23" s="646"/>
      <c r="T23" s="179" t="s">
        <v>1</v>
      </c>
      <c r="U23" s="180" t="s">
        <v>18</v>
      </c>
      <c r="V23" s="445">
        <f>IFERROR($N$23/$N$22*100,0)</f>
        <v>80</v>
      </c>
      <c r="W23" s="446"/>
      <c r="X23" s="181" t="s">
        <v>19</v>
      </c>
      <c r="Y23" s="177" t="s">
        <v>73</v>
      </c>
      <c r="Z23" s="166"/>
      <c r="AA23" s="166"/>
      <c r="AB23" s="166"/>
      <c r="AC23" s="166"/>
      <c r="AD23" s="166"/>
      <c r="AE23" s="166"/>
      <c r="AF23" s="166"/>
      <c r="AG23" s="166"/>
      <c r="AH23" s="151"/>
    </row>
    <row r="24" spans="1:73" ht="18.75" customHeight="1" thickBot="1">
      <c r="A24" s="172"/>
      <c r="B24" s="493"/>
      <c r="C24" s="494"/>
      <c r="D24" s="178"/>
      <c r="E24" s="450"/>
      <c r="F24" s="451"/>
      <c r="G24" s="451"/>
      <c r="H24" s="451"/>
      <c r="I24" s="451"/>
      <c r="J24" s="451"/>
      <c r="K24" s="451"/>
      <c r="L24" s="451"/>
      <c r="M24" s="452"/>
      <c r="N24" s="498" t="s">
        <v>113</v>
      </c>
      <c r="O24" s="499"/>
      <c r="P24" s="500"/>
      <c r="Q24" s="647">
        <f>N23/2</f>
        <v>40000</v>
      </c>
      <c r="R24" s="648"/>
      <c r="S24" s="649"/>
      <c r="T24" s="182" t="s">
        <v>114</v>
      </c>
      <c r="U24" s="180"/>
      <c r="V24" s="461"/>
      <c r="W24" s="461"/>
      <c r="X24" s="181"/>
      <c r="Y24" s="177"/>
      <c r="Z24" s="166"/>
      <c r="AA24" s="166"/>
      <c r="AB24" s="166"/>
      <c r="AC24" s="166"/>
      <c r="AD24" s="166"/>
      <c r="AE24" s="166"/>
      <c r="AF24" s="166"/>
      <c r="AG24" s="166"/>
      <c r="AH24" s="166"/>
      <c r="AI24" s="166"/>
      <c r="AJ24" s="166"/>
    </row>
    <row r="25" spans="1:73" ht="18.75" customHeight="1" thickBot="1">
      <c r="A25" s="172"/>
      <c r="B25" s="493"/>
      <c r="C25" s="494"/>
      <c r="D25" s="456" t="s">
        <v>197</v>
      </c>
      <c r="E25" s="457"/>
      <c r="F25" s="457"/>
      <c r="G25" s="457"/>
      <c r="H25" s="457"/>
      <c r="I25" s="457"/>
      <c r="J25" s="457"/>
      <c r="K25" s="457"/>
      <c r="L25" s="457"/>
      <c r="M25" s="458"/>
      <c r="N25" s="644">
        <v>50000</v>
      </c>
      <c r="O25" s="645"/>
      <c r="P25" s="645"/>
      <c r="Q25" s="645"/>
      <c r="R25" s="645"/>
      <c r="S25" s="646"/>
      <c r="T25" s="183" t="s">
        <v>1</v>
      </c>
      <c r="U25" s="184"/>
      <c r="V25" s="185"/>
      <c r="W25" s="185"/>
      <c r="X25" s="169"/>
      <c r="Y25" s="170"/>
      <c r="AB25" s="166"/>
      <c r="AC25" s="166"/>
      <c r="AD25" s="166"/>
      <c r="AE25" s="166"/>
      <c r="AF25" s="166"/>
      <c r="AG25" s="166"/>
      <c r="AH25" s="166"/>
      <c r="AI25" s="166"/>
      <c r="AJ25" s="166"/>
    </row>
    <row r="26" spans="1:73" ht="18.75" customHeight="1" thickBot="1">
      <c r="A26" s="172"/>
      <c r="B26" s="493"/>
      <c r="C26" s="494"/>
      <c r="D26" s="178"/>
      <c r="E26" s="435" t="s">
        <v>203</v>
      </c>
      <c r="F26" s="436"/>
      <c r="G26" s="436"/>
      <c r="H26" s="436"/>
      <c r="I26" s="436"/>
      <c r="J26" s="436"/>
      <c r="K26" s="436"/>
      <c r="L26" s="436"/>
      <c r="M26" s="437"/>
      <c r="N26" s="644">
        <v>45000</v>
      </c>
      <c r="O26" s="645"/>
      <c r="P26" s="645"/>
      <c r="Q26" s="645"/>
      <c r="R26" s="645"/>
      <c r="S26" s="646"/>
      <c r="T26" s="179" t="s">
        <v>1</v>
      </c>
      <c r="U26" s="180" t="s">
        <v>18</v>
      </c>
      <c r="V26" s="445">
        <f>IFERROR($N$26/$N$25*100,0)</f>
        <v>90</v>
      </c>
      <c r="W26" s="446"/>
      <c r="X26" s="181" t="s">
        <v>19</v>
      </c>
      <c r="Y26" s="177" t="s">
        <v>73</v>
      </c>
      <c r="Z26" s="166"/>
      <c r="AA26" s="166"/>
      <c r="AB26" s="166"/>
      <c r="AC26" s="166"/>
      <c r="AD26" s="166"/>
      <c r="AE26" s="166"/>
      <c r="AF26" s="166"/>
      <c r="AG26" s="166"/>
      <c r="AH26" s="166"/>
      <c r="AI26" s="166"/>
      <c r="AJ26" s="166"/>
      <c r="AL26" s="162"/>
    </row>
    <row r="27" spans="1:73" ht="18.75" customHeight="1">
      <c r="A27" s="186"/>
      <c r="B27" s="642"/>
      <c r="C27" s="643"/>
      <c r="D27" s="187"/>
      <c r="E27" s="450"/>
      <c r="F27" s="451"/>
      <c r="G27" s="451"/>
      <c r="H27" s="451"/>
      <c r="I27" s="451"/>
      <c r="J27" s="451"/>
      <c r="K27" s="451"/>
      <c r="L27" s="451"/>
      <c r="M27" s="452"/>
      <c r="N27" s="447" t="s">
        <v>113</v>
      </c>
      <c r="O27" s="448"/>
      <c r="P27" s="449"/>
      <c r="Q27" s="650">
        <f>N26/2</f>
        <v>22500</v>
      </c>
      <c r="R27" s="651"/>
      <c r="S27" s="652"/>
      <c r="T27" s="182" t="s">
        <v>114</v>
      </c>
      <c r="U27" s="188"/>
      <c r="V27" s="661"/>
      <c r="W27" s="661"/>
      <c r="X27" s="189"/>
      <c r="Y27" s="173"/>
      <c r="Z27" s="165"/>
      <c r="AA27" s="165"/>
      <c r="AB27" s="165"/>
      <c r="AC27" s="165"/>
      <c r="AD27" s="166"/>
      <c r="AE27" s="166"/>
      <c r="AF27" s="165"/>
      <c r="AG27" s="166"/>
      <c r="AH27" s="151"/>
      <c r="AQ27" s="162"/>
    </row>
    <row r="28" spans="1:73" ht="5.25" customHeight="1">
      <c r="A28" s="190"/>
      <c r="B28" s="191"/>
      <c r="C28" s="191"/>
      <c r="D28" s="191"/>
      <c r="E28" s="191"/>
      <c r="F28" s="191"/>
      <c r="G28" s="191"/>
      <c r="H28" s="191"/>
      <c r="I28" s="191"/>
      <c r="J28" s="191"/>
      <c r="K28" s="19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T28" s="162"/>
    </row>
    <row r="29" spans="1:73" ht="67.5" customHeight="1">
      <c r="A29" s="485" t="s">
        <v>216</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124"/>
      <c r="AK29" s="147"/>
      <c r="AL29" s="147"/>
      <c r="AM29" s="147"/>
      <c r="AN29" s="147"/>
      <c r="AO29" s="147"/>
      <c r="AP29" s="147"/>
      <c r="AQ29" s="147"/>
      <c r="AR29" s="147"/>
      <c r="AS29" s="147"/>
      <c r="AT29" s="161"/>
      <c r="AU29" s="147"/>
      <c r="AV29" s="147"/>
      <c r="AW29" s="147"/>
      <c r="AX29" s="147"/>
    </row>
    <row r="30" spans="1:73" s="147" customFormat="1" ht="17.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4"/>
      <c r="AO30" s="194"/>
      <c r="AP30" s="194"/>
      <c r="AQ30" s="194"/>
      <c r="AR30" s="195"/>
    </row>
    <row r="31" spans="1:73" s="147" customFormat="1" ht="20.25" customHeight="1">
      <c r="A31" s="468" t="s">
        <v>126</v>
      </c>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T31" s="161"/>
    </row>
    <row r="32" spans="1:73" s="147" customFormat="1" ht="28.5" customHeight="1" thickBot="1">
      <c r="A32" s="486" t="s">
        <v>184</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row>
    <row r="33" spans="1:51" ht="27" customHeight="1" thickBot="1">
      <c r="A33" s="477" t="s">
        <v>2398</v>
      </c>
      <c r="B33" s="478"/>
      <c r="C33" s="443" t="s">
        <v>127</v>
      </c>
      <c r="D33" s="443"/>
      <c r="E33" s="443"/>
      <c r="F33" s="443"/>
      <c r="G33" s="443"/>
      <c r="H33" s="443"/>
      <c r="I33" s="443"/>
      <c r="J33" s="443"/>
      <c r="K33" s="443"/>
      <c r="L33" s="443"/>
      <c r="M33" s="443"/>
      <c r="N33" s="443"/>
      <c r="O33" s="443"/>
      <c r="P33" s="443"/>
      <c r="Q33" s="443"/>
      <c r="R33" s="443"/>
      <c r="S33" s="443"/>
      <c r="T33" s="443"/>
      <c r="U33" s="443"/>
      <c r="V33" s="444"/>
      <c r="W33" s="124" t="s">
        <v>94</v>
      </c>
      <c r="X33" s="163" t="str">
        <f>IF(A33="","",IF(A33="✓","○","×"))</f>
        <v>○</v>
      </c>
      <c r="Y33" s="197"/>
      <c r="Z33" s="124"/>
      <c r="AA33" s="124"/>
      <c r="AB33" s="124"/>
      <c r="AC33" s="124"/>
      <c r="AD33" s="124"/>
      <c r="AE33" s="124"/>
      <c r="AF33" s="124"/>
      <c r="AG33" s="124"/>
      <c r="AH33" s="124"/>
      <c r="AI33" s="124"/>
      <c r="AJ33" s="124"/>
      <c r="AK33" s="440" t="s">
        <v>2456</v>
      </c>
      <c r="AL33" s="441"/>
      <c r="AM33" s="441"/>
      <c r="AN33" s="441"/>
      <c r="AO33" s="441"/>
      <c r="AP33" s="441"/>
      <c r="AQ33" s="441"/>
      <c r="AR33" s="441"/>
      <c r="AS33" s="441"/>
      <c r="AT33" s="441"/>
      <c r="AU33" s="442"/>
      <c r="AV33" s="147"/>
      <c r="AW33" s="147"/>
      <c r="AX33" s="147"/>
    </row>
    <row r="34" spans="1:51" ht="3.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47"/>
      <c r="AL34" s="198"/>
      <c r="AM34" s="198"/>
      <c r="AN34" s="198"/>
      <c r="AO34" s="198"/>
      <c r="AP34" s="198"/>
      <c r="AQ34" s="198"/>
      <c r="AR34" s="198"/>
      <c r="AS34" s="198"/>
      <c r="AT34" s="198"/>
      <c r="AU34" s="198"/>
      <c r="AV34" s="198"/>
      <c r="AW34" s="147"/>
      <c r="AX34" s="147"/>
    </row>
    <row r="35" spans="1:51" s="147" customFormat="1" ht="99.75" customHeight="1">
      <c r="A35" s="462" t="s">
        <v>217</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199"/>
      <c r="AL35" s="200"/>
    </row>
    <row r="36" spans="1:51" ht="15" customHeight="1" thickBot="1">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T36" s="162"/>
    </row>
    <row r="37" spans="1:51" s="151" customFormat="1" ht="24.75" customHeight="1" thickBot="1">
      <c r="A37" s="488" t="s">
        <v>185</v>
      </c>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9"/>
      <c r="AI37" s="203" t="str">
        <f>IF(AND(OR(H38="✓",M38="✓",U38="✓"), OR(H39="✓",M39="✓",R39="✓",U39="✓",AND(AA39="✓",AE39&lt;&gt;"")), OR(D41="✓", K41="✓", AND(R41="✓",W41&lt;&gt;"")),OR(D44="✓",AND(D45="✓",L44&lt;&gt;""))),"○","×")</f>
        <v>○</v>
      </c>
      <c r="AJ37" s="146"/>
      <c r="AK37" s="639" t="s">
        <v>210</v>
      </c>
      <c r="AL37" s="640"/>
      <c r="AM37" s="640"/>
      <c r="AN37" s="640"/>
      <c r="AO37" s="640"/>
      <c r="AP37" s="640"/>
      <c r="AQ37" s="640"/>
      <c r="AR37" s="640"/>
      <c r="AS37" s="640"/>
      <c r="AT37" s="640"/>
      <c r="AU37" s="641"/>
    </row>
    <row r="38" spans="1:51" s="151" customFormat="1" ht="26.25" customHeight="1">
      <c r="A38" s="655" t="s">
        <v>2416</v>
      </c>
      <c r="B38" s="655"/>
      <c r="C38" s="655"/>
      <c r="D38" s="472" t="s">
        <v>181</v>
      </c>
      <c r="E38" s="473"/>
      <c r="F38" s="473"/>
      <c r="G38" s="474"/>
      <c r="H38" s="83" t="s">
        <v>2398</v>
      </c>
      <c r="I38" s="579" t="s">
        <v>20</v>
      </c>
      <c r="J38" s="579"/>
      <c r="K38" s="579"/>
      <c r="L38" s="579"/>
      <c r="M38" s="84"/>
      <c r="N38" s="580" t="s">
        <v>182</v>
      </c>
      <c r="O38" s="580"/>
      <c r="P38" s="580"/>
      <c r="Q38" s="580"/>
      <c r="R38" s="580"/>
      <c r="S38" s="580"/>
      <c r="T38" s="580"/>
      <c r="U38" s="84"/>
      <c r="V38" s="501" t="s">
        <v>2404</v>
      </c>
      <c r="W38" s="502"/>
      <c r="X38" s="502"/>
      <c r="Y38" s="502"/>
      <c r="Z38" s="502"/>
      <c r="AA38" s="502"/>
      <c r="AB38" s="502"/>
      <c r="AC38" s="502"/>
      <c r="AD38" s="502"/>
      <c r="AE38" s="502"/>
      <c r="AF38" s="502"/>
      <c r="AG38" s="502"/>
      <c r="AH38" s="502"/>
      <c r="AI38" s="503"/>
    </row>
    <row r="39" spans="1:51" s="151" customFormat="1" ht="26.25" customHeight="1" thickBot="1">
      <c r="A39" s="655"/>
      <c r="B39" s="655"/>
      <c r="C39" s="655"/>
      <c r="D39" s="475" t="s">
        <v>2441</v>
      </c>
      <c r="E39" s="475"/>
      <c r="F39" s="475"/>
      <c r="G39" s="476"/>
      <c r="H39" s="85"/>
      <c r="I39" s="439" t="s">
        <v>29</v>
      </c>
      <c r="J39" s="439"/>
      <c r="K39" s="439"/>
      <c r="L39" s="439"/>
      <c r="M39" s="81"/>
      <c r="N39" s="438" t="s">
        <v>74</v>
      </c>
      <c r="O39" s="438"/>
      <c r="P39" s="438"/>
      <c r="Q39" s="438"/>
      <c r="R39" s="81"/>
      <c r="S39" s="439" t="s">
        <v>21</v>
      </c>
      <c r="T39" s="439"/>
      <c r="U39" s="81" t="s">
        <v>2398</v>
      </c>
      <c r="V39" s="438" t="s">
        <v>2401</v>
      </c>
      <c r="W39" s="438"/>
      <c r="X39" s="438"/>
      <c r="Y39" s="438"/>
      <c r="Z39" s="438"/>
      <c r="AA39" s="81"/>
      <c r="AB39" s="439" t="s">
        <v>17</v>
      </c>
      <c r="AC39" s="439"/>
      <c r="AD39" s="204" t="s">
        <v>18</v>
      </c>
      <c r="AE39" s="582"/>
      <c r="AF39" s="583"/>
      <c r="AG39" s="583"/>
      <c r="AH39" s="583"/>
      <c r="AI39" s="205" t="s">
        <v>19</v>
      </c>
      <c r="AJ39" s="146"/>
      <c r="AK39" s="146"/>
      <c r="AL39" s="146"/>
      <c r="AM39" s="146"/>
      <c r="AN39" s="146"/>
    </row>
    <row r="40" spans="1:51" s="151" customFormat="1" ht="19.5" customHeight="1">
      <c r="A40" s="476" t="s">
        <v>2417</v>
      </c>
      <c r="B40" s="656"/>
      <c r="C40" s="656"/>
      <c r="D40" s="585" t="s">
        <v>72</v>
      </c>
      <c r="E40" s="586"/>
      <c r="F40" s="586"/>
      <c r="G40" s="586"/>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8"/>
    </row>
    <row r="41" spans="1:51" s="151" customFormat="1" ht="18" customHeight="1">
      <c r="A41" s="657"/>
      <c r="B41" s="658"/>
      <c r="C41" s="658"/>
      <c r="D41" s="85"/>
      <c r="E41" s="465" t="s">
        <v>22</v>
      </c>
      <c r="F41" s="466"/>
      <c r="G41" s="466"/>
      <c r="H41" s="466"/>
      <c r="I41" s="466"/>
      <c r="J41" s="467"/>
      <c r="K41" s="81" t="s">
        <v>2398</v>
      </c>
      <c r="L41" s="465" t="s">
        <v>63</v>
      </c>
      <c r="M41" s="466"/>
      <c r="N41" s="466"/>
      <c r="O41" s="466"/>
      <c r="P41" s="466"/>
      <c r="Q41" s="467"/>
      <c r="R41" s="82"/>
      <c r="S41" s="606" t="s">
        <v>17</v>
      </c>
      <c r="T41" s="607"/>
      <c r="U41" s="607"/>
      <c r="V41" s="206" t="s">
        <v>18</v>
      </c>
      <c r="W41" s="584"/>
      <c r="X41" s="584" t="b">
        <v>1</v>
      </c>
      <c r="Y41" s="584"/>
      <c r="Z41" s="584"/>
      <c r="AA41" s="584"/>
      <c r="AB41" s="584"/>
      <c r="AC41" s="584"/>
      <c r="AD41" s="584"/>
      <c r="AE41" s="584"/>
      <c r="AF41" s="584"/>
      <c r="AG41" s="584"/>
      <c r="AH41" s="584"/>
      <c r="AI41" s="207" t="s">
        <v>19</v>
      </c>
      <c r="AJ41" s="146"/>
      <c r="AK41" s="146"/>
      <c r="AL41" s="146"/>
      <c r="AM41" s="146"/>
    </row>
    <row r="42" spans="1:51" s="151" customFormat="1" ht="18" customHeight="1">
      <c r="A42" s="657"/>
      <c r="B42" s="658"/>
      <c r="C42" s="658"/>
      <c r="D42" s="589" t="s">
        <v>183</v>
      </c>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1"/>
    </row>
    <row r="43" spans="1:51" s="151" customFormat="1" ht="90" customHeight="1">
      <c r="A43" s="659"/>
      <c r="B43" s="660"/>
      <c r="C43" s="660"/>
      <c r="D43" s="469" t="s">
        <v>2426</v>
      </c>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1"/>
      <c r="AK43" s="150"/>
      <c r="AL43" s="150"/>
      <c r="AM43" s="150"/>
      <c r="AN43" s="150"/>
      <c r="AO43" s="150"/>
      <c r="AP43" s="150"/>
      <c r="AQ43" s="150"/>
      <c r="AR43" s="150"/>
      <c r="AS43" s="150"/>
      <c r="AT43" s="150"/>
      <c r="AU43" s="150"/>
      <c r="AV43" s="150"/>
      <c r="AW43" s="150"/>
      <c r="AX43" s="150"/>
      <c r="AY43" s="150"/>
    </row>
    <row r="44" spans="1:51" s="151" customFormat="1" ht="21.75" customHeight="1">
      <c r="A44" s="592" t="s">
        <v>2418</v>
      </c>
      <c r="B44" s="592"/>
      <c r="C44" s="593"/>
      <c r="D44" s="85"/>
      <c r="E44" s="594" t="s">
        <v>2405</v>
      </c>
      <c r="F44" s="594"/>
      <c r="G44" s="594"/>
      <c r="H44" s="595" t="s">
        <v>2402</v>
      </c>
      <c r="I44" s="596"/>
      <c r="J44" s="596"/>
      <c r="K44" s="597"/>
      <c r="L44" s="601" t="s">
        <v>2403</v>
      </c>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2"/>
      <c r="AK44" s="150"/>
      <c r="AL44" s="150"/>
      <c r="AM44" s="150"/>
      <c r="AN44" s="150"/>
      <c r="AO44" s="150"/>
      <c r="AP44" s="150"/>
      <c r="AQ44" s="150"/>
      <c r="AR44" s="150"/>
      <c r="AS44" s="150"/>
      <c r="AT44" s="150"/>
      <c r="AU44" s="150"/>
      <c r="AV44" s="150"/>
      <c r="AW44" s="150"/>
      <c r="AX44" s="150"/>
      <c r="AY44" s="150"/>
    </row>
    <row r="45" spans="1:51" s="151" customFormat="1" ht="20.25" customHeight="1" thickBot="1">
      <c r="A45" s="592"/>
      <c r="B45" s="592"/>
      <c r="C45" s="593"/>
      <c r="D45" s="86" t="s">
        <v>2398</v>
      </c>
      <c r="E45" s="605" t="s">
        <v>2406</v>
      </c>
      <c r="F45" s="605"/>
      <c r="G45" s="605"/>
      <c r="H45" s="598"/>
      <c r="I45" s="599"/>
      <c r="J45" s="599"/>
      <c r="K45" s="600"/>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4"/>
      <c r="AK45" s="150"/>
      <c r="AL45" s="150"/>
      <c r="AM45" s="150"/>
      <c r="AN45" s="150"/>
      <c r="AO45" s="150"/>
      <c r="AP45" s="150"/>
      <c r="AQ45" s="150"/>
      <c r="AR45" s="150"/>
      <c r="AS45" s="150"/>
      <c r="AT45" s="150"/>
      <c r="AU45" s="150"/>
      <c r="AV45" s="150"/>
      <c r="AW45" s="150"/>
      <c r="AX45" s="150"/>
      <c r="AY45" s="150"/>
    </row>
    <row r="46" spans="1:51" s="151" customFormat="1" ht="18.75" customHeight="1">
      <c r="A46" s="197"/>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c r="AK46" s="150"/>
      <c r="AL46" s="150"/>
      <c r="AM46" s="150"/>
      <c r="AN46" s="150"/>
      <c r="AO46" s="150"/>
      <c r="AP46" s="150"/>
      <c r="AQ46" s="150"/>
      <c r="AR46" s="150"/>
      <c r="AS46" s="150"/>
      <c r="AT46" s="150"/>
      <c r="AU46" s="150"/>
      <c r="AV46" s="150"/>
      <c r="AW46" s="150"/>
      <c r="AX46" s="150"/>
      <c r="AY46" s="150"/>
    </row>
    <row r="47" spans="1:51" s="119" customFormat="1" ht="21.75" customHeight="1" thickBot="1">
      <c r="A47" s="609" t="s">
        <v>2419</v>
      </c>
      <c r="B47" s="609"/>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146"/>
      <c r="AK47" s="120"/>
      <c r="AL47" s="120"/>
      <c r="AM47" s="120"/>
      <c r="AN47" s="120"/>
      <c r="AO47" s="120"/>
      <c r="AP47" s="120"/>
      <c r="AQ47" s="120"/>
      <c r="AR47" s="120"/>
      <c r="AS47" s="120"/>
      <c r="AT47" s="120"/>
      <c r="AU47" s="120"/>
      <c r="AV47" s="120"/>
      <c r="AW47" s="120"/>
      <c r="AX47" s="120"/>
      <c r="AY47" s="120"/>
    </row>
    <row r="48" spans="1:51" ht="17.25" customHeight="1" thickBot="1">
      <c r="A48" s="578" t="s">
        <v>186</v>
      </c>
      <c r="B48" s="578"/>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163" t="str" cm="1">
        <f t="array" ref="AI48">IF(PRODUCT((A50:A58="✓")*1),"○","×")</f>
        <v>○</v>
      </c>
      <c r="AJ48" s="213"/>
      <c r="AK48" s="613" t="s">
        <v>201</v>
      </c>
      <c r="AL48" s="614"/>
      <c r="AM48" s="614"/>
      <c r="AN48" s="614"/>
      <c r="AO48" s="614"/>
      <c r="AP48" s="614"/>
      <c r="AQ48" s="614"/>
      <c r="AR48" s="614"/>
      <c r="AS48" s="614"/>
      <c r="AT48" s="614"/>
      <c r="AU48" s="615"/>
      <c r="AV48" s="147"/>
      <c r="AW48" s="147"/>
      <c r="AX48" s="147"/>
      <c r="AY48" s="147"/>
    </row>
    <row r="49" spans="1:51" ht="14.25" customHeight="1" thickBot="1">
      <c r="A49" s="616" t="s">
        <v>34</v>
      </c>
      <c r="B49" s="617"/>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8"/>
      <c r="AA49" s="574" t="s">
        <v>25</v>
      </c>
      <c r="AB49" s="575"/>
      <c r="AC49" s="575"/>
      <c r="AD49" s="575"/>
      <c r="AE49" s="575"/>
      <c r="AF49" s="575"/>
      <c r="AG49" s="575"/>
      <c r="AH49" s="575"/>
      <c r="AI49" s="576"/>
      <c r="AK49" s="147"/>
      <c r="AL49" s="213"/>
      <c r="AM49" s="147"/>
      <c r="AN49" s="147"/>
      <c r="AO49" s="147"/>
      <c r="AP49" s="147"/>
      <c r="AQ49" s="147"/>
      <c r="AR49" s="147"/>
      <c r="AS49" s="147"/>
      <c r="AT49" s="147"/>
      <c r="AU49" s="147"/>
      <c r="AV49" s="147"/>
      <c r="AW49" s="147"/>
      <c r="AX49" s="147"/>
      <c r="AY49" s="147"/>
    </row>
    <row r="50" spans="1:51" ht="17.25" customHeight="1">
      <c r="A50" s="87" t="s">
        <v>2398</v>
      </c>
      <c r="B50" s="570" t="s">
        <v>123</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1"/>
      <c r="AA50" s="572" t="s">
        <v>59</v>
      </c>
      <c r="AB50" s="572"/>
      <c r="AC50" s="572"/>
      <c r="AD50" s="572"/>
      <c r="AE50" s="572"/>
      <c r="AF50" s="572"/>
      <c r="AG50" s="572"/>
      <c r="AH50" s="572"/>
      <c r="AI50" s="572"/>
      <c r="AJ50" s="214"/>
      <c r="AK50" s="147"/>
      <c r="AL50" s="147"/>
      <c r="AM50" s="147"/>
      <c r="AN50" s="147"/>
      <c r="AO50" s="147"/>
      <c r="AP50" s="147"/>
      <c r="AQ50" s="147"/>
      <c r="AR50" s="147"/>
      <c r="AS50" s="147"/>
      <c r="AT50" s="147"/>
      <c r="AU50" s="147"/>
      <c r="AV50" s="147"/>
      <c r="AW50" s="147"/>
      <c r="AX50" s="147"/>
      <c r="AY50" s="147"/>
    </row>
    <row r="51" spans="1:51" ht="24" customHeight="1">
      <c r="A51" s="88" t="s">
        <v>2398</v>
      </c>
      <c r="B51" s="568" t="s">
        <v>2408</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9"/>
      <c r="AA51" s="577" t="s">
        <v>180</v>
      </c>
      <c r="AB51" s="577"/>
      <c r="AC51" s="577"/>
      <c r="AD51" s="577"/>
      <c r="AE51" s="577"/>
      <c r="AF51" s="577"/>
      <c r="AG51" s="577"/>
      <c r="AH51" s="577"/>
      <c r="AI51" s="577"/>
      <c r="AJ51" s="214"/>
      <c r="AK51" s="147"/>
      <c r="AL51" s="147"/>
      <c r="AM51" s="147"/>
      <c r="AN51" s="147"/>
      <c r="AO51" s="147"/>
      <c r="AP51" s="147"/>
      <c r="AQ51" s="147"/>
      <c r="AR51" s="147"/>
      <c r="AS51" s="147"/>
      <c r="AT51" s="147"/>
      <c r="AU51" s="147"/>
      <c r="AV51" s="147"/>
      <c r="AW51" s="147"/>
      <c r="AX51" s="147"/>
      <c r="AY51" s="147"/>
    </row>
    <row r="52" spans="1:51" ht="16.5" customHeight="1">
      <c r="A52" s="88" t="s">
        <v>2398</v>
      </c>
      <c r="B52" s="570" t="s">
        <v>115</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1"/>
      <c r="AA52" s="573" t="s">
        <v>2407</v>
      </c>
      <c r="AB52" s="573"/>
      <c r="AC52" s="573"/>
      <c r="AD52" s="573"/>
      <c r="AE52" s="573"/>
      <c r="AF52" s="573"/>
      <c r="AG52" s="573"/>
      <c r="AH52" s="573"/>
      <c r="AI52" s="573"/>
      <c r="AJ52" s="213"/>
      <c r="AK52" s="147"/>
      <c r="AL52" s="147"/>
      <c r="AM52" s="147"/>
      <c r="AN52" s="147"/>
      <c r="AO52" s="147"/>
      <c r="AP52" s="147"/>
      <c r="AQ52" s="147"/>
      <c r="AR52" s="147"/>
      <c r="AS52" s="147"/>
      <c r="AT52" s="147"/>
      <c r="AU52" s="147"/>
      <c r="AV52" s="147"/>
      <c r="AW52" s="147"/>
      <c r="AX52" s="147"/>
      <c r="AY52" s="147"/>
    </row>
    <row r="53" spans="1:51" ht="16.5" customHeight="1">
      <c r="A53" s="88" t="s">
        <v>2398</v>
      </c>
      <c r="B53" s="570" t="s">
        <v>116</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1"/>
      <c r="AA53" s="573" t="s">
        <v>27</v>
      </c>
      <c r="AB53" s="573"/>
      <c r="AC53" s="573"/>
      <c r="AD53" s="573"/>
      <c r="AE53" s="573"/>
      <c r="AF53" s="573"/>
      <c r="AG53" s="573"/>
      <c r="AH53" s="573"/>
      <c r="AI53" s="573"/>
      <c r="AJ53" s="213"/>
      <c r="AK53" s="147"/>
      <c r="AL53" s="147"/>
      <c r="AM53" s="147"/>
      <c r="AN53" s="147"/>
      <c r="AO53" s="147"/>
      <c r="AP53" s="147"/>
      <c r="AQ53" s="147"/>
      <c r="AR53" s="147"/>
      <c r="AS53" s="147"/>
      <c r="AT53" s="147"/>
      <c r="AU53" s="147"/>
      <c r="AV53" s="147"/>
      <c r="AW53" s="147"/>
      <c r="AX53" s="147"/>
      <c r="AY53" s="147"/>
    </row>
    <row r="54" spans="1:51" ht="16.5" customHeight="1">
      <c r="A54" s="88" t="s">
        <v>2398</v>
      </c>
      <c r="B54" s="570" t="s">
        <v>125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1"/>
      <c r="AA54" s="573" t="s">
        <v>117</v>
      </c>
      <c r="AB54" s="573"/>
      <c r="AC54" s="573"/>
      <c r="AD54" s="573"/>
      <c r="AE54" s="573"/>
      <c r="AF54" s="573"/>
      <c r="AG54" s="573"/>
      <c r="AH54" s="573"/>
      <c r="AI54" s="573"/>
      <c r="AJ54" s="213"/>
      <c r="AK54" s="213"/>
      <c r="AL54" s="147"/>
      <c r="AM54" s="147"/>
      <c r="AN54" s="147"/>
      <c r="AO54" s="147"/>
      <c r="AP54" s="147"/>
      <c r="AQ54" s="147"/>
      <c r="AR54" s="147"/>
      <c r="AS54" s="147"/>
      <c r="AT54" s="147"/>
      <c r="AU54" s="147"/>
      <c r="AV54" s="147"/>
      <c r="AW54" s="147"/>
      <c r="AX54" s="147"/>
      <c r="AY54" s="147"/>
    </row>
    <row r="55" spans="1:51" ht="25.5" customHeight="1">
      <c r="A55" s="88" t="s">
        <v>2398</v>
      </c>
      <c r="B55" s="568" t="s">
        <v>57</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9"/>
      <c r="AA55" s="572" t="s">
        <v>59</v>
      </c>
      <c r="AB55" s="572"/>
      <c r="AC55" s="572"/>
      <c r="AD55" s="572"/>
      <c r="AE55" s="572"/>
      <c r="AF55" s="572"/>
      <c r="AG55" s="572"/>
      <c r="AH55" s="572"/>
      <c r="AI55" s="572"/>
      <c r="AJ55" s="213"/>
      <c r="AK55" s="213"/>
    </row>
    <row r="56" spans="1:51" ht="25.5" customHeight="1">
      <c r="A56" s="88" t="s">
        <v>2398</v>
      </c>
      <c r="B56" s="568" t="s">
        <v>58</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9"/>
      <c r="AA56" s="623" t="s">
        <v>60</v>
      </c>
      <c r="AB56" s="623"/>
      <c r="AC56" s="623"/>
      <c r="AD56" s="623"/>
      <c r="AE56" s="623"/>
      <c r="AF56" s="623"/>
      <c r="AG56" s="623"/>
      <c r="AH56" s="623"/>
      <c r="AI56" s="623"/>
      <c r="AJ56" s="213"/>
      <c r="AK56" s="213"/>
      <c r="AL56" s="215"/>
    </row>
    <row r="57" spans="1:51" ht="28.5" customHeight="1">
      <c r="A57" s="317" t="s">
        <v>2398</v>
      </c>
      <c r="B57" s="608" t="s">
        <v>2457</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9"/>
      <c r="AA57" s="572" t="s">
        <v>59</v>
      </c>
      <c r="AB57" s="572"/>
      <c r="AC57" s="572"/>
      <c r="AD57" s="572"/>
      <c r="AE57" s="572"/>
      <c r="AF57" s="572"/>
      <c r="AG57" s="572"/>
      <c r="AH57" s="572"/>
      <c r="AI57" s="572"/>
      <c r="AJ57" s="213"/>
      <c r="AK57" s="213"/>
      <c r="AL57" s="215"/>
    </row>
    <row r="58" spans="1:51" ht="16.5" customHeight="1" thickBot="1">
      <c r="A58" s="89" t="s">
        <v>2398</v>
      </c>
      <c r="B58" s="570" t="s">
        <v>48</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1"/>
      <c r="AA58" s="573" t="s">
        <v>26</v>
      </c>
      <c r="AB58" s="573"/>
      <c r="AC58" s="573"/>
      <c r="AD58" s="573"/>
      <c r="AE58" s="573"/>
      <c r="AF58" s="573"/>
      <c r="AG58" s="573"/>
      <c r="AH58" s="573"/>
      <c r="AI58" s="573"/>
      <c r="AJ58" s="213"/>
      <c r="AK58" s="213"/>
      <c r="AL58" s="215"/>
    </row>
    <row r="59" spans="1:51" s="147" customFormat="1" ht="6" customHeight="1" thickBot="1">
      <c r="A59" s="213"/>
      <c r="B59" s="213"/>
      <c r="C59" s="216"/>
      <c r="D59" s="213"/>
      <c r="E59" s="213"/>
      <c r="F59" s="213"/>
      <c r="G59" s="213"/>
      <c r="H59" s="213"/>
      <c r="I59" s="213"/>
      <c r="J59" s="213"/>
      <c r="K59" s="213"/>
      <c r="L59" s="213"/>
      <c r="M59" s="213"/>
      <c r="N59" s="213"/>
      <c r="O59" s="213"/>
      <c r="P59" s="213"/>
      <c r="Q59" s="213"/>
      <c r="R59" s="213"/>
      <c r="S59" s="213"/>
      <c r="T59" s="213"/>
      <c r="U59" s="213"/>
      <c r="V59" s="213"/>
      <c r="W59" s="213"/>
      <c r="X59" s="213"/>
      <c r="Y59" s="213"/>
      <c r="Z59" s="216"/>
      <c r="AA59" s="216"/>
      <c r="AB59" s="216"/>
      <c r="AC59" s="216"/>
      <c r="AD59" s="216"/>
      <c r="AE59" s="216"/>
      <c r="AF59" s="216"/>
      <c r="AG59" s="216"/>
      <c r="AH59" s="216"/>
      <c r="AI59" s="213"/>
      <c r="AJ59" s="213"/>
    </row>
    <row r="60" spans="1:51" s="147" customFormat="1" ht="14.25" thickBot="1">
      <c r="A60" s="217"/>
      <c r="B60" s="217"/>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63" t="str">
        <f>IF(AND(AND(OR(B62="✓",'別紙様式2-2（補助金）'!AB12="○"),B63="✓"),AND(G68&lt;&gt;"",J68&lt;&gt;"",Q68&lt;&gt;"",S69&lt;&gt;"",Z69&lt;&gt;"")),"○","×")</f>
        <v>○</v>
      </c>
      <c r="AJ60" s="199"/>
      <c r="AK60" s="639" t="s">
        <v>202</v>
      </c>
      <c r="AL60" s="640"/>
      <c r="AM60" s="640"/>
      <c r="AN60" s="640"/>
      <c r="AO60" s="640"/>
      <c r="AP60" s="640"/>
      <c r="AQ60" s="640"/>
      <c r="AR60" s="640"/>
      <c r="AS60" s="640"/>
      <c r="AT60" s="640"/>
      <c r="AU60" s="641"/>
    </row>
    <row r="61" spans="1:51" s="147" customFormat="1" ht="6" customHeight="1" thickBot="1">
      <c r="A61" s="218"/>
      <c r="B61" s="21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199"/>
      <c r="AK61" s="222"/>
    </row>
    <row r="62" spans="1:51" s="147" customFormat="1" ht="43.5" customHeight="1" thickBot="1">
      <c r="A62" s="223"/>
      <c r="B62" s="80" t="s">
        <v>2398</v>
      </c>
      <c r="C62" s="224"/>
      <c r="D62" s="581"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225"/>
      <c r="AJ62" s="226"/>
      <c r="AK62" s="227"/>
    </row>
    <row r="63" spans="1:51" ht="33" customHeight="1" thickBot="1">
      <c r="A63" s="223"/>
      <c r="B63" s="90" t="s">
        <v>2398</v>
      </c>
      <c r="C63" s="224"/>
      <c r="D63" s="581" t="s">
        <v>2420</v>
      </c>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228"/>
      <c r="AJ63" s="229"/>
      <c r="AK63" s="227"/>
    </row>
    <row r="64" spans="1:51">
      <c r="A64" s="223"/>
      <c r="B64" s="145"/>
      <c r="C64" s="224"/>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28"/>
      <c r="AJ64" s="229"/>
      <c r="AK64" s="227"/>
    </row>
    <row r="65" spans="1:38">
      <c r="A65" s="223"/>
      <c r="B65" s="145"/>
      <c r="C65" s="224"/>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28"/>
      <c r="AJ65" s="229"/>
      <c r="AK65" s="227"/>
    </row>
    <row r="66" spans="1:38">
      <c r="A66" s="223"/>
      <c r="B66" s="145"/>
      <c r="C66" s="224"/>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28"/>
      <c r="AJ66" s="229"/>
      <c r="AK66" s="227"/>
    </row>
    <row r="67" spans="1:38" ht="12" customHeight="1" thickBot="1">
      <c r="A67" s="231"/>
      <c r="B67" s="232"/>
      <c r="C67" s="224"/>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33"/>
      <c r="AJ67" s="199"/>
      <c r="AK67" s="234"/>
    </row>
    <row r="68" spans="1:38" s="215" customFormat="1" ht="13.5" customHeight="1" thickBot="1">
      <c r="A68" s="235"/>
      <c r="B68" s="236" t="s">
        <v>16</v>
      </c>
      <c r="C68" s="236"/>
      <c r="D68" s="564">
        <v>6</v>
      </c>
      <c r="E68" s="624"/>
      <c r="F68" s="236" t="s">
        <v>4</v>
      </c>
      <c r="G68" s="625" t="s">
        <v>191</v>
      </c>
      <c r="H68" s="626"/>
      <c r="I68" s="236" t="s">
        <v>3</v>
      </c>
      <c r="J68" s="625" t="s">
        <v>191</v>
      </c>
      <c r="K68" s="626"/>
      <c r="L68" s="236" t="s">
        <v>2</v>
      </c>
      <c r="M68" s="229"/>
      <c r="N68" s="564" t="s">
        <v>5</v>
      </c>
      <c r="O68" s="564"/>
      <c r="P68" s="564"/>
      <c r="Q68" s="565" t="str">
        <f>IF(G7="","",G7)</f>
        <v>○○ケアサービス</v>
      </c>
      <c r="R68" s="566"/>
      <c r="S68" s="566"/>
      <c r="T68" s="566"/>
      <c r="U68" s="566"/>
      <c r="V68" s="566"/>
      <c r="W68" s="566"/>
      <c r="X68" s="566"/>
      <c r="Y68" s="566"/>
      <c r="Z68" s="566"/>
      <c r="AA68" s="566"/>
      <c r="AB68" s="566"/>
      <c r="AC68" s="566"/>
      <c r="AD68" s="566"/>
      <c r="AE68" s="566"/>
      <c r="AF68" s="566"/>
      <c r="AG68" s="566"/>
      <c r="AH68" s="567"/>
      <c r="AI68" s="233"/>
      <c r="AJ68" s="199"/>
      <c r="AK68" s="237"/>
    </row>
    <row r="69" spans="1:38" s="215" customFormat="1" ht="13.5" customHeight="1" thickBot="1">
      <c r="A69" s="235"/>
      <c r="B69" s="238"/>
      <c r="C69" s="236"/>
      <c r="D69" s="236"/>
      <c r="E69" s="236"/>
      <c r="F69" s="236"/>
      <c r="G69" s="236"/>
      <c r="H69" s="236"/>
      <c r="I69" s="236"/>
      <c r="J69" s="236"/>
      <c r="K69" s="236"/>
      <c r="L69" s="236"/>
      <c r="M69" s="236"/>
      <c r="N69" s="463" t="s">
        <v>30</v>
      </c>
      <c r="O69" s="463"/>
      <c r="P69" s="463"/>
      <c r="Q69" s="464" t="s">
        <v>31</v>
      </c>
      <c r="R69" s="464"/>
      <c r="S69" s="619" t="s">
        <v>103</v>
      </c>
      <c r="T69" s="620"/>
      <c r="U69" s="620"/>
      <c r="V69" s="620"/>
      <c r="W69" s="621"/>
      <c r="X69" s="622" t="s">
        <v>32</v>
      </c>
      <c r="Y69" s="622"/>
      <c r="Z69" s="619" t="s">
        <v>190</v>
      </c>
      <c r="AA69" s="620"/>
      <c r="AB69" s="620"/>
      <c r="AC69" s="620"/>
      <c r="AD69" s="620"/>
      <c r="AE69" s="620"/>
      <c r="AF69" s="620"/>
      <c r="AG69" s="620"/>
      <c r="AH69" s="621"/>
      <c r="AI69" s="233"/>
      <c r="AJ69" s="199"/>
      <c r="AK69" s="237"/>
    </row>
    <row r="70" spans="1:38" s="215" customFormat="1" ht="6" customHeight="1">
      <c r="A70" s="239"/>
      <c r="B70" s="240"/>
      <c r="C70" s="241"/>
      <c r="D70" s="241"/>
      <c r="E70" s="241"/>
      <c r="F70" s="241"/>
      <c r="G70" s="241"/>
      <c r="H70" s="241"/>
      <c r="I70" s="241"/>
      <c r="J70" s="241"/>
      <c r="K70" s="241"/>
      <c r="L70" s="241"/>
      <c r="M70" s="241"/>
      <c r="N70" s="241"/>
      <c r="O70" s="241"/>
      <c r="P70" s="240"/>
      <c r="Q70" s="241"/>
      <c r="R70" s="242"/>
      <c r="S70" s="242"/>
      <c r="T70" s="242"/>
      <c r="U70" s="242"/>
      <c r="V70" s="242"/>
      <c r="W70" s="243"/>
      <c r="X70" s="243"/>
      <c r="Y70" s="243"/>
      <c r="Z70" s="243"/>
      <c r="AA70" s="243"/>
      <c r="AB70" s="243"/>
      <c r="AC70" s="243"/>
      <c r="AD70" s="243"/>
      <c r="AE70" s="243"/>
      <c r="AF70" s="243"/>
      <c r="AG70" s="243"/>
      <c r="AH70" s="243"/>
      <c r="AI70" s="244"/>
      <c r="AJ70" s="199"/>
      <c r="AK70" s="237"/>
    </row>
    <row r="71" spans="1:38" ht="33" customHeight="1">
      <c r="A71" s="462" t="s">
        <v>187</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245"/>
    </row>
    <row r="72" spans="1:38">
      <c r="A72" s="147"/>
      <c r="B72" s="2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ht="14.25">
      <c r="A73" s="121" t="s">
        <v>189</v>
      </c>
      <c r="B73" s="247"/>
      <c r="C73" s="151"/>
      <c r="D73" s="151"/>
      <c r="E73" s="12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47"/>
      <c r="AL73" s="147"/>
    </row>
    <row r="74" spans="1:38">
      <c r="A74" s="151" t="s">
        <v>188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47"/>
      <c r="AL74" s="147"/>
    </row>
    <row r="75" spans="1:38" ht="14.25">
      <c r="A75" s="129"/>
      <c r="B75" s="2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47"/>
      <c r="AL75" s="147"/>
    </row>
    <row r="76" spans="1:38">
      <c r="A76" s="425" t="s">
        <v>2422</v>
      </c>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147"/>
      <c r="AL76" s="147"/>
    </row>
    <row r="77" spans="1:38">
      <c r="A77" s="426" t="s">
        <v>2423</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8"/>
      <c r="AJ77" s="248" t="str">
        <f>基本情報入力シート!AB40</f>
        <v>○</v>
      </c>
      <c r="AK77" s="147"/>
      <c r="AL77" s="147"/>
    </row>
    <row r="78" spans="1:38">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147"/>
      <c r="AL78" s="147"/>
    </row>
    <row r="79" spans="1:38">
      <c r="A79" s="425" t="s">
        <v>199</v>
      </c>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147"/>
      <c r="AL79" s="147"/>
    </row>
    <row r="80" spans="1:38">
      <c r="A80" s="250" t="s">
        <v>192</v>
      </c>
      <c r="B80" s="627" t="s">
        <v>2411</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9"/>
      <c r="AJ80" s="248" t="str">
        <f>AJ17</f>
        <v>○</v>
      </c>
      <c r="AK80" s="147"/>
      <c r="AL80" s="147"/>
    </row>
    <row r="81" spans="1:38">
      <c r="A81" s="251" t="s">
        <v>198</v>
      </c>
      <c r="B81" s="561" t="s">
        <v>2412</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3"/>
      <c r="AJ81" s="248" t="str">
        <f>AH19</f>
        <v>○</v>
      </c>
      <c r="AK81" s="147"/>
      <c r="AL81" s="147"/>
    </row>
    <row r="82" spans="1:38">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147"/>
      <c r="AL82" s="147"/>
    </row>
    <row r="83" spans="1:38">
      <c r="A83" s="425" t="s">
        <v>218</v>
      </c>
      <c r="B83" s="425"/>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147"/>
      <c r="AL83" s="147"/>
    </row>
    <row r="84" spans="1:38">
      <c r="A84" s="630" t="s">
        <v>2410</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2"/>
      <c r="AJ84" s="248" t="str">
        <f>X33</f>
        <v>○</v>
      </c>
      <c r="AK84" s="147"/>
      <c r="AL84" s="147"/>
    </row>
    <row r="85" spans="1:38">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147"/>
      <c r="AL85" s="147"/>
    </row>
    <row r="86" spans="1:38">
      <c r="A86" s="425" t="s">
        <v>200</v>
      </c>
      <c r="B86" s="425"/>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147"/>
      <c r="AL86" s="147"/>
    </row>
    <row r="87" spans="1:38">
      <c r="A87" s="426" t="s">
        <v>2413</v>
      </c>
      <c r="B87" s="427"/>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8"/>
      <c r="AJ87" s="248" t="str">
        <f>AI37</f>
        <v>○</v>
      </c>
      <c r="AK87" s="147"/>
      <c r="AL87" s="147"/>
    </row>
    <row r="88" spans="1:38">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47"/>
      <c r="AL88" s="147"/>
    </row>
    <row r="89" spans="1:38">
      <c r="A89" s="425" t="s">
        <v>2409</v>
      </c>
      <c r="B89" s="425"/>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147"/>
      <c r="AL89" s="147"/>
    </row>
    <row r="90" spans="1:38">
      <c r="A90" s="610" t="s">
        <v>2414</v>
      </c>
      <c r="B90" s="611"/>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2"/>
      <c r="AJ90" s="248" t="str">
        <f>AI48</f>
        <v>○</v>
      </c>
      <c r="AK90" s="147"/>
      <c r="AL90" s="147"/>
    </row>
    <row r="91" spans="1:38">
      <c r="A91" s="633" t="s">
        <v>2421</v>
      </c>
      <c r="B91" s="634"/>
      <c r="C91" s="634"/>
      <c r="D91" s="634"/>
      <c r="E91" s="634"/>
      <c r="F91" s="634"/>
      <c r="G91" s="634"/>
      <c r="H91" s="634"/>
      <c r="I91" s="634"/>
      <c r="J91" s="634"/>
      <c r="K91" s="634"/>
      <c r="L91" s="634"/>
      <c r="M91" s="634"/>
      <c r="N91" s="634"/>
      <c r="O91" s="634"/>
      <c r="P91" s="634"/>
      <c r="Q91" s="634"/>
      <c r="R91" s="634"/>
      <c r="S91" s="634"/>
      <c r="T91" s="634"/>
      <c r="U91" s="634"/>
      <c r="V91" s="634"/>
      <c r="W91" s="634"/>
      <c r="X91" s="634"/>
      <c r="Y91" s="634"/>
      <c r="Z91" s="634"/>
      <c r="AA91" s="634"/>
      <c r="AB91" s="634"/>
      <c r="AC91" s="634"/>
      <c r="AD91" s="634"/>
      <c r="AE91" s="634"/>
      <c r="AF91" s="634"/>
      <c r="AG91" s="634"/>
      <c r="AH91" s="634"/>
      <c r="AI91" s="635"/>
      <c r="AJ91" s="248" t="str">
        <f>AI60</f>
        <v>○</v>
      </c>
      <c r="AK91" s="147"/>
      <c r="AL91" s="147"/>
    </row>
    <row r="92" spans="1:38">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147"/>
      <c r="AL92" s="147"/>
    </row>
    <row r="93" spans="1:38">
      <c r="A93" s="425" t="s">
        <v>208</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147"/>
      <c r="AL93" s="147"/>
    </row>
    <row r="94" spans="1:38">
      <c r="A94" s="429" t="s">
        <v>2442</v>
      </c>
      <c r="B94" s="430"/>
      <c r="C94" s="430"/>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1"/>
      <c r="AJ94" s="248" t="str">
        <f>'別紙様式2-2（補助金）'!AC9</f>
        <v>○</v>
      </c>
      <c r="AK94" s="147"/>
      <c r="AL94" s="147"/>
    </row>
    <row r="95" spans="1:38">
      <c r="A95" s="432" t="s">
        <v>2443</v>
      </c>
      <c r="B95" s="433"/>
      <c r="C95" s="433"/>
      <c r="D95" s="433"/>
      <c r="E95" s="433"/>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4"/>
      <c r="AJ95" s="248" t="str">
        <f>'別紙様式2-2（補助金）'!AC10</f>
        <v>○</v>
      </c>
      <c r="AK95" s="147"/>
      <c r="AL95" s="147"/>
    </row>
    <row r="96" spans="1:38">
      <c r="A96" s="416" t="s">
        <v>2455</v>
      </c>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8"/>
      <c r="AJ96" s="248" t="str">
        <f>'別紙様式2-2（補助金）'!AC11</f>
        <v>○</v>
      </c>
      <c r="AK96" s="147"/>
      <c r="AL96" s="147"/>
    </row>
    <row r="97" spans="1:38">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147"/>
      <c r="AL97" s="147"/>
    </row>
    <row r="98" spans="1:38">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147"/>
      <c r="AL98" s="147"/>
    </row>
    <row r="99" spans="1:38">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147"/>
      <c r="AL99" s="147"/>
    </row>
    <row r="100" spans="1:38">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147"/>
      <c r="AL100" s="147"/>
    </row>
    <row r="101" spans="1:38">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147"/>
      <c r="AL101" s="147"/>
    </row>
    <row r="102" spans="1:38">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147"/>
      <c r="AL102" s="147"/>
    </row>
    <row r="103" spans="1:38">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147"/>
      <c r="AL103" s="147"/>
    </row>
    <row r="104" spans="1:38">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147"/>
      <c r="AL104" s="147"/>
    </row>
    <row r="105" spans="1:38">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147"/>
      <c r="AL105" s="147"/>
    </row>
    <row r="106" spans="1:38">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147"/>
      <c r="AL106" s="147"/>
    </row>
    <row r="107" spans="1:38">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147"/>
      <c r="AL107" s="147"/>
    </row>
    <row r="108" spans="1:38">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147"/>
      <c r="AL108" s="147"/>
    </row>
    <row r="109" spans="1:38">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147"/>
      <c r="AL109" s="147"/>
    </row>
    <row r="110" spans="1:38">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147"/>
      <c r="AL110" s="147"/>
    </row>
    <row r="111" spans="1:38">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47"/>
      <c r="AL111" s="147"/>
    </row>
    <row r="112" spans="1:38">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147"/>
      <c r="AL112" s="147"/>
    </row>
    <row r="113" spans="1:38">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147"/>
      <c r="AL113" s="147"/>
    </row>
    <row r="114" spans="1:38">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147"/>
      <c r="AL114" s="147"/>
    </row>
    <row r="115" spans="1:38">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147"/>
      <c r="AL115" s="147"/>
    </row>
    <row r="116" spans="1:38">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147"/>
      <c r="AL116" s="147"/>
    </row>
    <row r="117" spans="1:38">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147"/>
      <c r="AL117" s="147"/>
    </row>
    <row r="118" spans="1:38">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147"/>
      <c r="AL118" s="147"/>
    </row>
    <row r="119" spans="1:38">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147"/>
      <c r="AL119" s="147"/>
    </row>
    <row r="120" spans="1:38">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147"/>
      <c r="AL120" s="147"/>
    </row>
    <row r="121" spans="1:38">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147"/>
      <c r="AL121" s="147"/>
    </row>
    <row r="122" spans="1:38">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147"/>
      <c r="AL122" s="147"/>
    </row>
    <row r="123" spans="1:38">
      <c r="A123" s="147"/>
      <c r="B123" s="252"/>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row>
    <row r="124" spans="1:38">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row>
    <row r="125" spans="1:38">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row>
    <row r="126" spans="1:38">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row>
    <row r="127" spans="1:38">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row>
    <row r="128" spans="1:3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row>
    <row r="129" spans="1:38">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row>
    <row r="130" spans="1:38">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row>
    <row r="131" spans="1:38">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row>
    <row r="132" spans="1:38">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row>
    <row r="133" spans="1:38">
      <c r="AK133" s="147"/>
      <c r="AL133" s="147"/>
    </row>
    <row r="134" spans="1:38">
      <c r="AK134" s="147"/>
      <c r="AL134" s="147"/>
    </row>
  </sheetData>
  <sheetProtection sheet="1" scenarios="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6" customWidth="1"/>
    <col min="2" max="2" width="15.125" style="146" customWidth="1"/>
    <col min="3" max="3" width="16.75" style="254" customWidth="1"/>
    <col min="4" max="4" width="11.625" style="146" customWidth="1"/>
    <col min="5" max="5" width="15.875" style="146" customWidth="1"/>
    <col min="6" max="6" width="28.125" style="146" customWidth="1"/>
    <col min="7" max="7" width="32.25" style="146" customWidth="1"/>
    <col min="8" max="8" width="11.625" style="146" customWidth="1"/>
    <col min="9" max="9" width="17" style="146" customWidth="1"/>
    <col min="10" max="10" width="9.625" style="146" customWidth="1"/>
    <col min="11" max="11" width="6.625" style="146" customWidth="1"/>
    <col min="12" max="12" width="4.625" style="146" customWidth="1"/>
    <col min="13" max="13" width="3.625" style="146" customWidth="1"/>
    <col min="14" max="14" width="3.125" style="146" customWidth="1"/>
    <col min="15" max="15" width="3.625" style="146" customWidth="1"/>
    <col min="16" max="16" width="8" style="146" customWidth="1"/>
    <col min="17" max="17" width="3.625" style="146" customWidth="1"/>
    <col min="18" max="18" width="3.125" style="146" customWidth="1"/>
    <col min="19" max="19" width="3.625" style="146" customWidth="1"/>
    <col min="20" max="20" width="3.125" style="146" customWidth="1"/>
    <col min="21" max="21" width="2.5" style="146" customWidth="1"/>
    <col min="22" max="22" width="3.5" style="146" customWidth="1"/>
    <col min="23" max="23" width="5.875" style="146" customWidth="1"/>
    <col min="24" max="24" width="18" style="146" customWidth="1"/>
    <col min="25" max="25" width="18.625" style="146" customWidth="1"/>
    <col min="26" max="28" width="12.375" style="146" customWidth="1"/>
    <col min="29" max="29" width="4.5" style="146" customWidth="1"/>
    <col min="30" max="30" width="7.125" style="146" customWidth="1"/>
    <col min="31" max="39" width="7" style="146" customWidth="1"/>
    <col min="40" max="40" width="10" style="146" customWidth="1"/>
    <col min="41" max="41" width="7" style="146" customWidth="1"/>
    <col min="42" max="46" width="2.375" style="146" customWidth="1"/>
    <col min="47" max="16384" width="2.5" style="146"/>
  </cols>
  <sheetData>
    <row r="1" spans="1:40" ht="23.25" customHeight="1" thickBot="1">
      <c r="A1" s="253" t="s">
        <v>2429</v>
      </c>
      <c r="D1" s="255" t="s">
        <v>118</v>
      </c>
      <c r="I1" s="256"/>
      <c r="J1" s="256"/>
      <c r="K1" s="256"/>
      <c r="L1" s="256"/>
      <c r="M1" s="256"/>
      <c r="N1" s="256"/>
      <c r="O1" s="256"/>
      <c r="Z1" s="316" t="s">
        <v>33</v>
      </c>
      <c r="AA1" s="662" t="str">
        <f>'別紙様式2-1（補助金）'!AE1</f>
        <v>東京都</v>
      </c>
      <c r="AB1" s="663"/>
    </row>
    <row r="2" spans="1:40" ht="21" customHeight="1" thickBot="1">
      <c r="B2" s="255"/>
      <c r="C2" s="257"/>
      <c r="D2" s="255"/>
      <c r="E2" s="255"/>
      <c r="F2" s="255"/>
      <c r="I2" s="258"/>
      <c r="J2" s="258"/>
      <c r="K2" s="258"/>
      <c r="L2" s="258"/>
      <c r="M2" s="258"/>
      <c r="N2" s="258"/>
      <c r="O2" s="258"/>
      <c r="P2" s="258"/>
      <c r="Q2" s="258"/>
      <c r="R2" s="258"/>
      <c r="S2" s="258"/>
      <c r="T2" s="258"/>
      <c r="U2" s="258"/>
      <c r="V2" s="258"/>
      <c r="W2" s="258"/>
      <c r="X2" s="256"/>
      <c r="Y2" s="256"/>
    </row>
    <row r="3" spans="1:40" ht="27" customHeight="1" thickBot="1">
      <c r="A3" s="700" t="s">
        <v>5</v>
      </c>
      <c r="B3" s="701"/>
      <c r="C3" s="702" t="str">
        <f>基本情報入力シート!M23</f>
        <v>○○ケアサービス</v>
      </c>
      <c r="D3" s="703"/>
      <c r="E3" s="703"/>
      <c r="F3" s="704"/>
      <c r="G3" s="259"/>
      <c r="H3" s="327" t="s">
        <v>2445</v>
      </c>
      <c r="I3" s="327"/>
      <c r="J3" s="327"/>
      <c r="K3" s="327"/>
      <c r="L3" s="327"/>
      <c r="M3" s="327"/>
      <c r="N3" s="327"/>
      <c r="O3" s="327"/>
      <c r="P3" s="327"/>
      <c r="Q3" s="327"/>
      <c r="R3" s="327"/>
      <c r="S3" s="327"/>
      <c r="T3" s="327"/>
      <c r="U3" s="327"/>
      <c r="V3" s="327"/>
      <c r="W3" s="327"/>
      <c r="X3" s="327"/>
      <c r="Y3" s="327"/>
      <c r="Z3" s="327"/>
      <c r="AA3" s="327"/>
      <c r="AB3" s="327"/>
    </row>
    <row r="4" spans="1:40" ht="21" customHeight="1" thickBot="1">
      <c r="A4" s="260"/>
      <c r="B4" s="260"/>
      <c r="C4" s="261"/>
      <c r="D4" s="262"/>
      <c r="E4" s="262"/>
      <c r="F4" s="262"/>
      <c r="G4" s="263"/>
      <c r="H4" s="327"/>
      <c r="I4" s="327"/>
      <c r="J4" s="327"/>
      <c r="K4" s="327"/>
      <c r="L4" s="327"/>
      <c r="M4" s="327"/>
      <c r="N4" s="327"/>
      <c r="O4" s="327"/>
      <c r="P4" s="327"/>
      <c r="Q4" s="327"/>
      <c r="R4" s="327"/>
      <c r="S4" s="327"/>
      <c r="T4" s="327"/>
      <c r="U4" s="327"/>
      <c r="V4" s="327"/>
      <c r="W4" s="327"/>
      <c r="X4" s="327"/>
      <c r="Y4" s="327"/>
      <c r="Z4" s="327"/>
      <c r="AA4" s="327"/>
      <c r="AB4" s="327"/>
    </row>
    <row r="5" spans="1:40" ht="27.75" customHeight="1" thickBot="1">
      <c r="A5" s="705" t="s">
        <v>124</v>
      </c>
      <c r="B5" s="706"/>
      <c r="C5" s="706"/>
      <c r="D5" s="706"/>
      <c r="E5" s="706"/>
      <c r="F5" s="264">
        <f>IFERROR(SUM(X:X),"")</f>
        <v>292604</v>
      </c>
      <c r="G5" s="263"/>
      <c r="H5" s="327"/>
      <c r="I5" s="327"/>
      <c r="J5" s="327"/>
      <c r="K5" s="327"/>
      <c r="L5" s="327"/>
      <c r="M5" s="327"/>
      <c r="N5" s="327"/>
      <c r="O5" s="327"/>
      <c r="P5" s="327"/>
      <c r="Q5" s="327"/>
      <c r="R5" s="327"/>
      <c r="S5" s="327"/>
      <c r="T5" s="327"/>
      <c r="U5" s="327"/>
      <c r="V5" s="327"/>
      <c r="W5" s="327"/>
      <c r="X5" s="327"/>
      <c r="Y5" s="327"/>
      <c r="Z5" s="327"/>
      <c r="AA5" s="327"/>
      <c r="AB5" s="327"/>
    </row>
    <row r="6" spans="1:40" ht="27.75" customHeight="1" thickBot="1">
      <c r="A6" s="265"/>
      <c r="B6" s="266" t="s">
        <v>178</v>
      </c>
      <c r="C6" s="267"/>
      <c r="D6" s="267"/>
      <c r="E6" s="267"/>
      <c r="F6" s="264">
        <f>IFERROR(SUM(Y:Y),"")</f>
        <v>146302</v>
      </c>
      <c r="G6" s="263"/>
      <c r="H6" s="327"/>
      <c r="I6" s="327"/>
      <c r="J6" s="327"/>
      <c r="K6" s="327"/>
      <c r="L6" s="327"/>
      <c r="M6" s="327"/>
      <c r="N6" s="327"/>
      <c r="O6" s="327"/>
      <c r="P6" s="327"/>
      <c r="Q6" s="327"/>
      <c r="R6" s="327"/>
      <c r="S6" s="327"/>
      <c r="T6" s="327"/>
      <c r="U6" s="327"/>
      <c r="V6" s="327"/>
      <c r="W6" s="327"/>
      <c r="X6" s="327"/>
      <c r="Y6" s="327"/>
      <c r="Z6" s="327"/>
      <c r="AA6" s="327"/>
      <c r="AB6" s="327"/>
      <c r="AE6" s="119"/>
    </row>
    <row r="7" spans="1:40" ht="41.25" customHeight="1">
      <c r="A7" s="268"/>
      <c r="B7" s="268"/>
      <c r="C7" s="268"/>
      <c r="D7" s="268"/>
      <c r="E7" s="268"/>
      <c r="F7" s="269"/>
      <c r="G7" s="263"/>
      <c r="H7" s="327"/>
      <c r="I7" s="327"/>
      <c r="J7" s="327"/>
      <c r="K7" s="327"/>
      <c r="L7" s="327"/>
      <c r="M7" s="327"/>
      <c r="N7" s="327"/>
      <c r="O7" s="327"/>
      <c r="P7" s="327"/>
      <c r="Q7" s="327"/>
      <c r="R7" s="327"/>
      <c r="S7" s="327"/>
      <c r="T7" s="327"/>
      <c r="U7" s="327"/>
      <c r="V7" s="327"/>
      <c r="W7" s="327"/>
      <c r="X7" s="327"/>
      <c r="Y7" s="327"/>
      <c r="Z7" s="327"/>
      <c r="AA7" s="327"/>
      <c r="AB7" s="327"/>
      <c r="AE7" s="119"/>
    </row>
    <row r="8" spans="1:40" ht="78" customHeight="1" thickBot="1">
      <c r="I8" s="234"/>
      <c r="J8" s="234"/>
      <c r="X8" s="270"/>
      <c r="Y8" s="270"/>
      <c r="Z8" s="271"/>
      <c r="AA8" s="271"/>
      <c r="AB8" s="271"/>
    </row>
    <row r="9" spans="1:40" ht="42.75" customHeight="1" thickBot="1">
      <c r="A9" s="707" t="s">
        <v>38</v>
      </c>
      <c r="B9" s="710" t="s">
        <v>6</v>
      </c>
      <c r="C9" s="697" t="s">
        <v>43</v>
      </c>
      <c r="D9" s="678" t="s">
        <v>67</v>
      </c>
      <c r="E9" s="680"/>
      <c r="F9" s="713" t="s">
        <v>49</v>
      </c>
      <c r="G9" s="694" t="s">
        <v>24</v>
      </c>
      <c r="H9" s="697" t="s">
        <v>2395</v>
      </c>
      <c r="I9" s="664" t="s">
        <v>205</v>
      </c>
      <c r="J9" s="667" t="s">
        <v>119</v>
      </c>
      <c r="K9" s="670" t="s">
        <v>120</v>
      </c>
      <c r="L9" s="678" t="s">
        <v>179</v>
      </c>
      <c r="M9" s="679"/>
      <c r="N9" s="679"/>
      <c r="O9" s="679"/>
      <c r="P9" s="679"/>
      <c r="Q9" s="679"/>
      <c r="R9" s="679"/>
      <c r="S9" s="679"/>
      <c r="T9" s="679"/>
      <c r="U9" s="679"/>
      <c r="V9" s="679"/>
      <c r="W9" s="680"/>
      <c r="X9" s="687" t="s">
        <v>129</v>
      </c>
      <c r="Y9" s="272"/>
      <c r="Z9" s="677" t="s">
        <v>2431</v>
      </c>
      <c r="AA9" s="675" t="s">
        <v>2440</v>
      </c>
      <c r="AB9" s="676"/>
      <c r="AC9" s="273" t="str">
        <f>IF(COUNTIF(Z12:Z257,"○")&gt;=1,IF(COUNTIF(AE12:AE257,1)&lt;1,"○","×"),"")</f>
        <v>○</v>
      </c>
      <c r="AD9" s="639" t="s">
        <v>2434</v>
      </c>
      <c r="AE9" s="640"/>
      <c r="AF9" s="640"/>
      <c r="AG9" s="640"/>
      <c r="AH9" s="640"/>
      <c r="AI9" s="640"/>
      <c r="AJ9" s="640"/>
      <c r="AK9" s="640"/>
      <c r="AL9" s="640"/>
      <c r="AM9" s="640"/>
      <c r="AN9" s="641"/>
    </row>
    <row r="10" spans="1:40" ht="45" customHeight="1" thickBot="1">
      <c r="A10" s="708"/>
      <c r="B10" s="711"/>
      <c r="C10" s="698"/>
      <c r="D10" s="681"/>
      <c r="E10" s="683"/>
      <c r="F10" s="714"/>
      <c r="G10" s="695"/>
      <c r="H10" s="698"/>
      <c r="I10" s="665"/>
      <c r="J10" s="668"/>
      <c r="K10" s="671"/>
      <c r="L10" s="681"/>
      <c r="M10" s="682"/>
      <c r="N10" s="682"/>
      <c r="O10" s="682"/>
      <c r="P10" s="682"/>
      <c r="Q10" s="682"/>
      <c r="R10" s="682"/>
      <c r="S10" s="682"/>
      <c r="T10" s="682"/>
      <c r="U10" s="682"/>
      <c r="V10" s="682"/>
      <c r="W10" s="683"/>
      <c r="X10" s="688"/>
      <c r="Y10" s="692" t="s">
        <v>177</v>
      </c>
      <c r="Z10" s="673"/>
      <c r="AA10" s="673" t="s">
        <v>2432</v>
      </c>
      <c r="AB10" s="690" t="s">
        <v>2433</v>
      </c>
      <c r="AC10" s="273" t="str">
        <f>IF((COUNTIF(AA12:AA257,"○")+COUNTIF(AB12,"○"))=1,"○","×")</f>
        <v>○</v>
      </c>
      <c r="AD10" s="639" t="s">
        <v>2435</v>
      </c>
      <c r="AE10" s="640"/>
      <c r="AF10" s="640"/>
      <c r="AG10" s="640"/>
      <c r="AH10" s="640"/>
      <c r="AI10" s="640"/>
      <c r="AJ10" s="640"/>
      <c r="AK10" s="640"/>
      <c r="AL10" s="640"/>
      <c r="AM10" s="640"/>
      <c r="AN10" s="641"/>
    </row>
    <row r="11" spans="1:40" ht="47.25" customHeight="1" thickBot="1">
      <c r="A11" s="709"/>
      <c r="B11" s="712"/>
      <c r="C11" s="699"/>
      <c r="D11" s="274" t="s">
        <v>68</v>
      </c>
      <c r="E11" s="274" t="s">
        <v>69</v>
      </c>
      <c r="F11" s="715"/>
      <c r="G11" s="696"/>
      <c r="H11" s="699"/>
      <c r="I11" s="666"/>
      <c r="J11" s="669"/>
      <c r="K11" s="672"/>
      <c r="L11" s="684"/>
      <c r="M11" s="685"/>
      <c r="N11" s="685"/>
      <c r="O11" s="685"/>
      <c r="P11" s="685"/>
      <c r="Q11" s="685"/>
      <c r="R11" s="685"/>
      <c r="S11" s="685"/>
      <c r="T11" s="685"/>
      <c r="U11" s="685"/>
      <c r="V11" s="685"/>
      <c r="W11" s="686"/>
      <c r="X11" s="689"/>
      <c r="Y11" s="693"/>
      <c r="Z11" s="674"/>
      <c r="AA11" s="674"/>
      <c r="AB11" s="691"/>
      <c r="AC11" s="273" t="str">
        <f>IF(COUNTIF(Z12:Z257,"○")=0,IF(AB12="○","×","○"),"○")</f>
        <v>○</v>
      </c>
      <c r="AD11" s="639" t="s">
        <v>2454</v>
      </c>
      <c r="AE11" s="640"/>
      <c r="AF11" s="640"/>
      <c r="AG11" s="640"/>
      <c r="AH11" s="640"/>
      <c r="AI11" s="640"/>
      <c r="AJ11" s="640"/>
      <c r="AK11" s="640"/>
      <c r="AL11" s="640"/>
      <c r="AM11" s="640"/>
      <c r="AN11" s="641"/>
    </row>
    <row r="12" spans="1:40" ht="36.75" customHeight="1" thickBot="1">
      <c r="A12" s="275">
        <v>1</v>
      </c>
      <c r="B12" s="276" t="str">
        <f>IF(基本情報入力シート!C40="","",基本情報入力シート!C40)</f>
        <v>1334567889</v>
      </c>
      <c r="C12" s="277" t="str">
        <f>IF(基本情報入力シート!M40="","",基本情報入力シート!M40)</f>
        <v>東京都</v>
      </c>
      <c r="D12" s="277" t="str">
        <f>IF(基本情報入力シート!R40="","",基本情報入力シート!R40)</f>
        <v>東京都</v>
      </c>
      <c r="E12" s="277" t="str">
        <f>IF(基本情報入力シート!W40="","",基本情報入力シート!W40)</f>
        <v>千代田区</v>
      </c>
      <c r="F12" s="277" t="str">
        <f>IF(基本情報入力シート!X40="","",基本情報入力シート!X40)</f>
        <v>介護保険事業所名称０１</v>
      </c>
      <c r="G12" s="277" t="str">
        <f>IF(基本情報入力シート!Y40="","",基本情報入力シート!Y40)</f>
        <v>訪問介護</v>
      </c>
      <c r="H12" s="107" t="s">
        <v>93</v>
      </c>
      <c r="I12" s="278">
        <f>IF(基本情報入力シート!Z40="","",基本情報入力シート!Z40)</f>
        <v>225000</v>
      </c>
      <c r="J12" s="279">
        <f>IF(基本情報入力シート!AA40="","",基本情報入力シート!AA40)</f>
        <v>11.4</v>
      </c>
      <c r="K12" s="280">
        <f>IF(G12="","",VLOOKUP(G12,【参考】数式用!$A$3:$B$28,2,FALSE))</f>
        <v>1.2E-2</v>
      </c>
      <c r="L12" s="281" t="s">
        <v>16</v>
      </c>
      <c r="M12" s="282">
        <v>6</v>
      </c>
      <c r="N12" s="283" t="s">
        <v>9</v>
      </c>
      <c r="O12" s="108">
        <v>2</v>
      </c>
      <c r="P12" s="284" t="s">
        <v>28</v>
      </c>
      <c r="Q12" s="282">
        <v>6</v>
      </c>
      <c r="R12" s="284" t="s">
        <v>9</v>
      </c>
      <c r="S12" s="282">
        <v>5</v>
      </c>
      <c r="T12" s="283" t="s">
        <v>10</v>
      </c>
      <c r="U12" s="285" t="s">
        <v>18</v>
      </c>
      <c r="V12" s="286">
        <f>IF(S12="","",S12-O12+1)</f>
        <v>4</v>
      </c>
      <c r="W12" s="285" t="s">
        <v>23</v>
      </c>
      <c r="X12" s="287">
        <f>IF(H12="○",ROUNDDOWN(ROUNDDOWN(I12*J12,0)*K12,0)*V12,"")</f>
        <v>123120</v>
      </c>
      <c r="Y12" s="287">
        <f>IFERROR(ROUNDDOWN(X12/2,0),"")</f>
        <v>61560</v>
      </c>
      <c r="Z12" s="103" t="s">
        <v>93</v>
      </c>
      <c r="AA12" s="103" t="s">
        <v>130</v>
      </c>
      <c r="AB12" s="109" t="s">
        <v>130</v>
      </c>
      <c r="AC12" s="119"/>
      <c r="AD12" s="119"/>
      <c r="AE12" s="119" t="str">
        <f t="shared" ref="AE12:AE75" si="0">IF(AND(Z12="○",Z12=AA12),1,"")</f>
        <v/>
      </c>
    </row>
    <row r="13" spans="1:40" ht="36.75" customHeight="1">
      <c r="A13" s="288">
        <f>A12+1</f>
        <v>2</v>
      </c>
      <c r="B13" s="289" t="str">
        <f>IF(基本情報入力シート!C41="","",基本情報入力シート!C41)</f>
        <v>1334567890</v>
      </c>
      <c r="C13" s="290" t="str">
        <f>IF(基本情報入力シート!M41="","",基本情報入力シート!M41)</f>
        <v>千代田区・中央区・港区</v>
      </c>
      <c r="D13" s="290" t="str">
        <f>IF(基本情報入力シート!R41="","",基本情報入力シート!R41)</f>
        <v>東京都</v>
      </c>
      <c r="E13" s="290" t="str">
        <f>IF(基本情報入力シート!W41="","",基本情報入力シート!W41)</f>
        <v>中央区</v>
      </c>
      <c r="F13" s="290" t="str">
        <f>IF(基本情報入力シート!X41="","",基本情報入力シート!X41)</f>
        <v>介護保険事業所名称０１</v>
      </c>
      <c r="G13" s="290" t="str">
        <f>IF(基本情報入力シート!Y41="","",基本情報入力シート!Y41)</f>
        <v>訪問型サービス（総合事業）（独自／定率・定額（A3・A4））</v>
      </c>
      <c r="H13" s="21" t="s">
        <v>93</v>
      </c>
      <c r="I13" s="291">
        <f>IF(基本情報入力シート!Z41="","",基本情報入力シート!Z41)</f>
        <v>95000</v>
      </c>
      <c r="J13" s="292">
        <f>IF(基本情報入力シート!AA41="","",基本情報入力シート!AA41)</f>
        <v>11.4</v>
      </c>
      <c r="K13" s="293">
        <f>IF(G13="","",VLOOKUP(G13,【参考】数式用!$A$3:$B$28,2,FALSE))</f>
        <v>1.2E-2</v>
      </c>
      <c r="L13" s="294" t="s">
        <v>16</v>
      </c>
      <c r="M13" s="295">
        <v>6</v>
      </c>
      <c r="N13" s="296" t="s">
        <v>9</v>
      </c>
      <c r="O13" s="76">
        <v>2</v>
      </c>
      <c r="P13" s="297" t="s">
        <v>28</v>
      </c>
      <c r="Q13" s="295">
        <v>6</v>
      </c>
      <c r="R13" s="297" t="s">
        <v>9</v>
      </c>
      <c r="S13" s="295">
        <v>5</v>
      </c>
      <c r="T13" s="296" t="s">
        <v>10</v>
      </c>
      <c r="U13" s="298" t="s">
        <v>18</v>
      </c>
      <c r="V13" s="299">
        <f>IF(S13="","",S13-O13+1)</f>
        <v>4</v>
      </c>
      <c r="W13" s="298" t="s">
        <v>23</v>
      </c>
      <c r="X13" s="300">
        <f>IF(H13="○",ROUNDDOWN(ROUNDDOWN(I13*J13,0)*K13,0)*V13,"")</f>
        <v>51984</v>
      </c>
      <c r="Y13" s="300">
        <f>IFERROR(ROUNDDOWN(X13/2,0),"")</f>
        <v>25992</v>
      </c>
      <c r="Z13" s="102" t="s">
        <v>93</v>
      </c>
      <c r="AA13" s="22" t="s">
        <v>130</v>
      </c>
      <c r="AB13" s="119"/>
      <c r="AC13" s="119"/>
      <c r="AD13" s="119"/>
      <c r="AE13" s="119" t="str">
        <f t="shared" si="0"/>
        <v/>
      </c>
    </row>
    <row r="14" spans="1:40" ht="36.75" customHeight="1">
      <c r="A14" s="288">
        <f t="shared" ref="A14:A77" si="1">A13+1</f>
        <v>3</v>
      </c>
      <c r="B14" s="289" t="str">
        <f>IF(基本情報入力シート!C42="","",基本情報入力シート!C42)</f>
        <v>1334567891</v>
      </c>
      <c r="C14" s="290" t="str">
        <f>IF(基本情報入力シート!M42="","",基本情報入力シート!M42)</f>
        <v>東京都</v>
      </c>
      <c r="D14" s="290" t="str">
        <f>IF(基本情報入力シート!R42="","",基本情報入力シート!R42)</f>
        <v>東京都</v>
      </c>
      <c r="E14" s="290" t="str">
        <f>IF(基本情報入力シート!W42="","",基本情報入力シート!W42)</f>
        <v>新宿区</v>
      </c>
      <c r="F14" s="290" t="str">
        <f>IF(基本情報入力シート!X42="","",基本情報入力シート!X42)</f>
        <v>介護保険事業所名称０２</v>
      </c>
      <c r="G14" s="290" t="str">
        <f>IF(基本情報入力シート!Y42="","",基本情報入力シート!Y42)</f>
        <v>通所介護</v>
      </c>
      <c r="H14" s="21" t="s">
        <v>93</v>
      </c>
      <c r="I14" s="291">
        <f>IF(基本情報入力シート!Z42="","",基本情報入力シート!Z42)</f>
        <v>385000</v>
      </c>
      <c r="J14" s="292">
        <f>IF(基本情報入力シート!AA42="","",基本情報入力シート!AA42)</f>
        <v>10.9</v>
      </c>
      <c r="K14" s="293">
        <f>IF(G14="","",VLOOKUP(G14,【参考】数式用!$A$3:$B$28,2,FALSE))</f>
        <v>7.0000000000000001E-3</v>
      </c>
      <c r="L14" s="294" t="s">
        <v>16</v>
      </c>
      <c r="M14" s="295">
        <v>6</v>
      </c>
      <c r="N14" s="296" t="s">
        <v>9</v>
      </c>
      <c r="O14" s="76">
        <v>2</v>
      </c>
      <c r="P14" s="297" t="s">
        <v>28</v>
      </c>
      <c r="Q14" s="295">
        <v>6</v>
      </c>
      <c r="R14" s="297" t="s">
        <v>9</v>
      </c>
      <c r="S14" s="295">
        <v>5</v>
      </c>
      <c r="T14" s="296" t="s">
        <v>64</v>
      </c>
      <c r="U14" s="298" t="s">
        <v>18</v>
      </c>
      <c r="V14" s="299">
        <f t="shared" ref="V14:V17" si="2">IF(S14="","",S14-O14+1)</f>
        <v>4</v>
      </c>
      <c r="W14" s="298" t="s">
        <v>23</v>
      </c>
      <c r="X14" s="300">
        <f t="shared" ref="X14:X77" si="3">IF(H14="○",ROUNDDOWN(ROUNDDOWN(I14*J14,0)*K14,0)*V14,"")</f>
        <v>117500</v>
      </c>
      <c r="Y14" s="300">
        <f>IFERROR(ROUNDDOWN(X14/2,0),"")</f>
        <v>58750</v>
      </c>
      <c r="Z14" s="102" t="s">
        <v>130</v>
      </c>
      <c r="AA14" s="22" t="s">
        <v>93</v>
      </c>
      <c r="AB14" s="119"/>
      <c r="AC14" s="119"/>
      <c r="AD14" s="119"/>
      <c r="AE14" s="119" t="str">
        <f t="shared" si="0"/>
        <v/>
      </c>
    </row>
    <row r="15" spans="1:40" ht="36.75" customHeight="1">
      <c r="A15" s="288">
        <f>A14+1</f>
        <v>4</v>
      </c>
      <c r="B15" s="289" t="str">
        <f>IF(基本情報入力シート!C43="","",基本情報入力シート!C43)</f>
        <v/>
      </c>
      <c r="C15" s="290" t="str">
        <f>IF(基本情報入力シート!M43="","",基本情報入力シート!M43)</f>
        <v/>
      </c>
      <c r="D15" s="290" t="str">
        <f>IF(基本情報入力シート!R43="","",基本情報入力シート!R43)</f>
        <v/>
      </c>
      <c r="E15" s="290" t="str">
        <f>IF(基本情報入力シート!W43="","",基本情報入力シート!W43)</f>
        <v/>
      </c>
      <c r="F15" s="290" t="str">
        <f>IF(基本情報入力シート!X43="","",基本情報入力シート!X43)</f>
        <v/>
      </c>
      <c r="G15" s="290" t="str">
        <f>IF(基本情報入力シート!Y43="","",基本情報入力シート!Y43)</f>
        <v/>
      </c>
      <c r="H15" s="21" t="s">
        <v>130</v>
      </c>
      <c r="I15" s="291" t="str">
        <f>IF(基本情報入力シート!Z43="","",基本情報入力シート!Z43)</f>
        <v/>
      </c>
      <c r="J15" s="292">
        <f>IF(基本情報入力シート!AA43="","",基本情報入力シート!AA43)</f>
        <v>10</v>
      </c>
      <c r="K15" s="293" t="str">
        <f>IF(G15="","",VLOOKUP(G15,【参考】数式用!$A$3:$B$28,2,FALSE))</f>
        <v/>
      </c>
      <c r="L15" s="294" t="s">
        <v>16</v>
      </c>
      <c r="M15" s="295">
        <v>6</v>
      </c>
      <c r="N15" s="296" t="s">
        <v>9</v>
      </c>
      <c r="O15" s="76">
        <v>2</v>
      </c>
      <c r="P15" s="297" t="s">
        <v>28</v>
      </c>
      <c r="Q15" s="295">
        <v>6</v>
      </c>
      <c r="R15" s="297" t="s">
        <v>9</v>
      </c>
      <c r="S15" s="295">
        <v>5</v>
      </c>
      <c r="T15" s="296" t="s">
        <v>64</v>
      </c>
      <c r="U15" s="298" t="s">
        <v>18</v>
      </c>
      <c r="V15" s="299">
        <f t="shared" si="2"/>
        <v>4</v>
      </c>
      <c r="W15" s="298" t="s">
        <v>23</v>
      </c>
      <c r="X15" s="300" t="str">
        <f t="shared" si="3"/>
        <v/>
      </c>
      <c r="Y15" s="300" t="str">
        <f t="shared" ref="Y15:Y77" si="4">IFERROR(ROUNDDOWN(X15/2,0),"")</f>
        <v/>
      </c>
      <c r="Z15" s="102" t="s">
        <v>130</v>
      </c>
      <c r="AA15" s="22" t="s">
        <v>130</v>
      </c>
      <c r="AB15" s="119"/>
      <c r="AC15" s="119"/>
      <c r="AD15" s="119"/>
      <c r="AE15" s="119" t="str">
        <f t="shared" si="0"/>
        <v/>
      </c>
    </row>
    <row r="16" spans="1:40" ht="36.75" customHeight="1">
      <c r="A16" s="288">
        <f t="shared" si="1"/>
        <v>5</v>
      </c>
      <c r="B16" s="289" t="str">
        <f>IF(基本情報入力シート!C44="","",基本情報入力シート!C44)</f>
        <v/>
      </c>
      <c r="C16" s="290" t="str">
        <f>IF(基本情報入力シート!M44="","",基本情報入力シート!M44)</f>
        <v/>
      </c>
      <c r="D16" s="290" t="str">
        <f>IF(基本情報入力シート!R44="","",基本情報入力シート!R44)</f>
        <v/>
      </c>
      <c r="E16" s="290" t="str">
        <f>IF(基本情報入力シート!W44="","",基本情報入力シート!W44)</f>
        <v/>
      </c>
      <c r="F16" s="290" t="str">
        <f>IF(基本情報入力シート!X44="","",基本情報入力シート!X44)</f>
        <v/>
      </c>
      <c r="G16" s="290" t="str">
        <f>IF(基本情報入力シート!Y44="","",基本情報入力シート!Y44)</f>
        <v/>
      </c>
      <c r="H16" s="21" t="s">
        <v>130</v>
      </c>
      <c r="I16" s="291" t="str">
        <f>IF(基本情報入力シート!Z44="","",基本情報入力シート!Z44)</f>
        <v/>
      </c>
      <c r="J16" s="292">
        <f>IF(基本情報入力シート!AA44="","",基本情報入力シート!AA44)</f>
        <v>10</v>
      </c>
      <c r="K16" s="293" t="str">
        <f>IF(G16="","",VLOOKUP(G16,【参考】数式用!$A$3:$B$28,2,FALSE))</f>
        <v/>
      </c>
      <c r="L16" s="294" t="s">
        <v>16</v>
      </c>
      <c r="M16" s="295">
        <v>6</v>
      </c>
      <c r="N16" s="296" t="s">
        <v>9</v>
      </c>
      <c r="O16" s="76">
        <v>2</v>
      </c>
      <c r="P16" s="297" t="s">
        <v>28</v>
      </c>
      <c r="Q16" s="295">
        <v>6</v>
      </c>
      <c r="R16" s="297" t="s">
        <v>9</v>
      </c>
      <c r="S16" s="295">
        <v>5</v>
      </c>
      <c r="T16" s="296" t="s">
        <v>64</v>
      </c>
      <c r="U16" s="298" t="s">
        <v>18</v>
      </c>
      <c r="V16" s="299">
        <f t="shared" si="2"/>
        <v>4</v>
      </c>
      <c r="W16" s="298" t="s">
        <v>23</v>
      </c>
      <c r="X16" s="300" t="str">
        <f t="shared" si="3"/>
        <v/>
      </c>
      <c r="Y16" s="300" t="str">
        <f t="shared" si="4"/>
        <v/>
      </c>
      <c r="Z16" s="102" t="s">
        <v>130</v>
      </c>
      <c r="AA16" s="22" t="s">
        <v>130</v>
      </c>
      <c r="AB16" s="119"/>
      <c r="AC16" s="119"/>
      <c r="AD16" s="119"/>
      <c r="AE16" s="119" t="str">
        <f t="shared" si="0"/>
        <v/>
      </c>
    </row>
    <row r="17" spans="1:31" ht="36.75" customHeight="1">
      <c r="A17" s="288">
        <f t="shared" si="1"/>
        <v>6</v>
      </c>
      <c r="B17" s="289" t="str">
        <f>IF(基本情報入力シート!C45="","",基本情報入力シート!C45)</f>
        <v/>
      </c>
      <c r="C17" s="290" t="str">
        <f>IF(基本情報入力シート!M45="","",基本情報入力シート!M45)</f>
        <v/>
      </c>
      <c r="D17" s="290" t="str">
        <f>IF(基本情報入力シート!R45="","",基本情報入力シート!R45)</f>
        <v/>
      </c>
      <c r="E17" s="290" t="str">
        <f>IF(基本情報入力シート!W45="","",基本情報入力シート!W45)</f>
        <v/>
      </c>
      <c r="F17" s="290" t="str">
        <f>IF(基本情報入力シート!X45="","",基本情報入力シート!X45)</f>
        <v/>
      </c>
      <c r="G17" s="290" t="str">
        <f>IF(基本情報入力シート!Y45="","",基本情報入力シート!Y45)</f>
        <v/>
      </c>
      <c r="H17" s="21" t="s">
        <v>130</v>
      </c>
      <c r="I17" s="291" t="str">
        <f>IF(基本情報入力シート!Z45="","",基本情報入力シート!Z45)</f>
        <v/>
      </c>
      <c r="J17" s="292">
        <f>IF(基本情報入力シート!AA45="","",基本情報入力シート!AA45)</f>
        <v>10</v>
      </c>
      <c r="K17" s="293" t="str">
        <f>IF(G17="","",VLOOKUP(G17,【参考】数式用!$A$3:$B$28,2,FALSE))</f>
        <v/>
      </c>
      <c r="L17" s="294" t="s">
        <v>16</v>
      </c>
      <c r="M17" s="295">
        <v>6</v>
      </c>
      <c r="N17" s="296" t="s">
        <v>9</v>
      </c>
      <c r="O17" s="76">
        <v>2</v>
      </c>
      <c r="P17" s="297" t="s">
        <v>28</v>
      </c>
      <c r="Q17" s="295">
        <v>6</v>
      </c>
      <c r="R17" s="297" t="s">
        <v>9</v>
      </c>
      <c r="S17" s="295">
        <v>5</v>
      </c>
      <c r="T17" s="296" t="s">
        <v>64</v>
      </c>
      <c r="U17" s="298" t="s">
        <v>65</v>
      </c>
      <c r="V17" s="299">
        <f t="shared" si="2"/>
        <v>4</v>
      </c>
      <c r="W17" s="298" t="s">
        <v>66</v>
      </c>
      <c r="X17" s="300" t="str">
        <f t="shared" si="3"/>
        <v/>
      </c>
      <c r="Y17" s="300" t="str">
        <f t="shared" si="4"/>
        <v/>
      </c>
      <c r="Z17" s="102" t="s">
        <v>130</v>
      </c>
      <c r="AA17" s="22" t="s">
        <v>130</v>
      </c>
      <c r="AB17" s="119"/>
      <c r="AC17" s="119"/>
      <c r="AD17" s="119"/>
      <c r="AE17" s="119" t="str">
        <f t="shared" si="0"/>
        <v/>
      </c>
    </row>
    <row r="18" spans="1:31" ht="36.75" customHeight="1">
      <c r="A18" s="288">
        <f t="shared" si="1"/>
        <v>7</v>
      </c>
      <c r="B18" s="289" t="str">
        <f>IF(基本情報入力シート!C46="","",基本情報入力シート!C46)</f>
        <v/>
      </c>
      <c r="C18" s="290" t="str">
        <f>IF(基本情報入力シート!M46="","",基本情報入力シート!M46)</f>
        <v/>
      </c>
      <c r="D18" s="290" t="str">
        <f>IF(基本情報入力シート!R46="","",基本情報入力シート!R46)</f>
        <v/>
      </c>
      <c r="E18" s="290" t="str">
        <f>IF(基本情報入力シート!W46="","",基本情報入力シート!W46)</f>
        <v/>
      </c>
      <c r="F18" s="290" t="str">
        <f>IF(基本情報入力シート!X46="","",基本情報入力シート!X46)</f>
        <v/>
      </c>
      <c r="G18" s="290" t="str">
        <f>IF(基本情報入力シート!Y46="","",基本情報入力シート!Y46)</f>
        <v/>
      </c>
      <c r="H18" s="21" t="s">
        <v>130</v>
      </c>
      <c r="I18" s="291" t="str">
        <f>IF(基本情報入力シート!Z46="","",基本情報入力シート!Z46)</f>
        <v/>
      </c>
      <c r="J18" s="292">
        <f>IF(基本情報入力シート!AA46="","",基本情報入力シート!AA46)</f>
        <v>10</v>
      </c>
      <c r="K18" s="293" t="str">
        <f>IF(G18="","",VLOOKUP(G18,【参考】数式用!$A$3:$B$28,2,FALSE))</f>
        <v/>
      </c>
      <c r="L18" s="294" t="s">
        <v>16</v>
      </c>
      <c r="M18" s="295">
        <v>6</v>
      </c>
      <c r="N18" s="296" t="s">
        <v>9</v>
      </c>
      <c r="O18" s="76">
        <v>2</v>
      </c>
      <c r="P18" s="297" t="s">
        <v>28</v>
      </c>
      <c r="Q18" s="295">
        <v>6</v>
      </c>
      <c r="R18" s="297" t="s">
        <v>9</v>
      </c>
      <c r="S18" s="295">
        <v>5</v>
      </c>
      <c r="T18" s="296" t="s">
        <v>64</v>
      </c>
      <c r="U18" s="298" t="s">
        <v>18</v>
      </c>
      <c r="V18" s="299">
        <f t="shared" ref="V18:V81" si="5">IF(S18="","",S18-O18+1)</f>
        <v>4</v>
      </c>
      <c r="W18" s="298" t="s">
        <v>23</v>
      </c>
      <c r="X18" s="300" t="str">
        <f t="shared" si="3"/>
        <v/>
      </c>
      <c r="Y18" s="300" t="str">
        <f t="shared" si="4"/>
        <v/>
      </c>
      <c r="Z18" s="102" t="s">
        <v>130</v>
      </c>
      <c r="AA18" s="22" t="s">
        <v>130</v>
      </c>
      <c r="AB18" s="119"/>
      <c r="AC18" s="119"/>
      <c r="AD18" s="119"/>
      <c r="AE18" s="119" t="str">
        <f t="shared" si="0"/>
        <v/>
      </c>
    </row>
    <row r="19" spans="1:31" ht="36.75" customHeight="1">
      <c r="A19" s="288">
        <f t="shared" si="1"/>
        <v>8</v>
      </c>
      <c r="B19" s="289" t="str">
        <f>IF(基本情報入力シート!C47="","",基本情報入力シート!C47)</f>
        <v/>
      </c>
      <c r="C19" s="290" t="str">
        <f>IF(基本情報入力シート!M47="","",基本情報入力シート!M47)</f>
        <v/>
      </c>
      <c r="D19" s="290" t="str">
        <f>IF(基本情報入力シート!R47="","",基本情報入力シート!R47)</f>
        <v/>
      </c>
      <c r="E19" s="290" t="str">
        <f>IF(基本情報入力シート!W47="","",基本情報入力シート!W47)</f>
        <v/>
      </c>
      <c r="F19" s="290" t="str">
        <f>IF(基本情報入力シート!X47="","",基本情報入力シート!X47)</f>
        <v/>
      </c>
      <c r="G19" s="290" t="str">
        <f>IF(基本情報入力シート!Y47="","",基本情報入力シート!Y47)</f>
        <v/>
      </c>
      <c r="H19" s="21" t="s">
        <v>130</v>
      </c>
      <c r="I19" s="291" t="str">
        <f>IF(基本情報入力シート!Z47="","",基本情報入力シート!Z47)</f>
        <v/>
      </c>
      <c r="J19" s="292">
        <f>IF(基本情報入力シート!AA47="","",基本情報入力シート!AA47)</f>
        <v>10</v>
      </c>
      <c r="K19" s="293" t="str">
        <f>IF(G19="","",VLOOKUP(G19,【参考】数式用!$A$3:$B$28,2,FALSE))</f>
        <v/>
      </c>
      <c r="L19" s="294" t="s">
        <v>16</v>
      </c>
      <c r="M19" s="295">
        <v>6</v>
      </c>
      <c r="N19" s="296" t="s">
        <v>9</v>
      </c>
      <c r="O19" s="76">
        <v>2</v>
      </c>
      <c r="P19" s="297" t="s">
        <v>28</v>
      </c>
      <c r="Q19" s="295">
        <v>6</v>
      </c>
      <c r="R19" s="297" t="s">
        <v>9</v>
      </c>
      <c r="S19" s="295">
        <v>5</v>
      </c>
      <c r="T19" s="296" t="s">
        <v>64</v>
      </c>
      <c r="U19" s="298" t="s">
        <v>65</v>
      </c>
      <c r="V19" s="299">
        <f t="shared" si="5"/>
        <v>4</v>
      </c>
      <c r="W19" s="298" t="s">
        <v>66</v>
      </c>
      <c r="X19" s="300" t="str">
        <f t="shared" si="3"/>
        <v/>
      </c>
      <c r="Y19" s="300" t="str">
        <f t="shared" si="4"/>
        <v/>
      </c>
      <c r="Z19" s="102" t="s">
        <v>130</v>
      </c>
      <c r="AA19" s="22" t="s">
        <v>130</v>
      </c>
      <c r="AB19" s="119"/>
      <c r="AC19" s="119"/>
      <c r="AD19" s="119"/>
      <c r="AE19" s="119" t="str">
        <f t="shared" si="0"/>
        <v/>
      </c>
    </row>
    <row r="20" spans="1:31" ht="36.75" customHeight="1">
      <c r="A20" s="288">
        <f t="shared" si="1"/>
        <v>9</v>
      </c>
      <c r="B20" s="289" t="str">
        <f>IF(基本情報入力シート!C48="","",基本情報入力シート!C48)</f>
        <v/>
      </c>
      <c r="C20" s="290" t="str">
        <f>IF(基本情報入力シート!M48="","",基本情報入力シート!M48)</f>
        <v/>
      </c>
      <c r="D20" s="290" t="str">
        <f>IF(基本情報入力シート!R48="","",基本情報入力シート!R48)</f>
        <v/>
      </c>
      <c r="E20" s="290" t="str">
        <f>IF(基本情報入力シート!W48="","",基本情報入力シート!W48)</f>
        <v/>
      </c>
      <c r="F20" s="290" t="str">
        <f>IF(基本情報入力シート!X48="","",基本情報入力シート!X48)</f>
        <v/>
      </c>
      <c r="G20" s="290" t="str">
        <f>IF(基本情報入力シート!Y48="","",基本情報入力シート!Y48)</f>
        <v/>
      </c>
      <c r="H20" s="21" t="s">
        <v>130</v>
      </c>
      <c r="I20" s="291" t="str">
        <f>IF(基本情報入力シート!Z48="","",基本情報入力シート!Z48)</f>
        <v/>
      </c>
      <c r="J20" s="292">
        <f>IF(基本情報入力シート!AA48="","",基本情報入力シート!AA48)</f>
        <v>10</v>
      </c>
      <c r="K20" s="293" t="str">
        <f>IF(G20="","",VLOOKUP(G20,【参考】数式用!$A$3:$B$28,2,FALSE))</f>
        <v/>
      </c>
      <c r="L20" s="294" t="s">
        <v>16</v>
      </c>
      <c r="M20" s="295">
        <v>6</v>
      </c>
      <c r="N20" s="296" t="s">
        <v>9</v>
      </c>
      <c r="O20" s="76">
        <v>2</v>
      </c>
      <c r="P20" s="297" t="s">
        <v>28</v>
      </c>
      <c r="Q20" s="295">
        <v>6</v>
      </c>
      <c r="R20" s="297" t="s">
        <v>9</v>
      </c>
      <c r="S20" s="295">
        <v>5</v>
      </c>
      <c r="T20" s="296" t="s">
        <v>64</v>
      </c>
      <c r="U20" s="298" t="s">
        <v>18</v>
      </c>
      <c r="V20" s="299">
        <f t="shared" si="5"/>
        <v>4</v>
      </c>
      <c r="W20" s="298" t="s">
        <v>23</v>
      </c>
      <c r="X20" s="300" t="str">
        <f t="shared" si="3"/>
        <v/>
      </c>
      <c r="Y20" s="300" t="str">
        <f t="shared" si="4"/>
        <v/>
      </c>
      <c r="Z20" s="102" t="s">
        <v>130</v>
      </c>
      <c r="AA20" s="22" t="s">
        <v>130</v>
      </c>
      <c r="AB20" s="119"/>
      <c r="AC20" s="119"/>
      <c r="AD20" s="119"/>
      <c r="AE20" s="119" t="str">
        <f t="shared" si="0"/>
        <v/>
      </c>
    </row>
    <row r="21" spans="1:31" ht="36.75" customHeight="1">
      <c r="A21" s="288">
        <f t="shared" si="1"/>
        <v>10</v>
      </c>
      <c r="B21" s="289" t="str">
        <f>IF(基本情報入力シート!C49="","",基本情報入力シート!C49)</f>
        <v/>
      </c>
      <c r="C21" s="290" t="str">
        <f>IF(基本情報入力シート!M49="","",基本情報入力シート!M49)</f>
        <v/>
      </c>
      <c r="D21" s="290" t="str">
        <f>IF(基本情報入力シート!R49="","",基本情報入力シート!R49)</f>
        <v/>
      </c>
      <c r="E21" s="290" t="str">
        <f>IF(基本情報入力シート!W49="","",基本情報入力シート!W49)</f>
        <v/>
      </c>
      <c r="F21" s="290" t="str">
        <f>IF(基本情報入力シート!X49="","",基本情報入力シート!X49)</f>
        <v/>
      </c>
      <c r="G21" s="290" t="str">
        <f>IF(基本情報入力シート!Y49="","",基本情報入力シート!Y49)</f>
        <v/>
      </c>
      <c r="H21" s="21" t="s">
        <v>130</v>
      </c>
      <c r="I21" s="291" t="str">
        <f>IF(基本情報入力シート!Z49="","",基本情報入力シート!Z49)</f>
        <v/>
      </c>
      <c r="J21" s="292">
        <f>IF(基本情報入力シート!AA49="","",基本情報入力シート!AA49)</f>
        <v>10</v>
      </c>
      <c r="K21" s="293" t="str">
        <f>IF(G21="","",VLOOKUP(G21,【参考】数式用!$A$3:$B$28,2,FALSE))</f>
        <v/>
      </c>
      <c r="L21" s="294" t="s">
        <v>16</v>
      </c>
      <c r="M21" s="295">
        <v>6</v>
      </c>
      <c r="N21" s="296" t="s">
        <v>9</v>
      </c>
      <c r="O21" s="76">
        <v>2</v>
      </c>
      <c r="P21" s="297" t="s">
        <v>28</v>
      </c>
      <c r="Q21" s="295">
        <v>6</v>
      </c>
      <c r="R21" s="297" t="s">
        <v>9</v>
      </c>
      <c r="S21" s="295">
        <v>5</v>
      </c>
      <c r="T21" s="296" t="s">
        <v>64</v>
      </c>
      <c r="U21" s="298" t="s">
        <v>65</v>
      </c>
      <c r="V21" s="299">
        <f t="shared" si="5"/>
        <v>4</v>
      </c>
      <c r="W21" s="298" t="s">
        <v>66</v>
      </c>
      <c r="X21" s="300" t="str">
        <f t="shared" si="3"/>
        <v/>
      </c>
      <c r="Y21" s="300" t="str">
        <f t="shared" si="4"/>
        <v/>
      </c>
      <c r="Z21" s="102" t="s">
        <v>130</v>
      </c>
      <c r="AA21" s="22" t="s">
        <v>130</v>
      </c>
      <c r="AB21" s="119"/>
      <c r="AC21" s="119"/>
      <c r="AD21" s="119"/>
      <c r="AE21" s="119" t="str">
        <f t="shared" si="0"/>
        <v/>
      </c>
    </row>
    <row r="22" spans="1:31" ht="36.75" customHeight="1">
      <c r="A22" s="288">
        <f t="shared" si="1"/>
        <v>11</v>
      </c>
      <c r="B22" s="289" t="str">
        <f>IF(基本情報入力シート!C50="","",基本情報入力シート!C50)</f>
        <v/>
      </c>
      <c r="C22" s="290" t="str">
        <f>IF(基本情報入力シート!M50="","",基本情報入力シート!M50)</f>
        <v/>
      </c>
      <c r="D22" s="290" t="str">
        <f>IF(基本情報入力シート!R50="","",基本情報入力シート!R50)</f>
        <v/>
      </c>
      <c r="E22" s="290" t="str">
        <f>IF(基本情報入力シート!W50="","",基本情報入力シート!W50)</f>
        <v/>
      </c>
      <c r="F22" s="290" t="str">
        <f>IF(基本情報入力シート!X50="","",基本情報入力シート!X50)</f>
        <v/>
      </c>
      <c r="G22" s="290" t="str">
        <f>IF(基本情報入力シート!Y50="","",基本情報入力シート!Y50)</f>
        <v/>
      </c>
      <c r="H22" s="21" t="s">
        <v>130</v>
      </c>
      <c r="I22" s="291" t="str">
        <f>IF(基本情報入力シート!Z50="","",基本情報入力シート!Z50)</f>
        <v/>
      </c>
      <c r="J22" s="292">
        <f>IF(基本情報入力シート!AA50="","",基本情報入力シート!AA50)</f>
        <v>10</v>
      </c>
      <c r="K22" s="293" t="str">
        <f>IF(G22="","",VLOOKUP(G22,【参考】数式用!$A$3:$B$28,2,FALSE))</f>
        <v/>
      </c>
      <c r="L22" s="294" t="s">
        <v>16</v>
      </c>
      <c r="M22" s="295">
        <v>6</v>
      </c>
      <c r="N22" s="296" t="s">
        <v>9</v>
      </c>
      <c r="O22" s="76">
        <v>2</v>
      </c>
      <c r="P22" s="297" t="s">
        <v>28</v>
      </c>
      <c r="Q22" s="295">
        <v>6</v>
      </c>
      <c r="R22" s="297" t="s">
        <v>9</v>
      </c>
      <c r="S22" s="295">
        <v>5</v>
      </c>
      <c r="T22" s="296" t="s">
        <v>64</v>
      </c>
      <c r="U22" s="298" t="s">
        <v>18</v>
      </c>
      <c r="V22" s="299">
        <f t="shared" si="5"/>
        <v>4</v>
      </c>
      <c r="W22" s="298" t="s">
        <v>23</v>
      </c>
      <c r="X22" s="300" t="str">
        <f t="shared" si="3"/>
        <v/>
      </c>
      <c r="Y22" s="300" t="str">
        <f t="shared" si="4"/>
        <v/>
      </c>
      <c r="Z22" s="102" t="s">
        <v>130</v>
      </c>
      <c r="AA22" s="22" t="s">
        <v>130</v>
      </c>
      <c r="AB22" s="119"/>
      <c r="AE22" s="119" t="str">
        <f t="shared" si="0"/>
        <v/>
      </c>
    </row>
    <row r="23" spans="1:31" ht="36.75" customHeight="1">
      <c r="A23" s="288">
        <f t="shared" si="1"/>
        <v>12</v>
      </c>
      <c r="B23" s="289" t="str">
        <f>IF(基本情報入力シート!C51="","",基本情報入力シート!C51)</f>
        <v/>
      </c>
      <c r="C23" s="290" t="str">
        <f>IF(基本情報入力シート!M51="","",基本情報入力シート!M51)</f>
        <v/>
      </c>
      <c r="D23" s="290" t="str">
        <f>IF(基本情報入力シート!R51="","",基本情報入力シート!R51)</f>
        <v/>
      </c>
      <c r="E23" s="290" t="str">
        <f>IF(基本情報入力シート!W51="","",基本情報入力シート!W51)</f>
        <v/>
      </c>
      <c r="F23" s="290" t="str">
        <f>IF(基本情報入力シート!X51="","",基本情報入力シート!X51)</f>
        <v/>
      </c>
      <c r="G23" s="290" t="str">
        <f>IF(基本情報入力シート!Y51="","",基本情報入力シート!Y51)</f>
        <v/>
      </c>
      <c r="H23" s="21" t="s">
        <v>130</v>
      </c>
      <c r="I23" s="291" t="str">
        <f>IF(基本情報入力シート!Z51="","",基本情報入力シート!Z51)</f>
        <v/>
      </c>
      <c r="J23" s="292">
        <f>IF(基本情報入力シート!AA51="","",基本情報入力シート!AA51)</f>
        <v>10</v>
      </c>
      <c r="K23" s="293" t="str">
        <f>IF(G23="","",VLOOKUP(G23,【参考】数式用!$A$3:$B$28,2,FALSE))</f>
        <v/>
      </c>
      <c r="L23" s="294" t="s">
        <v>16</v>
      </c>
      <c r="M23" s="295">
        <v>6</v>
      </c>
      <c r="N23" s="296" t="s">
        <v>9</v>
      </c>
      <c r="O23" s="76">
        <v>2</v>
      </c>
      <c r="P23" s="297" t="s">
        <v>28</v>
      </c>
      <c r="Q23" s="295">
        <v>6</v>
      </c>
      <c r="R23" s="297" t="s">
        <v>9</v>
      </c>
      <c r="S23" s="295">
        <v>5</v>
      </c>
      <c r="T23" s="296" t="s">
        <v>64</v>
      </c>
      <c r="U23" s="298" t="s">
        <v>65</v>
      </c>
      <c r="V23" s="299">
        <f t="shared" si="5"/>
        <v>4</v>
      </c>
      <c r="W23" s="298" t="s">
        <v>66</v>
      </c>
      <c r="X23" s="300" t="str">
        <f t="shared" si="3"/>
        <v/>
      </c>
      <c r="Y23" s="300" t="str">
        <f t="shared" si="4"/>
        <v/>
      </c>
      <c r="Z23" s="102" t="s">
        <v>130</v>
      </c>
      <c r="AA23" s="22" t="s">
        <v>130</v>
      </c>
      <c r="AB23" s="119"/>
      <c r="AE23" s="119" t="str">
        <f t="shared" si="0"/>
        <v/>
      </c>
    </row>
    <row r="24" spans="1:31" ht="36.75" customHeight="1">
      <c r="A24" s="288">
        <f t="shared" si="1"/>
        <v>13</v>
      </c>
      <c r="B24" s="289" t="str">
        <f>IF(基本情報入力シート!C52="","",基本情報入力シート!C52)</f>
        <v/>
      </c>
      <c r="C24" s="290" t="str">
        <f>IF(基本情報入力シート!M52="","",基本情報入力シート!M52)</f>
        <v/>
      </c>
      <c r="D24" s="290" t="str">
        <f>IF(基本情報入力シート!R52="","",基本情報入力シート!R52)</f>
        <v/>
      </c>
      <c r="E24" s="290" t="str">
        <f>IF(基本情報入力シート!W52="","",基本情報入力シート!W52)</f>
        <v/>
      </c>
      <c r="F24" s="290" t="str">
        <f>IF(基本情報入力シート!X52="","",基本情報入力シート!X52)</f>
        <v/>
      </c>
      <c r="G24" s="290" t="str">
        <f>IF(基本情報入力シート!Y52="","",基本情報入力シート!Y52)</f>
        <v/>
      </c>
      <c r="H24" s="21" t="s">
        <v>130</v>
      </c>
      <c r="I24" s="291" t="str">
        <f>IF(基本情報入力シート!Z52="","",基本情報入力シート!Z52)</f>
        <v/>
      </c>
      <c r="J24" s="292">
        <f>IF(基本情報入力シート!AA52="","",基本情報入力シート!AA52)</f>
        <v>10</v>
      </c>
      <c r="K24" s="293" t="str">
        <f>IF(G24="","",VLOOKUP(G24,【参考】数式用!$A$3:$B$28,2,FALSE))</f>
        <v/>
      </c>
      <c r="L24" s="294" t="s">
        <v>16</v>
      </c>
      <c r="M24" s="295">
        <v>6</v>
      </c>
      <c r="N24" s="296" t="s">
        <v>9</v>
      </c>
      <c r="O24" s="76">
        <v>2</v>
      </c>
      <c r="P24" s="297" t="s">
        <v>28</v>
      </c>
      <c r="Q24" s="295">
        <v>6</v>
      </c>
      <c r="R24" s="297" t="s">
        <v>9</v>
      </c>
      <c r="S24" s="295">
        <v>5</v>
      </c>
      <c r="T24" s="296" t="s">
        <v>64</v>
      </c>
      <c r="U24" s="298" t="s">
        <v>18</v>
      </c>
      <c r="V24" s="299">
        <f t="shared" si="5"/>
        <v>4</v>
      </c>
      <c r="W24" s="298" t="s">
        <v>23</v>
      </c>
      <c r="X24" s="300" t="str">
        <f t="shared" si="3"/>
        <v/>
      </c>
      <c r="Y24" s="300" t="str">
        <f t="shared" si="4"/>
        <v/>
      </c>
      <c r="Z24" s="102" t="s">
        <v>130</v>
      </c>
      <c r="AA24" s="22" t="s">
        <v>130</v>
      </c>
      <c r="AB24" s="119"/>
      <c r="AE24" s="119" t="str">
        <f t="shared" si="0"/>
        <v/>
      </c>
    </row>
    <row r="25" spans="1:31" ht="36.75" customHeight="1">
      <c r="A25" s="288">
        <f t="shared" si="1"/>
        <v>14</v>
      </c>
      <c r="B25" s="289" t="str">
        <f>IF(基本情報入力シート!C53="","",基本情報入力シート!C53)</f>
        <v/>
      </c>
      <c r="C25" s="290" t="str">
        <f>IF(基本情報入力シート!M53="","",基本情報入力シート!M53)</f>
        <v/>
      </c>
      <c r="D25" s="290" t="str">
        <f>IF(基本情報入力シート!R53="","",基本情報入力シート!R53)</f>
        <v/>
      </c>
      <c r="E25" s="290" t="str">
        <f>IF(基本情報入力シート!W53="","",基本情報入力シート!W53)</f>
        <v/>
      </c>
      <c r="F25" s="290" t="str">
        <f>IF(基本情報入力シート!X53="","",基本情報入力シート!X53)</f>
        <v/>
      </c>
      <c r="G25" s="290" t="str">
        <f>IF(基本情報入力シート!Y53="","",基本情報入力シート!Y53)</f>
        <v/>
      </c>
      <c r="H25" s="21" t="s">
        <v>130</v>
      </c>
      <c r="I25" s="291" t="str">
        <f>IF(基本情報入力シート!Z53="","",基本情報入力シート!Z53)</f>
        <v/>
      </c>
      <c r="J25" s="292">
        <f>IF(基本情報入力シート!AA53="","",基本情報入力シート!AA53)</f>
        <v>10</v>
      </c>
      <c r="K25" s="293" t="str">
        <f>IF(G25="","",VLOOKUP(G25,【参考】数式用!$A$3:$B$28,2,FALSE))</f>
        <v/>
      </c>
      <c r="L25" s="294" t="s">
        <v>16</v>
      </c>
      <c r="M25" s="295">
        <v>6</v>
      </c>
      <c r="N25" s="296" t="s">
        <v>9</v>
      </c>
      <c r="O25" s="76">
        <v>2</v>
      </c>
      <c r="P25" s="297" t="s">
        <v>28</v>
      </c>
      <c r="Q25" s="295">
        <v>6</v>
      </c>
      <c r="R25" s="297" t="s">
        <v>9</v>
      </c>
      <c r="S25" s="295">
        <v>5</v>
      </c>
      <c r="T25" s="296" t="s">
        <v>64</v>
      </c>
      <c r="U25" s="298" t="s">
        <v>65</v>
      </c>
      <c r="V25" s="299">
        <f t="shared" si="5"/>
        <v>4</v>
      </c>
      <c r="W25" s="298" t="s">
        <v>66</v>
      </c>
      <c r="X25" s="300" t="str">
        <f t="shared" si="3"/>
        <v/>
      </c>
      <c r="Y25" s="300" t="str">
        <f t="shared" si="4"/>
        <v/>
      </c>
      <c r="Z25" s="102" t="s">
        <v>130</v>
      </c>
      <c r="AA25" s="22" t="s">
        <v>130</v>
      </c>
      <c r="AB25" s="119"/>
      <c r="AE25" s="119" t="str">
        <f t="shared" si="0"/>
        <v/>
      </c>
    </row>
    <row r="26" spans="1:31" ht="36.75" customHeight="1">
      <c r="A26" s="288">
        <f t="shared" si="1"/>
        <v>15</v>
      </c>
      <c r="B26" s="289" t="str">
        <f>IF(基本情報入力シート!C54="","",基本情報入力シート!C54)</f>
        <v/>
      </c>
      <c r="C26" s="290" t="str">
        <f>IF(基本情報入力シート!M54="","",基本情報入力シート!M54)</f>
        <v/>
      </c>
      <c r="D26" s="290" t="str">
        <f>IF(基本情報入力シート!R54="","",基本情報入力シート!R54)</f>
        <v/>
      </c>
      <c r="E26" s="290" t="str">
        <f>IF(基本情報入力シート!W54="","",基本情報入力シート!W54)</f>
        <v/>
      </c>
      <c r="F26" s="290" t="str">
        <f>IF(基本情報入力シート!X54="","",基本情報入力シート!X54)</f>
        <v/>
      </c>
      <c r="G26" s="290" t="str">
        <f>IF(基本情報入力シート!Y54="","",基本情報入力シート!Y54)</f>
        <v/>
      </c>
      <c r="H26" s="21" t="s">
        <v>130</v>
      </c>
      <c r="I26" s="291" t="str">
        <f>IF(基本情報入力シート!Z54="","",基本情報入力シート!Z54)</f>
        <v/>
      </c>
      <c r="J26" s="292">
        <f>IF(基本情報入力シート!AA54="","",基本情報入力シート!AA54)</f>
        <v>10</v>
      </c>
      <c r="K26" s="293" t="str">
        <f>IF(G26="","",VLOOKUP(G26,【参考】数式用!$A$3:$B$28,2,FALSE))</f>
        <v/>
      </c>
      <c r="L26" s="294" t="s">
        <v>16</v>
      </c>
      <c r="M26" s="295">
        <v>6</v>
      </c>
      <c r="N26" s="296" t="s">
        <v>9</v>
      </c>
      <c r="O26" s="76">
        <v>2</v>
      </c>
      <c r="P26" s="297" t="s">
        <v>28</v>
      </c>
      <c r="Q26" s="295">
        <v>6</v>
      </c>
      <c r="R26" s="297" t="s">
        <v>9</v>
      </c>
      <c r="S26" s="295">
        <v>5</v>
      </c>
      <c r="T26" s="296" t="s">
        <v>64</v>
      </c>
      <c r="U26" s="298" t="s">
        <v>18</v>
      </c>
      <c r="V26" s="299">
        <f t="shared" si="5"/>
        <v>4</v>
      </c>
      <c r="W26" s="298" t="s">
        <v>23</v>
      </c>
      <c r="X26" s="300" t="str">
        <f t="shared" si="3"/>
        <v/>
      </c>
      <c r="Y26" s="300" t="str">
        <f t="shared" si="4"/>
        <v/>
      </c>
      <c r="Z26" s="102" t="s">
        <v>130</v>
      </c>
      <c r="AA26" s="22" t="s">
        <v>130</v>
      </c>
      <c r="AB26" s="119"/>
      <c r="AE26" s="119" t="str">
        <f t="shared" si="0"/>
        <v/>
      </c>
    </row>
    <row r="27" spans="1:31" ht="36.75" customHeight="1">
      <c r="A27" s="288">
        <f t="shared" si="1"/>
        <v>16</v>
      </c>
      <c r="B27" s="289" t="str">
        <f>IF(基本情報入力シート!C55="","",基本情報入力シート!C55)</f>
        <v/>
      </c>
      <c r="C27" s="290" t="str">
        <f>IF(基本情報入力シート!M55="","",基本情報入力シート!M55)</f>
        <v/>
      </c>
      <c r="D27" s="290" t="str">
        <f>IF(基本情報入力シート!R55="","",基本情報入力シート!R55)</f>
        <v/>
      </c>
      <c r="E27" s="290" t="str">
        <f>IF(基本情報入力シート!W55="","",基本情報入力シート!W55)</f>
        <v/>
      </c>
      <c r="F27" s="290" t="str">
        <f>IF(基本情報入力シート!X55="","",基本情報入力シート!X55)</f>
        <v/>
      </c>
      <c r="G27" s="290" t="str">
        <f>IF(基本情報入力シート!Y55="","",基本情報入力シート!Y55)</f>
        <v/>
      </c>
      <c r="H27" s="21" t="s">
        <v>130</v>
      </c>
      <c r="I27" s="291" t="str">
        <f>IF(基本情報入力シート!Z55="","",基本情報入力シート!Z55)</f>
        <v/>
      </c>
      <c r="J27" s="292">
        <f>IF(基本情報入力シート!AA55="","",基本情報入力シート!AA55)</f>
        <v>10</v>
      </c>
      <c r="K27" s="293" t="str">
        <f>IF(G27="","",VLOOKUP(G27,【参考】数式用!$A$3:$B$28,2,FALSE))</f>
        <v/>
      </c>
      <c r="L27" s="294" t="s">
        <v>16</v>
      </c>
      <c r="M27" s="295">
        <v>6</v>
      </c>
      <c r="N27" s="296" t="s">
        <v>9</v>
      </c>
      <c r="O27" s="76">
        <v>2</v>
      </c>
      <c r="P27" s="297" t="s">
        <v>28</v>
      </c>
      <c r="Q27" s="295">
        <v>6</v>
      </c>
      <c r="R27" s="297" t="s">
        <v>9</v>
      </c>
      <c r="S27" s="295">
        <v>5</v>
      </c>
      <c r="T27" s="296" t="s">
        <v>64</v>
      </c>
      <c r="U27" s="298" t="s">
        <v>65</v>
      </c>
      <c r="V27" s="299">
        <f t="shared" si="5"/>
        <v>4</v>
      </c>
      <c r="W27" s="298" t="s">
        <v>66</v>
      </c>
      <c r="X27" s="300" t="str">
        <f t="shared" si="3"/>
        <v/>
      </c>
      <c r="Y27" s="300" t="str">
        <f t="shared" si="4"/>
        <v/>
      </c>
      <c r="Z27" s="102" t="s">
        <v>130</v>
      </c>
      <c r="AA27" s="22" t="s">
        <v>130</v>
      </c>
      <c r="AB27" s="119"/>
      <c r="AE27" s="119" t="str">
        <f t="shared" si="0"/>
        <v/>
      </c>
    </row>
    <row r="28" spans="1:31" ht="36.75" customHeight="1">
      <c r="A28" s="288">
        <f t="shared" si="1"/>
        <v>17</v>
      </c>
      <c r="B28" s="289" t="str">
        <f>IF(基本情報入力シート!C56="","",基本情報入力シート!C56)</f>
        <v/>
      </c>
      <c r="C28" s="290" t="str">
        <f>IF(基本情報入力シート!M56="","",基本情報入力シート!M56)</f>
        <v/>
      </c>
      <c r="D28" s="290" t="str">
        <f>IF(基本情報入力シート!R56="","",基本情報入力シート!R56)</f>
        <v/>
      </c>
      <c r="E28" s="290" t="str">
        <f>IF(基本情報入力シート!W56="","",基本情報入力シート!W56)</f>
        <v/>
      </c>
      <c r="F28" s="290" t="str">
        <f>IF(基本情報入力シート!X56="","",基本情報入力シート!X56)</f>
        <v/>
      </c>
      <c r="G28" s="290" t="str">
        <f>IF(基本情報入力シート!Y56="","",基本情報入力シート!Y56)</f>
        <v/>
      </c>
      <c r="H28" s="21" t="s">
        <v>130</v>
      </c>
      <c r="I28" s="291" t="str">
        <f>IF(基本情報入力シート!Z56="","",基本情報入力シート!Z56)</f>
        <v/>
      </c>
      <c r="J28" s="292">
        <f>IF(基本情報入力シート!AA56="","",基本情報入力シート!AA56)</f>
        <v>10</v>
      </c>
      <c r="K28" s="293" t="str">
        <f>IF(G28="","",VLOOKUP(G28,【参考】数式用!$A$3:$B$28,2,FALSE))</f>
        <v/>
      </c>
      <c r="L28" s="294" t="s">
        <v>16</v>
      </c>
      <c r="M28" s="295">
        <v>6</v>
      </c>
      <c r="N28" s="296" t="s">
        <v>9</v>
      </c>
      <c r="O28" s="76">
        <v>2</v>
      </c>
      <c r="P28" s="297" t="s">
        <v>28</v>
      </c>
      <c r="Q28" s="295">
        <v>6</v>
      </c>
      <c r="R28" s="297" t="s">
        <v>9</v>
      </c>
      <c r="S28" s="295">
        <v>5</v>
      </c>
      <c r="T28" s="296" t="s">
        <v>64</v>
      </c>
      <c r="U28" s="298" t="s">
        <v>18</v>
      </c>
      <c r="V28" s="299">
        <f t="shared" si="5"/>
        <v>4</v>
      </c>
      <c r="W28" s="298" t="s">
        <v>23</v>
      </c>
      <c r="X28" s="300" t="str">
        <f t="shared" si="3"/>
        <v/>
      </c>
      <c r="Y28" s="300" t="str">
        <f t="shared" si="4"/>
        <v/>
      </c>
      <c r="Z28" s="102" t="s">
        <v>130</v>
      </c>
      <c r="AA28" s="22" t="s">
        <v>130</v>
      </c>
      <c r="AB28" s="119"/>
      <c r="AE28" s="119" t="str">
        <f t="shared" si="0"/>
        <v/>
      </c>
    </row>
    <row r="29" spans="1:31" ht="36.75" customHeight="1">
      <c r="A29" s="288">
        <f t="shared" si="1"/>
        <v>18</v>
      </c>
      <c r="B29" s="289" t="str">
        <f>IF(基本情報入力シート!C57="","",基本情報入力シート!C57)</f>
        <v/>
      </c>
      <c r="C29" s="290" t="str">
        <f>IF(基本情報入力シート!M57="","",基本情報入力シート!M57)</f>
        <v/>
      </c>
      <c r="D29" s="290" t="str">
        <f>IF(基本情報入力シート!R57="","",基本情報入力シート!R57)</f>
        <v/>
      </c>
      <c r="E29" s="290" t="str">
        <f>IF(基本情報入力シート!W57="","",基本情報入力シート!W57)</f>
        <v/>
      </c>
      <c r="F29" s="290" t="str">
        <f>IF(基本情報入力シート!X57="","",基本情報入力シート!X57)</f>
        <v/>
      </c>
      <c r="G29" s="290" t="str">
        <f>IF(基本情報入力シート!Y57="","",基本情報入力シート!Y57)</f>
        <v/>
      </c>
      <c r="H29" s="21" t="s">
        <v>130</v>
      </c>
      <c r="I29" s="291" t="str">
        <f>IF(基本情報入力シート!Z57="","",基本情報入力シート!Z57)</f>
        <v/>
      </c>
      <c r="J29" s="292">
        <f>IF(基本情報入力シート!AA57="","",基本情報入力シート!AA57)</f>
        <v>10</v>
      </c>
      <c r="K29" s="293" t="str">
        <f>IF(G29="","",VLOOKUP(G29,【参考】数式用!$A$3:$B$28,2,FALSE))</f>
        <v/>
      </c>
      <c r="L29" s="294" t="s">
        <v>16</v>
      </c>
      <c r="M29" s="295">
        <v>6</v>
      </c>
      <c r="N29" s="296" t="s">
        <v>9</v>
      </c>
      <c r="O29" s="76">
        <v>2</v>
      </c>
      <c r="P29" s="297" t="s">
        <v>28</v>
      </c>
      <c r="Q29" s="295">
        <v>6</v>
      </c>
      <c r="R29" s="297" t="s">
        <v>9</v>
      </c>
      <c r="S29" s="295">
        <v>5</v>
      </c>
      <c r="T29" s="296" t="s">
        <v>64</v>
      </c>
      <c r="U29" s="298" t="s">
        <v>65</v>
      </c>
      <c r="V29" s="299">
        <f t="shared" si="5"/>
        <v>4</v>
      </c>
      <c r="W29" s="298" t="s">
        <v>66</v>
      </c>
      <c r="X29" s="300" t="str">
        <f t="shared" si="3"/>
        <v/>
      </c>
      <c r="Y29" s="300" t="str">
        <f t="shared" si="4"/>
        <v/>
      </c>
      <c r="Z29" s="102" t="s">
        <v>130</v>
      </c>
      <c r="AA29" s="22" t="s">
        <v>130</v>
      </c>
      <c r="AB29" s="119"/>
      <c r="AE29" s="119" t="str">
        <f t="shared" si="0"/>
        <v/>
      </c>
    </row>
    <row r="30" spans="1:31" ht="36.75" customHeight="1">
      <c r="A30" s="288">
        <f t="shared" si="1"/>
        <v>19</v>
      </c>
      <c r="B30" s="289" t="str">
        <f>IF(基本情報入力シート!C58="","",基本情報入力シート!C58)</f>
        <v/>
      </c>
      <c r="C30" s="290" t="str">
        <f>IF(基本情報入力シート!M58="","",基本情報入力シート!M58)</f>
        <v/>
      </c>
      <c r="D30" s="290" t="str">
        <f>IF(基本情報入力シート!R58="","",基本情報入力シート!R58)</f>
        <v/>
      </c>
      <c r="E30" s="290" t="str">
        <f>IF(基本情報入力シート!W58="","",基本情報入力シート!W58)</f>
        <v/>
      </c>
      <c r="F30" s="290" t="str">
        <f>IF(基本情報入力シート!X58="","",基本情報入力シート!X58)</f>
        <v/>
      </c>
      <c r="G30" s="290" t="str">
        <f>IF(基本情報入力シート!Y58="","",基本情報入力シート!Y58)</f>
        <v/>
      </c>
      <c r="H30" s="21" t="s">
        <v>130</v>
      </c>
      <c r="I30" s="291" t="str">
        <f>IF(基本情報入力シート!Z58="","",基本情報入力シート!Z58)</f>
        <v/>
      </c>
      <c r="J30" s="292">
        <f>IF(基本情報入力シート!AA58="","",基本情報入力シート!AA58)</f>
        <v>10</v>
      </c>
      <c r="K30" s="293" t="str">
        <f>IF(G30="","",VLOOKUP(G30,【参考】数式用!$A$3:$B$28,2,FALSE))</f>
        <v/>
      </c>
      <c r="L30" s="294" t="s">
        <v>16</v>
      </c>
      <c r="M30" s="295">
        <v>6</v>
      </c>
      <c r="N30" s="296" t="s">
        <v>9</v>
      </c>
      <c r="O30" s="76">
        <v>2</v>
      </c>
      <c r="P30" s="297" t="s">
        <v>28</v>
      </c>
      <c r="Q30" s="295">
        <v>6</v>
      </c>
      <c r="R30" s="297" t="s">
        <v>9</v>
      </c>
      <c r="S30" s="295">
        <v>5</v>
      </c>
      <c r="T30" s="296" t="s">
        <v>64</v>
      </c>
      <c r="U30" s="298" t="s">
        <v>18</v>
      </c>
      <c r="V30" s="299">
        <f t="shared" si="5"/>
        <v>4</v>
      </c>
      <c r="W30" s="298" t="s">
        <v>23</v>
      </c>
      <c r="X30" s="300" t="str">
        <f t="shared" si="3"/>
        <v/>
      </c>
      <c r="Y30" s="300" t="str">
        <f t="shared" si="4"/>
        <v/>
      </c>
      <c r="Z30" s="102" t="s">
        <v>130</v>
      </c>
      <c r="AA30" s="22" t="s">
        <v>130</v>
      </c>
      <c r="AB30" s="119"/>
      <c r="AE30" s="119" t="str">
        <f t="shared" si="0"/>
        <v/>
      </c>
    </row>
    <row r="31" spans="1:31" ht="36.75" customHeight="1">
      <c r="A31" s="288">
        <f t="shared" si="1"/>
        <v>20</v>
      </c>
      <c r="B31" s="289" t="str">
        <f>IF(基本情報入力シート!C59="","",基本情報入力シート!C59)</f>
        <v/>
      </c>
      <c r="C31" s="290" t="str">
        <f>IF(基本情報入力シート!M59="","",基本情報入力シート!M59)</f>
        <v/>
      </c>
      <c r="D31" s="290" t="str">
        <f>IF(基本情報入力シート!R59="","",基本情報入力シート!R59)</f>
        <v/>
      </c>
      <c r="E31" s="290" t="str">
        <f>IF(基本情報入力シート!W59="","",基本情報入力シート!W59)</f>
        <v/>
      </c>
      <c r="F31" s="290" t="str">
        <f>IF(基本情報入力シート!X59="","",基本情報入力シート!X59)</f>
        <v/>
      </c>
      <c r="G31" s="290" t="str">
        <f>IF(基本情報入力シート!Y59="","",基本情報入力シート!Y59)</f>
        <v/>
      </c>
      <c r="H31" s="21" t="s">
        <v>130</v>
      </c>
      <c r="I31" s="291" t="str">
        <f>IF(基本情報入力シート!Z59="","",基本情報入力シート!Z59)</f>
        <v/>
      </c>
      <c r="J31" s="292">
        <f>IF(基本情報入力シート!AA59="","",基本情報入力シート!AA59)</f>
        <v>10</v>
      </c>
      <c r="K31" s="293" t="str">
        <f>IF(G31="","",VLOOKUP(G31,【参考】数式用!$A$3:$B$28,2,FALSE))</f>
        <v/>
      </c>
      <c r="L31" s="294" t="s">
        <v>16</v>
      </c>
      <c r="M31" s="295">
        <v>6</v>
      </c>
      <c r="N31" s="296" t="s">
        <v>9</v>
      </c>
      <c r="O31" s="76">
        <v>2</v>
      </c>
      <c r="P31" s="297" t="s">
        <v>28</v>
      </c>
      <c r="Q31" s="295">
        <v>6</v>
      </c>
      <c r="R31" s="297" t="s">
        <v>9</v>
      </c>
      <c r="S31" s="295">
        <v>5</v>
      </c>
      <c r="T31" s="296" t="s">
        <v>64</v>
      </c>
      <c r="U31" s="298" t="s">
        <v>65</v>
      </c>
      <c r="V31" s="299">
        <f t="shared" si="5"/>
        <v>4</v>
      </c>
      <c r="W31" s="298" t="s">
        <v>66</v>
      </c>
      <c r="X31" s="300" t="str">
        <f t="shared" si="3"/>
        <v/>
      </c>
      <c r="Y31" s="300" t="str">
        <f t="shared" si="4"/>
        <v/>
      </c>
      <c r="Z31" s="102" t="s">
        <v>130</v>
      </c>
      <c r="AA31" s="22" t="s">
        <v>130</v>
      </c>
      <c r="AB31" s="119"/>
      <c r="AE31" s="119" t="str">
        <f t="shared" si="0"/>
        <v/>
      </c>
    </row>
    <row r="32" spans="1:31" ht="36.75" customHeight="1">
      <c r="A32" s="288">
        <f t="shared" si="1"/>
        <v>21</v>
      </c>
      <c r="B32" s="289" t="str">
        <f>IF(基本情報入力シート!C60="","",基本情報入力シート!C60)</f>
        <v/>
      </c>
      <c r="C32" s="290" t="str">
        <f>IF(基本情報入力シート!M60="","",基本情報入力シート!M60)</f>
        <v/>
      </c>
      <c r="D32" s="290" t="str">
        <f>IF(基本情報入力シート!R60="","",基本情報入力シート!R60)</f>
        <v/>
      </c>
      <c r="E32" s="290" t="str">
        <f>IF(基本情報入力シート!W60="","",基本情報入力シート!W60)</f>
        <v/>
      </c>
      <c r="F32" s="290" t="str">
        <f>IF(基本情報入力シート!X60="","",基本情報入力シート!X60)</f>
        <v/>
      </c>
      <c r="G32" s="290" t="str">
        <f>IF(基本情報入力シート!Y60="","",基本情報入力シート!Y60)</f>
        <v/>
      </c>
      <c r="H32" s="21" t="s">
        <v>130</v>
      </c>
      <c r="I32" s="291" t="str">
        <f>IF(基本情報入力シート!Z60="","",基本情報入力シート!Z60)</f>
        <v/>
      </c>
      <c r="J32" s="292">
        <f>IF(基本情報入力シート!AA60="","",基本情報入力シート!AA60)</f>
        <v>10</v>
      </c>
      <c r="K32" s="293" t="str">
        <f>IF(G32="","",VLOOKUP(G32,【参考】数式用!$A$3:$B$28,2,FALSE))</f>
        <v/>
      </c>
      <c r="L32" s="294" t="s">
        <v>16</v>
      </c>
      <c r="M32" s="295">
        <v>6</v>
      </c>
      <c r="N32" s="296" t="s">
        <v>9</v>
      </c>
      <c r="O32" s="76">
        <v>2</v>
      </c>
      <c r="P32" s="297" t="s">
        <v>28</v>
      </c>
      <c r="Q32" s="295">
        <v>6</v>
      </c>
      <c r="R32" s="297" t="s">
        <v>9</v>
      </c>
      <c r="S32" s="295">
        <v>5</v>
      </c>
      <c r="T32" s="296" t="s">
        <v>64</v>
      </c>
      <c r="U32" s="298" t="s">
        <v>18</v>
      </c>
      <c r="V32" s="299">
        <f t="shared" si="5"/>
        <v>4</v>
      </c>
      <c r="W32" s="298" t="s">
        <v>23</v>
      </c>
      <c r="X32" s="300" t="str">
        <f t="shared" si="3"/>
        <v/>
      </c>
      <c r="Y32" s="300" t="str">
        <f t="shared" si="4"/>
        <v/>
      </c>
      <c r="Z32" s="102" t="s">
        <v>130</v>
      </c>
      <c r="AA32" s="22" t="s">
        <v>130</v>
      </c>
      <c r="AB32" s="119"/>
      <c r="AE32" s="119" t="str">
        <f t="shared" si="0"/>
        <v/>
      </c>
    </row>
    <row r="33" spans="1:31" ht="36.75" customHeight="1">
      <c r="A33" s="288">
        <f t="shared" si="1"/>
        <v>22</v>
      </c>
      <c r="B33" s="289" t="str">
        <f>IF(基本情報入力シート!C61="","",基本情報入力シート!C61)</f>
        <v/>
      </c>
      <c r="C33" s="290" t="str">
        <f>IF(基本情報入力シート!M61="","",基本情報入力シート!M61)</f>
        <v/>
      </c>
      <c r="D33" s="290" t="str">
        <f>IF(基本情報入力シート!R61="","",基本情報入力シート!R61)</f>
        <v/>
      </c>
      <c r="E33" s="290" t="str">
        <f>IF(基本情報入力シート!W61="","",基本情報入力シート!W61)</f>
        <v/>
      </c>
      <c r="F33" s="290" t="str">
        <f>IF(基本情報入力シート!X61="","",基本情報入力シート!X61)</f>
        <v/>
      </c>
      <c r="G33" s="290" t="str">
        <f>IF(基本情報入力シート!Y61="","",基本情報入力シート!Y61)</f>
        <v/>
      </c>
      <c r="H33" s="21" t="s">
        <v>130</v>
      </c>
      <c r="I33" s="291" t="str">
        <f>IF(基本情報入力シート!Z61="","",基本情報入力シート!Z61)</f>
        <v/>
      </c>
      <c r="J33" s="292">
        <f>IF(基本情報入力シート!AA61="","",基本情報入力シート!AA61)</f>
        <v>10</v>
      </c>
      <c r="K33" s="293" t="str">
        <f>IF(G33="","",VLOOKUP(G33,【参考】数式用!$A$3:$B$28,2,FALSE))</f>
        <v/>
      </c>
      <c r="L33" s="294" t="s">
        <v>16</v>
      </c>
      <c r="M33" s="295">
        <v>6</v>
      </c>
      <c r="N33" s="296" t="s">
        <v>9</v>
      </c>
      <c r="O33" s="76">
        <v>2</v>
      </c>
      <c r="P33" s="297" t="s">
        <v>28</v>
      </c>
      <c r="Q33" s="295">
        <v>6</v>
      </c>
      <c r="R33" s="297" t="s">
        <v>9</v>
      </c>
      <c r="S33" s="295">
        <v>5</v>
      </c>
      <c r="T33" s="296" t="s">
        <v>64</v>
      </c>
      <c r="U33" s="298" t="s">
        <v>65</v>
      </c>
      <c r="V33" s="299">
        <f t="shared" si="5"/>
        <v>4</v>
      </c>
      <c r="W33" s="298" t="s">
        <v>66</v>
      </c>
      <c r="X33" s="300" t="str">
        <f t="shared" si="3"/>
        <v/>
      </c>
      <c r="Y33" s="300" t="str">
        <f t="shared" si="4"/>
        <v/>
      </c>
      <c r="Z33" s="102" t="s">
        <v>130</v>
      </c>
      <c r="AA33" s="22" t="s">
        <v>130</v>
      </c>
      <c r="AB33" s="119"/>
      <c r="AE33" s="119" t="str">
        <f t="shared" si="0"/>
        <v/>
      </c>
    </row>
    <row r="34" spans="1:31" ht="36.75" customHeight="1">
      <c r="A34" s="288">
        <f t="shared" si="1"/>
        <v>23</v>
      </c>
      <c r="B34" s="289" t="str">
        <f>IF(基本情報入力シート!C62="","",基本情報入力シート!C62)</f>
        <v/>
      </c>
      <c r="C34" s="290" t="str">
        <f>IF(基本情報入力シート!M62="","",基本情報入力シート!M62)</f>
        <v/>
      </c>
      <c r="D34" s="290" t="str">
        <f>IF(基本情報入力シート!R62="","",基本情報入力シート!R62)</f>
        <v/>
      </c>
      <c r="E34" s="290" t="str">
        <f>IF(基本情報入力シート!W62="","",基本情報入力シート!W62)</f>
        <v/>
      </c>
      <c r="F34" s="290" t="str">
        <f>IF(基本情報入力シート!X62="","",基本情報入力シート!X62)</f>
        <v/>
      </c>
      <c r="G34" s="290" t="str">
        <f>IF(基本情報入力シート!Y62="","",基本情報入力シート!Y62)</f>
        <v/>
      </c>
      <c r="H34" s="21" t="s">
        <v>130</v>
      </c>
      <c r="I34" s="291" t="str">
        <f>IF(基本情報入力シート!Z62="","",基本情報入力シート!Z62)</f>
        <v/>
      </c>
      <c r="J34" s="292">
        <f>IF(基本情報入力シート!AA62="","",基本情報入力シート!AA62)</f>
        <v>10</v>
      </c>
      <c r="K34" s="293" t="str">
        <f>IF(G34="","",VLOOKUP(G34,【参考】数式用!$A$3:$B$28,2,FALSE))</f>
        <v/>
      </c>
      <c r="L34" s="294" t="s">
        <v>16</v>
      </c>
      <c r="M34" s="295">
        <v>6</v>
      </c>
      <c r="N34" s="296" t="s">
        <v>9</v>
      </c>
      <c r="O34" s="76">
        <v>2</v>
      </c>
      <c r="P34" s="297" t="s">
        <v>28</v>
      </c>
      <c r="Q34" s="295">
        <v>6</v>
      </c>
      <c r="R34" s="297" t="s">
        <v>9</v>
      </c>
      <c r="S34" s="295">
        <v>5</v>
      </c>
      <c r="T34" s="296" t="s">
        <v>64</v>
      </c>
      <c r="U34" s="298" t="s">
        <v>18</v>
      </c>
      <c r="V34" s="299">
        <f t="shared" si="5"/>
        <v>4</v>
      </c>
      <c r="W34" s="298" t="s">
        <v>23</v>
      </c>
      <c r="X34" s="300" t="str">
        <f t="shared" si="3"/>
        <v/>
      </c>
      <c r="Y34" s="300" t="str">
        <f t="shared" si="4"/>
        <v/>
      </c>
      <c r="Z34" s="102" t="s">
        <v>130</v>
      </c>
      <c r="AA34" s="22" t="s">
        <v>130</v>
      </c>
      <c r="AB34" s="119"/>
      <c r="AE34" s="119" t="str">
        <f t="shared" si="0"/>
        <v/>
      </c>
    </row>
    <row r="35" spans="1:31" ht="36.75" customHeight="1">
      <c r="A35" s="288">
        <f t="shared" si="1"/>
        <v>24</v>
      </c>
      <c r="B35" s="289" t="str">
        <f>IF(基本情報入力シート!C63="","",基本情報入力シート!C63)</f>
        <v/>
      </c>
      <c r="C35" s="290" t="str">
        <f>IF(基本情報入力シート!M63="","",基本情報入力シート!M63)</f>
        <v/>
      </c>
      <c r="D35" s="290" t="str">
        <f>IF(基本情報入力シート!R63="","",基本情報入力シート!R63)</f>
        <v/>
      </c>
      <c r="E35" s="290" t="str">
        <f>IF(基本情報入力シート!W63="","",基本情報入力シート!W63)</f>
        <v/>
      </c>
      <c r="F35" s="290" t="str">
        <f>IF(基本情報入力シート!X63="","",基本情報入力シート!X63)</f>
        <v/>
      </c>
      <c r="G35" s="290" t="str">
        <f>IF(基本情報入力シート!Y63="","",基本情報入力シート!Y63)</f>
        <v/>
      </c>
      <c r="H35" s="21" t="s">
        <v>130</v>
      </c>
      <c r="I35" s="291" t="str">
        <f>IF(基本情報入力シート!Z63="","",基本情報入力シート!Z63)</f>
        <v/>
      </c>
      <c r="J35" s="292">
        <f>IF(基本情報入力シート!AA63="","",基本情報入力シート!AA63)</f>
        <v>10</v>
      </c>
      <c r="K35" s="293" t="str">
        <f>IF(G35="","",VLOOKUP(G35,【参考】数式用!$A$3:$B$28,2,FALSE))</f>
        <v/>
      </c>
      <c r="L35" s="294" t="s">
        <v>16</v>
      </c>
      <c r="M35" s="295">
        <v>6</v>
      </c>
      <c r="N35" s="296" t="s">
        <v>9</v>
      </c>
      <c r="O35" s="76">
        <v>2</v>
      </c>
      <c r="P35" s="297" t="s">
        <v>28</v>
      </c>
      <c r="Q35" s="295">
        <v>6</v>
      </c>
      <c r="R35" s="297" t="s">
        <v>9</v>
      </c>
      <c r="S35" s="295">
        <v>5</v>
      </c>
      <c r="T35" s="296" t="s">
        <v>64</v>
      </c>
      <c r="U35" s="298" t="s">
        <v>65</v>
      </c>
      <c r="V35" s="299">
        <f t="shared" si="5"/>
        <v>4</v>
      </c>
      <c r="W35" s="298" t="s">
        <v>66</v>
      </c>
      <c r="X35" s="300" t="str">
        <f t="shared" si="3"/>
        <v/>
      </c>
      <c r="Y35" s="300" t="str">
        <f t="shared" si="4"/>
        <v/>
      </c>
      <c r="Z35" s="102" t="s">
        <v>130</v>
      </c>
      <c r="AA35" s="22" t="s">
        <v>130</v>
      </c>
      <c r="AB35" s="119"/>
      <c r="AE35" s="119" t="str">
        <f t="shared" si="0"/>
        <v/>
      </c>
    </row>
    <row r="36" spans="1:31" ht="36.75" customHeight="1">
      <c r="A36" s="288">
        <f t="shared" si="1"/>
        <v>25</v>
      </c>
      <c r="B36" s="289" t="str">
        <f>IF(基本情報入力シート!C64="","",基本情報入力シート!C64)</f>
        <v/>
      </c>
      <c r="C36" s="290" t="str">
        <f>IF(基本情報入力シート!M64="","",基本情報入力シート!M64)</f>
        <v/>
      </c>
      <c r="D36" s="290" t="str">
        <f>IF(基本情報入力シート!R64="","",基本情報入力シート!R64)</f>
        <v/>
      </c>
      <c r="E36" s="290" t="str">
        <f>IF(基本情報入力シート!W64="","",基本情報入力シート!W64)</f>
        <v/>
      </c>
      <c r="F36" s="290" t="str">
        <f>IF(基本情報入力シート!X64="","",基本情報入力シート!X64)</f>
        <v/>
      </c>
      <c r="G36" s="290" t="str">
        <f>IF(基本情報入力シート!Y64="","",基本情報入力シート!Y64)</f>
        <v/>
      </c>
      <c r="H36" s="21" t="s">
        <v>130</v>
      </c>
      <c r="I36" s="291" t="str">
        <f>IF(基本情報入力シート!Z64="","",基本情報入力シート!Z64)</f>
        <v/>
      </c>
      <c r="J36" s="292">
        <f>IF(基本情報入力シート!AA64="","",基本情報入力シート!AA64)</f>
        <v>10</v>
      </c>
      <c r="K36" s="293" t="str">
        <f>IF(G36="","",VLOOKUP(G36,【参考】数式用!$A$3:$B$28,2,FALSE))</f>
        <v/>
      </c>
      <c r="L36" s="294" t="s">
        <v>16</v>
      </c>
      <c r="M36" s="295">
        <v>6</v>
      </c>
      <c r="N36" s="296" t="s">
        <v>9</v>
      </c>
      <c r="O36" s="76">
        <v>2</v>
      </c>
      <c r="P36" s="297" t="s">
        <v>28</v>
      </c>
      <c r="Q36" s="295">
        <v>6</v>
      </c>
      <c r="R36" s="297" t="s">
        <v>9</v>
      </c>
      <c r="S36" s="295">
        <v>5</v>
      </c>
      <c r="T36" s="296" t="s">
        <v>64</v>
      </c>
      <c r="U36" s="298" t="s">
        <v>18</v>
      </c>
      <c r="V36" s="299">
        <f t="shared" si="5"/>
        <v>4</v>
      </c>
      <c r="W36" s="298" t="s">
        <v>23</v>
      </c>
      <c r="X36" s="300" t="str">
        <f t="shared" si="3"/>
        <v/>
      </c>
      <c r="Y36" s="300" t="str">
        <f t="shared" si="4"/>
        <v/>
      </c>
      <c r="Z36" s="102" t="s">
        <v>130</v>
      </c>
      <c r="AA36" s="22" t="s">
        <v>130</v>
      </c>
      <c r="AB36" s="119"/>
      <c r="AE36" s="119" t="str">
        <f t="shared" si="0"/>
        <v/>
      </c>
    </row>
    <row r="37" spans="1:31" ht="36.75" customHeight="1">
      <c r="A37" s="288">
        <f t="shared" si="1"/>
        <v>26</v>
      </c>
      <c r="B37" s="289" t="str">
        <f>IF(基本情報入力シート!C65="","",基本情報入力シート!C65)</f>
        <v/>
      </c>
      <c r="C37" s="290" t="str">
        <f>IF(基本情報入力シート!M65="","",基本情報入力シート!M65)</f>
        <v/>
      </c>
      <c r="D37" s="290" t="str">
        <f>IF(基本情報入力シート!R65="","",基本情報入力シート!R65)</f>
        <v/>
      </c>
      <c r="E37" s="290" t="str">
        <f>IF(基本情報入力シート!W65="","",基本情報入力シート!W65)</f>
        <v/>
      </c>
      <c r="F37" s="290" t="str">
        <f>IF(基本情報入力シート!X65="","",基本情報入力シート!X65)</f>
        <v/>
      </c>
      <c r="G37" s="290" t="str">
        <f>IF(基本情報入力シート!Y65="","",基本情報入力シート!Y65)</f>
        <v/>
      </c>
      <c r="H37" s="21" t="s">
        <v>130</v>
      </c>
      <c r="I37" s="291" t="str">
        <f>IF(基本情報入力シート!Z65="","",基本情報入力シート!Z65)</f>
        <v/>
      </c>
      <c r="J37" s="292">
        <f>IF(基本情報入力シート!AA65="","",基本情報入力シート!AA65)</f>
        <v>10</v>
      </c>
      <c r="K37" s="293" t="str">
        <f>IF(G37="","",VLOOKUP(G37,【参考】数式用!$A$3:$B$28,2,FALSE))</f>
        <v/>
      </c>
      <c r="L37" s="294" t="s">
        <v>16</v>
      </c>
      <c r="M37" s="295">
        <v>6</v>
      </c>
      <c r="N37" s="296" t="s">
        <v>9</v>
      </c>
      <c r="O37" s="76">
        <v>2</v>
      </c>
      <c r="P37" s="297" t="s">
        <v>28</v>
      </c>
      <c r="Q37" s="295">
        <v>6</v>
      </c>
      <c r="R37" s="297" t="s">
        <v>9</v>
      </c>
      <c r="S37" s="295">
        <v>5</v>
      </c>
      <c r="T37" s="296" t="s">
        <v>64</v>
      </c>
      <c r="U37" s="298" t="s">
        <v>65</v>
      </c>
      <c r="V37" s="299">
        <f t="shared" si="5"/>
        <v>4</v>
      </c>
      <c r="W37" s="298" t="s">
        <v>66</v>
      </c>
      <c r="X37" s="300" t="str">
        <f t="shared" si="3"/>
        <v/>
      </c>
      <c r="Y37" s="300" t="str">
        <f t="shared" si="4"/>
        <v/>
      </c>
      <c r="Z37" s="102" t="s">
        <v>130</v>
      </c>
      <c r="AA37" s="22" t="s">
        <v>130</v>
      </c>
      <c r="AB37" s="119"/>
      <c r="AE37" s="119" t="str">
        <f t="shared" si="0"/>
        <v/>
      </c>
    </row>
    <row r="38" spans="1:31" ht="36.75" customHeight="1">
      <c r="A38" s="288">
        <f t="shared" si="1"/>
        <v>27</v>
      </c>
      <c r="B38" s="289" t="str">
        <f>IF(基本情報入力シート!C66="","",基本情報入力シート!C66)</f>
        <v/>
      </c>
      <c r="C38" s="290" t="str">
        <f>IF(基本情報入力シート!M66="","",基本情報入力シート!M66)</f>
        <v/>
      </c>
      <c r="D38" s="290" t="str">
        <f>IF(基本情報入力シート!R66="","",基本情報入力シート!R66)</f>
        <v/>
      </c>
      <c r="E38" s="290" t="str">
        <f>IF(基本情報入力シート!W66="","",基本情報入力シート!W66)</f>
        <v/>
      </c>
      <c r="F38" s="290" t="str">
        <f>IF(基本情報入力シート!X66="","",基本情報入力シート!X66)</f>
        <v/>
      </c>
      <c r="G38" s="290" t="str">
        <f>IF(基本情報入力シート!Y66="","",基本情報入力シート!Y66)</f>
        <v/>
      </c>
      <c r="H38" s="21" t="s">
        <v>130</v>
      </c>
      <c r="I38" s="291" t="str">
        <f>IF(基本情報入力シート!Z66="","",基本情報入力シート!Z66)</f>
        <v/>
      </c>
      <c r="J38" s="292">
        <f>IF(基本情報入力シート!AA66="","",基本情報入力シート!AA66)</f>
        <v>10</v>
      </c>
      <c r="K38" s="293" t="str">
        <f>IF(G38="","",VLOOKUP(G38,【参考】数式用!$A$3:$B$28,2,FALSE))</f>
        <v/>
      </c>
      <c r="L38" s="294" t="s">
        <v>16</v>
      </c>
      <c r="M38" s="295">
        <v>6</v>
      </c>
      <c r="N38" s="296" t="s">
        <v>9</v>
      </c>
      <c r="O38" s="76">
        <v>2</v>
      </c>
      <c r="P38" s="297" t="s">
        <v>28</v>
      </c>
      <c r="Q38" s="295">
        <v>6</v>
      </c>
      <c r="R38" s="297" t="s">
        <v>9</v>
      </c>
      <c r="S38" s="295">
        <v>5</v>
      </c>
      <c r="T38" s="296" t="s">
        <v>64</v>
      </c>
      <c r="U38" s="298" t="s">
        <v>18</v>
      </c>
      <c r="V38" s="299">
        <f t="shared" si="5"/>
        <v>4</v>
      </c>
      <c r="W38" s="298" t="s">
        <v>23</v>
      </c>
      <c r="X38" s="300" t="str">
        <f t="shared" si="3"/>
        <v/>
      </c>
      <c r="Y38" s="300" t="str">
        <f t="shared" si="4"/>
        <v/>
      </c>
      <c r="Z38" s="102" t="s">
        <v>130</v>
      </c>
      <c r="AA38" s="22" t="s">
        <v>130</v>
      </c>
      <c r="AB38" s="119"/>
      <c r="AE38" s="119" t="str">
        <f t="shared" si="0"/>
        <v/>
      </c>
    </row>
    <row r="39" spans="1:31" ht="36.75" customHeight="1">
      <c r="A39" s="288">
        <f t="shared" si="1"/>
        <v>28</v>
      </c>
      <c r="B39" s="289" t="str">
        <f>IF(基本情報入力シート!C67="","",基本情報入力シート!C67)</f>
        <v/>
      </c>
      <c r="C39" s="290" t="str">
        <f>IF(基本情報入力シート!M67="","",基本情報入力シート!M67)</f>
        <v/>
      </c>
      <c r="D39" s="290" t="str">
        <f>IF(基本情報入力シート!R67="","",基本情報入力シート!R67)</f>
        <v/>
      </c>
      <c r="E39" s="290" t="str">
        <f>IF(基本情報入力シート!W67="","",基本情報入力シート!W67)</f>
        <v/>
      </c>
      <c r="F39" s="290" t="str">
        <f>IF(基本情報入力シート!X67="","",基本情報入力シート!X67)</f>
        <v/>
      </c>
      <c r="G39" s="290" t="str">
        <f>IF(基本情報入力シート!Y67="","",基本情報入力シート!Y67)</f>
        <v/>
      </c>
      <c r="H39" s="21" t="s">
        <v>130</v>
      </c>
      <c r="I39" s="291" t="str">
        <f>IF(基本情報入力シート!Z67="","",基本情報入力シート!Z67)</f>
        <v/>
      </c>
      <c r="J39" s="292">
        <f>IF(基本情報入力シート!AA67="","",基本情報入力シート!AA67)</f>
        <v>10</v>
      </c>
      <c r="K39" s="293" t="str">
        <f>IF(G39="","",VLOOKUP(G39,【参考】数式用!$A$3:$B$28,2,FALSE))</f>
        <v/>
      </c>
      <c r="L39" s="294" t="s">
        <v>16</v>
      </c>
      <c r="M39" s="295">
        <v>6</v>
      </c>
      <c r="N39" s="296" t="s">
        <v>9</v>
      </c>
      <c r="O39" s="76">
        <v>2</v>
      </c>
      <c r="P39" s="297" t="s">
        <v>28</v>
      </c>
      <c r="Q39" s="295">
        <v>6</v>
      </c>
      <c r="R39" s="297" t="s">
        <v>9</v>
      </c>
      <c r="S39" s="295">
        <v>5</v>
      </c>
      <c r="T39" s="296" t="s">
        <v>64</v>
      </c>
      <c r="U39" s="298" t="s">
        <v>65</v>
      </c>
      <c r="V39" s="299">
        <f t="shared" si="5"/>
        <v>4</v>
      </c>
      <c r="W39" s="298" t="s">
        <v>66</v>
      </c>
      <c r="X39" s="300" t="str">
        <f t="shared" si="3"/>
        <v/>
      </c>
      <c r="Y39" s="300" t="str">
        <f t="shared" si="4"/>
        <v/>
      </c>
      <c r="Z39" s="102" t="s">
        <v>130</v>
      </c>
      <c r="AA39" s="22" t="s">
        <v>130</v>
      </c>
      <c r="AB39" s="119"/>
      <c r="AE39" s="119" t="str">
        <f t="shared" si="0"/>
        <v/>
      </c>
    </row>
    <row r="40" spans="1:31" ht="36.75" customHeight="1">
      <c r="A40" s="288">
        <f t="shared" si="1"/>
        <v>29</v>
      </c>
      <c r="B40" s="289" t="str">
        <f>IF(基本情報入力シート!C68="","",基本情報入力シート!C68)</f>
        <v/>
      </c>
      <c r="C40" s="290" t="str">
        <f>IF(基本情報入力シート!M68="","",基本情報入力シート!M68)</f>
        <v/>
      </c>
      <c r="D40" s="290" t="str">
        <f>IF(基本情報入力シート!R68="","",基本情報入力シート!R68)</f>
        <v/>
      </c>
      <c r="E40" s="290" t="str">
        <f>IF(基本情報入力シート!W68="","",基本情報入力シート!W68)</f>
        <v/>
      </c>
      <c r="F40" s="290" t="str">
        <f>IF(基本情報入力シート!X68="","",基本情報入力シート!X68)</f>
        <v/>
      </c>
      <c r="G40" s="290" t="str">
        <f>IF(基本情報入力シート!Y68="","",基本情報入力シート!Y68)</f>
        <v/>
      </c>
      <c r="H40" s="21" t="s">
        <v>130</v>
      </c>
      <c r="I40" s="291" t="str">
        <f>IF(基本情報入力シート!Z68="","",基本情報入力シート!Z68)</f>
        <v/>
      </c>
      <c r="J40" s="292">
        <f>IF(基本情報入力シート!AA68="","",基本情報入力シート!AA68)</f>
        <v>10</v>
      </c>
      <c r="K40" s="293" t="str">
        <f>IF(G40="","",VLOOKUP(G40,【参考】数式用!$A$3:$B$28,2,FALSE))</f>
        <v/>
      </c>
      <c r="L40" s="294" t="s">
        <v>16</v>
      </c>
      <c r="M40" s="295">
        <v>6</v>
      </c>
      <c r="N40" s="296" t="s">
        <v>9</v>
      </c>
      <c r="O40" s="76">
        <v>2</v>
      </c>
      <c r="P40" s="297" t="s">
        <v>28</v>
      </c>
      <c r="Q40" s="295">
        <v>6</v>
      </c>
      <c r="R40" s="297" t="s">
        <v>9</v>
      </c>
      <c r="S40" s="295">
        <v>5</v>
      </c>
      <c r="T40" s="296" t="s">
        <v>64</v>
      </c>
      <c r="U40" s="298" t="s">
        <v>18</v>
      </c>
      <c r="V40" s="299">
        <f t="shared" si="5"/>
        <v>4</v>
      </c>
      <c r="W40" s="298" t="s">
        <v>23</v>
      </c>
      <c r="X40" s="300" t="str">
        <f t="shared" si="3"/>
        <v/>
      </c>
      <c r="Y40" s="300" t="str">
        <f t="shared" si="4"/>
        <v/>
      </c>
      <c r="Z40" s="102" t="s">
        <v>130</v>
      </c>
      <c r="AA40" s="22" t="s">
        <v>130</v>
      </c>
      <c r="AB40" s="119"/>
      <c r="AE40" s="119" t="str">
        <f t="shared" si="0"/>
        <v/>
      </c>
    </row>
    <row r="41" spans="1:31" ht="36.75" customHeight="1">
      <c r="A41" s="288">
        <f t="shared" si="1"/>
        <v>30</v>
      </c>
      <c r="B41" s="289" t="str">
        <f>IF(基本情報入力シート!C69="","",基本情報入力シート!C69)</f>
        <v/>
      </c>
      <c r="C41" s="290" t="str">
        <f>IF(基本情報入力シート!M69="","",基本情報入力シート!M69)</f>
        <v/>
      </c>
      <c r="D41" s="290" t="str">
        <f>IF(基本情報入力シート!R69="","",基本情報入力シート!R69)</f>
        <v/>
      </c>
      <c r="E41" s="290" t="str">
        <f>IF(基本情報入力シート!W69="","",基本情報入力シート!W69)</f>
        <v/>
      </c>
      <c r="F41" s="290" t="str">
        <f>IF(基本情報入力シート!X69="","",基本情報入力シート!X69)</f>
        <v/>
      </c>
      <c r="G41" s="290" t="str">
        <f>IF(基本情報入力シート!Y69="","",基本情報入力シート!Y69)</f>
        <v/>
      </c>
      <c r="H41" s="21" t="s">
        <v>130</v>
      </c>
      <c r="I41" s="291" t="str">
        <f>IF(基本情報入力シート!Z69="","",基本情報入力シート!Z69)</f>
        <v/>
      </c>
      <c r="J41" s="292">
        <f>IF(基本情報入力シート!AA69="","",基本情報入力シート!AA69)</f>
        <v>10</v>
      </c>
      <c r="K41" s="293" t="str">
        <f>IF(G41="","",VLOOKUP(G41,【参考】数式用!$A$3:$B$28,2,FALSE))</f>
        <v/>
      </c>
      <c r="L41" s="294" t="s">
        <v>16</v>
      </c>
      <c r="M41" s="295">
        <v>6</v>
      </c>
      <c r="N41" s="296" t="s">
        <v>9</v>
      </c>
      <c r="O41" s="76">
        <v>2</v>
      </c>
      <c r="P41" s="297" t="s">
        <v>28</v>
      </c>
      <c r="Q41" s="295">
        <v>6</v>
      </c>
      <c r="R41" s="297" t="s">
        <v>9</v>
      </c>
      <c r="S41" s="295">
        <v>5</v>
      </c>
      <c r="T41" s="296" t="s">
        <v>64</v>
      </c>
      <c r="U41" s="298" t="s">
        <v>65</v>
      </c>
      <c r="V41" s="299">
        <f t="shared" si="5"/>
        <v>4</v>
      </c>
      <c r="W41" s="298" t="s">
        <v>66</v>
      </c>
      <c r="X41" s="300" t="str">
        <f t="shared" si="3"/>
        <v/>
      </c>
      <c r="Y41" s="300" t="str">
        <f t="shared" si="4"/>
        <v/>
      </c>
      <c r="Z41" s="102" t="s">
        <v>130</v>
      </c>
      <c r="AA41" s="22" t="s">
        <v>130</v>
      </c>
      <c r="AB41" s="119"/>
      <c r="AE41" s="119" t="str">
        <f t="shared" si="0"/>
        <v/>
      </c>
    </row>
    <row r="42" spans="1:31" ht="36.75" customHeight="1">
      <c r="A42" s="288">
        <f t="shared" si="1"/>
        <v>31</v>
      </c>
      <c r="B42" s="289" t="str">
        <f>IF(基本情報入力シート!C70="","",基本情報入力シート!C70)</f>
        <v/>
      </c>
      <c r="C42" s="290" t="str">
        <f>IF(基本情報入力シート!M70="","",基本情報入力シート!M70)</f>
        <v/>
      </c>
      <c r="D42" s="290" t="str">
        <f>IF(基本情報入力シート!R70="","",基本情報入力シート!R70)</f>
        <v/>
      </c>
      <c r="E42" s="290" t="str">
        <f>IF(基本情報入力シート!W70="","",基本情報入力シート!W70)</f>
        <v/>
      </c>
      <c r="F42" s="290" t="str">
        <f>IF(基本情報入力シート!X70="","",基本情報入力シート!X70)</f>
        <v/>
      </c>
      <c r="G42" s="290" t="str">
        <f>IF(基本情報入力シート!Y70="","",基本情報入力シート!Y70)</f>
        <v/>
      </c>
      <c r="H42" s="21" t="s">
        <v>130</v>
      </c>
      <c r="I42" s="291" t="str">
        <f>IF(基本情報入力シート!Z70="","",基本情報入力シート!Z70)</f>
        <v/>
      </c>
      <c r="J42" s="292">
        <f>IF(基本情報入力シート!AA70="","",基本情報入力シート!AA70)</f>
        <v>10</v>
      </c>
      <c r="K42" s="293" t="str">
        <f>IF(G42="","",VLOOKUP(G42,【参考】数式用!$A$3:$B$28,2,FALSE))</f>
        <v/>
      </c>
      <c r="L42" s="294" t="s">
        <v>16</v>
      </c>
      <c r="M42" s="295">
        <v>6</v>
      </c>
      <c r="N42" s="296" t="s">
        <v>9</v>
      </c>
      <c r="O42" s="76">
        <v>2</v>
      </c>
      <c r="P42" s="297" t="s">
        <v>28</v>
      </c>
      <c r="Q42" s="295">
        <v>6</v>
      </c>
      <c r="R42" s="297" t="s">
        <v>9</v>
      </c>
      <c r="S42" s="295">
        <v>5</v>
      </c>
      <c r="T42" s="296" t="s">
        <v>64</v>
      </c>
      <c r="U42" s="298" t="s">
        <v>18</v>
      </c>
      <c r="V42" s="299">
        <f t="shared" si="5"/>
        <v>4</v>
      </c>
      <c r="W42" s="298" t="s">
        <v>23</v>
      </c>
      <c r="X42" s="300" t="str">
        <f t="shared" si="3"/>
        <v/>
      </c>
      <c r="Y42" s="300" t="str">
        <f t="shared" si="4"/>
        <v/>
      </c>
      <c r="Z42" s="102" t="s">
        <v>130</v>
      </c>
      <c r="AA42" s="22" t="s">
        <v>130</v>
      </c>
      <c r="AB42" s="119"/>
      <c r="AE42" s="119" t="str">
        <f t="shared" si="0"/>
        <v/>
      </c>
    </row>
    <row r="43" spans="1:31" ht="36.75" customHeight="1">
      <c r="A43" s="288">
        <f t="shared" si="1"/>
        <v>32</v>
      </c>
      <c r="B43" s="289" t="str">
        <f>IF(基本情報入力シート!C71="","",基本情報入力シート!C71)</f>
        <v/>
      </c>
      <c r="C43" s="290" t="str">
        <f>IF(基本情報入力シート!M71="","",基本情報入力シート!M71)</f>
        <v/>
      </c>
      <c r="D43" s="290" t="str">
        <f>IF(基本情報入力シート!R71="","",基本情報入力シート!R71)</f>
        <v/>
      </c>
      <c r="E43" s="290" t="str">
        <f>IF(基本情報入力シート!W71="","",基本情報入力シート!W71)</f>
        <v/>
      </c>
      <c r="F43" s="290" t="str">
        <f>IF(基本情報入力シート!X71="","",基本情報入力シート!X71)</f>
        <v/>
      </c>
      <c r="G43" s="290" t="str">
        <f>IF(基本情報入力シート!Y71="","",基本情報入力シート!Y71)</f>
        <v/>
      </c>
      <c r="H43" s="21" t="s">
        <v>130</v>
      </c>
      <c r="I43" s="291" t="str">
        <f>IF(基本情報入力シート!Z71="","",基本情報入力シート!Z71)</f>
        <v/>
      </c>
      <c r="J43" s="292">
        <f>IF(基本情報入力シート!AA71="","",基本情報入力シート!AA71)</f>
        <v>10</v>
      </c>
      <c r="K43" s="293" t="str">
        <f>IF(G43="","",VLOOKUP(G43,【参考】数式用!$A$3:$B$28,2,FALSE))</f>
        <v/>
      </c>
      <c r="L43" s="294" t="s">
        <v>16</v>
      </c>
      <c r="M43" s="295">
        <v>6</v>
      </c>
      <c r="N43" s="296" t="s">
        <v>9</v>
      </c>
      <c r="O43" s="76">
        <v>2</v>
      </c>
      <c r="P43" s="297" t="s">
        <v>28</v>
      </c>
      <c r="Q43" s="295">
        <v>6</v>
      </c>
      <c r="R43" s="297" t="s">
        <v>9</v>
      </c>
      <c r="S43" s="295">
        <v>5</v>
      </c>
      <c r="T43" s="296" t="s">
        <v>64</v>
      </c>
      <c r="U43" s="298" t="s">
        <v>65</v>
      </c>
      <c r="V43" s="299">
        <f t="shared" si="5"/>
        <v>4</v>
      </c>
      <c r="W43" s="298" t="s">
        <v>66</v>
      </c>
      <c r="X43" s="300" t="str">
        <f t="shared" si="3"/>
        <v/>
      </c>
      <c r="Y43" s="300" t="str">
        <f t="shared" si="4"/>
        <v/>
      </c>
      <c r="Z43" s="102" t="s">
        <v>130</v>
      </c>
      <c r="AA43" s="22" t="s">
        <v>130</v>
      </c>
      <c r="AB43" s="119"/>
      <c r="AE43" s="119" t="str">
        <f t="shared" si="0"/>
        <v/>
      </c>
    </row>
    <row r="44" spans="1:31" ht="36.75" customHeight="1">
      <c r="A44" s="288">
        <f t="shared" si="1"/>
        <v>33</v>
      </c>
      <c r="B44" s="289" t="str">
        <f>IF(基本情報入力シート!C72="","",基本情報入力シート!C72)</f>
        <v/>
      </c>
      <c r="C44" s="290" t="str">
        <f>IF(基本情報入力シート!M72="","",基本情報入力シート!M72)</f>
        <v/>
      </c>
      <c r="D44" s="290" t="str">
        <f>IF(基本情報入力シート!R72="","",基本情報入力シート!R72)</f>
        <v/>
      </c>
      <c r="E44" s="290" t="str">
        <f>IF(基本情報入力シート!W72="","",基本情報入力シート!W72)</f>
        <v/>
      </c>
      <c r="F44" s="290" t="str">
        <f>IF(基本情報入力シート!X72="","",基本情報入力シート!X72)</f>
        <v/>
      </c>
      <c r="G44" s="290" t="str">
        <f>IF(基本情報入力シート!Y72="","",基本情報入力シート!Y72)</f>
        <v/>
      </c>
      <c r="H44" s="21" t="s">
        <v>130</v>
      </c>
      <c r="I44" s="291" t="str">
        <f>IF(基本情報入力シート!Z72="","",基本情報入力シート!Z72)</f>
        <v/>
      </c>
      <c r="J44" s="292">
        <f>IF(基本情報入力シート!AA72="","",基本情報入力シート!AA72)</f>
        <v>10</v>
      </c>
      <c r="K44" s="293" t="str">
        <f>IF(G44="","",VLOOKUP(G44,【参考】数式用!$A$3:$B$28,2,FALSE))</f>
        <v/>
      </c>
      <c r="L44" s="294" t="s">
        <v>16</v>
      </c>
      <c r="M44" s="295">
        <v>6</v>
      </c>
      <c r="N44" s="296" t="s">
        <v>9</v>
      </c>
      <c r="O44" s="76">
        <v>2</v>
      </c>
      <c r="P44" s="297" t="s">
        <v>28</v>
      </c>
      <c r="Q44" s="295">
        <v>6</v>
      </c>
      <c r="R44" s="297" t="s">
        <v>9</v>
      </c>
      <c r="S44" s="295">
        <v>5</v>
      </c>
      <c r="T44" s="296" t="s">
        <v>64</v>
      </c>
      <c r="U44" s="298" t="s">
        <v>18</v>
      </c>
      <c r="V44" s="299">
        <f t="shared" si="5"/>
        <v>4</v>
      </c>
      <c r="W44" s="298" t="s">
        <v>23</v>
      </c>
      <c r="X44" s="300" t="str">
        <f t="shared" si="3"/>
        <v/>
      </c>
      <c r="Y44" s="300" t="str">
        <f t="shared" si="4"/>
        <v/>
      </c>
      <c r="Z44" s="102" t="s">
        <v>130</v>
      </c>
      <c r="AA44" s="22" t="s">
        <v>130</v>
      </c>
      <c r="AB44" s="119"/>
      <c r="AE44" s="119" t="str">
        <f t="shared" si="0"/>
        <v/>
      </c>
    </row>
    <row r="45" spans="1:31" ht="36.75" customHeight="1">
      <c r="A45" s="288">
        <f t="shared" si="1"/>
        <v>34</v>
      </c>
      <c r="B45" s="289" t="str">
        <f>IF(基本情報入力シート!C73="","",基本情報入力シート!C73)</f>
        <v/>
      </c>
      <c r="C45" s="290" t="str">
        <f>IF(基本情報入力シート!M73="","",基本情報入力シート!M73)</f>
        <v/>
      </c>
      <c r="D45" s="290" t="str">
        <f>IF(基本情報入力シート!R73="","",基本情報入力シート!R73)</f>
        <v/>
      </c>
      <c r="E45" s="290" t="str">
        <f>IF(基本情報入力シート!W73="","",基本情報入力シート!W73)</f>
        <v/>
      </c>
      <c r="F45" s="290" t="str">
        <f>IF(基本情報入力シート!X73="","",基本情報入力シート!X73)</f>
        <v/>
      </c>
      <c r="G45" s="290" t="str">
        <f>IF(基本情報入力シート!Y73="","",基本情報入力シート!Y73)</f>
        <v/>
      </c>
      <c r="H45" s="21" t="s">
        <v>130</v>
      </c>
      <c r="I45" s="291" t="str">
        <f>IF(基本情報入力シート!Z73="","",基本情報入力シート!Z73)</f>
        <v/>
      </c>
      <c r="J45" s="292">
        <f>IF(基本情報入力シート!AA73="","",基本情報入力シート!AA73)</f>
        <v>10</v>
      </c>
      <c r="K45" s="293" t="str">
        <f>IF(G45="","",VLOOKUP(G45,【参考】数式用!$A$3:$B$28,2,FALSE))</f>
        <v/>
      </c>
      <c r="L45" s="294" t="s">
        <v>16</v>
      </c>
      <c r="M45" s="295">
        <v>6</v>
      </c>
      <c r="N45" s="296" t="s">
        <v>9</v>
      </c>
      <c r="O45" s="76">
        <v>2</v>
      </c>
      <c r="P45" s="297" t="s">
        <v>28</v>
      </c>
      <c r="Q45" s="295">
        <v>6</v>
      </c>
      <c r="R45" s="297" t="s">
        <v>9</v>
      </c>
      <c r="S45" s="295">
        <v>5</v>
      </c>
      <c r="T45" s="296" t="s">
        <v>64</v>
      </c>
      <c r="U45" s="298" t="s">
        <v>65</v>
      </c>
      <c r="V45" s="299">
        <f t="shared" si="5"/>
        <v>4</v>
      </c>
      <c r="W45" s="298" t="s">
        <v>66</v>
      </c>
      <c r="X45" s="300" t="str">
        <f t="shared" si="3"/>
        <v/>
      </c>
      <c r="Y45" s="300" t="str">
        <f t="shared" si="4"/>
        <v/>
      </c>
      <c r="Z45" s="102" t="s">
        <v>130</v>
      </c>
      <c r="AA45" s="22" t="s">
        <v>130</v>
      </c>
      <c r="AB45" s="119"/>
      <c r="AE45" s="119" t="str">
        <f t="shared" si="0"/>
        <v/>
      </c>
    </row>
    <row r="46" spans="1:31" ht="36.75" customHeight="1">
      <c r="A46" s="288">
        <f t="shared" si="1"/>
        <v>35</v>
      </c>
      <c r="B46" s="289" t="str">
        <f>IF(基本情報入力シート!C74="","",基本情報入力シート!C74)</f>
        <v/>
      </c>
      <c r="C46" s="290" t="str">
        <f>IF(基本情報入力シート!M74="","",基本情報入力シート!M74)</f>
        <v/>
      </c>
      <c r="D46" s="290" t="str">
        <f>IF(基本情報入力シート!R74="","",基本情報入力シート!R74)</f>
        <v/>
      </c>
      <c r="E46" s="290" t="str">
        <f>IF(基本情報入力シート!W74="","",基本情報入力シート!W74)</f>
        <v/>
      </c>
      <c r="F46" s="290" t="str">
        <f>IF(基本情報入力シート!X74="","",基本情報入力シート!X74)</f>
        <v/>
      </c>
      <c r="G46" s="290" t="str">
        <f>IF(基本情報入力シート!Y74="","",基本情報入力シート!Y74)</f>
        <v/>
      </c>
      <c r="H46" s="21" t="s">
        <v>130</v>
      </c>
      <c r="I46" s="291" t="str">
        <f>IF(基本情報入力シート!Z74="","",基本情報入力シート!Z74)</f>
        <v/>
      </c>
      <c r="J46" s="292">
        <f>IF(基本情報入力シート!AA74="","",基本情報入力シート!AA74)</f>
        <v>10</v>
      </c>
      <c r="K46" s="293" t="str">
        <f>IF(G46="","",VLOOKUP(G46,【参考】数式用!$A$3:$B$28,2,FALSE))</f>
        <v/>
      </c>
      <c r="L46" s="294" t="s">
        <v>16</v>
      </c>
      <c r="M46" s="295">
        <v>6</v>
      </c>
      <c r="N46" s="296" t="s">
        <v>9</v>
      </c>
      <c r="O46" s="76">
        <v>2</v>
      </c>
      <c r="P46" s="297" t="s">
        <v>28</v>
      </c>
      <c r="Q46" s="295">
        <v>6</v>
      </c>
      <c r="R46" s="297" t="s">
        <v>9</v>
      </c>
      <c r="S46" s="295">
        <v>5</v>
      </c>
      <c r="T46" s="296" t="s">
        <v>64</v>
      </c>
      <c r="U46" s="298" t="s">
        <v>18</v>
      </c>
      <c r="V46" s="299">
        <f t="shared" si="5"/>
        <v>4</v>
      </c>
      <c r="W46" s="298" t="s">
        <v>23</v>
      </c>
      <c r="X46" s="300" t="str">
        <f t="shared" si="3"/>
        <v/>
      </c>
      <c r="Y46" s="300" t="str">
        <f t="shared" si="4"/>
        <v/>
      </c>
      <c r="Z46" s="102" t="s">
        <v>130</v>
      </c>
      <c r="AA46" s="22" t="s">
        <v>130</v>
      </c>
      <c r="AB46" s="119"/>
      <c r="AE46" s="119" t="str">
        <f t="shared" si="0"/>
        <v/>
      </c>
    </row>
    <row r="47" spans="1:31" ht="36.75" customHeight="1">
      <c r="A47" s="288">
        <f t="shared" si="1"/>
        <v>36</v>
      </c>
      <c r="B47" s="289" t="str">
        <f>IF(基本情報入力シート!C75="","",基本情報入力シート!C75)</f>
        <v/>
      </c>
      <c r="C47" s="290" t="str">
        <f>IF(基本情報入力シート!M75="","",基本情報入力シート!M75)</f>
        <v/>
      </c>
      <c r="D47" s="290" t="str">
        <f>IF(基本情報入力シート!R75="","",基本情報入力シート!R75)</f>
        <v/>
      </c>
      <c r="E47" s="290" t="str">
        <f>IF(基本情報入力シート!W75="","",基本情報入力シート!W75)</f>
        <v/>
      </c>
      <c r="F47" s="290" t="str">
        <f>IF(基本情報入力シート!X75="","",基本情報入力シート!X75)</f>
        <v/>
      </c>
      <c r="G47" s="290" t="str">
        <f>IF(基本情報入力シート!Y75="","",基本情報入力シート!Y75)</f>
        <v/>
      </c>
      <c r="H47" s="21" t="s">
        <v>130</v>
      </c>
      <c r="I47" s="291" t="str">
        <f>IF(基本情報入力シート!Z75="","",基本情報入力シート!Z75)</f>
        <v/>
      </c>
      <c r="J47" s="292">
        <f>IF(基本情報入力シート!AA75="","",基本情報入力シート!AA75)</f>
        <v>10</v>
      </c>
      <c r="K47" s="293" t="str">
        <f>IF(G47="","",VLOOKUP(G47,【参考】数式用!$A$3:$B$28,2,FALSE))</f>
        <v/>
      </c>
      <c r="L47" s="294" t="s">
        <v>16</v>
      </c>
      <c r="M47" s="295">
        <v>6</v>
      </c>
      <c r="N47" s="296" t="s">
        <v>9</v>
      </c>
      <c r="O47" s="76">
        <v>2</v>
      </c>
      <c r="P47" s="297" t="s">
        <v>28</v>
      </c>
      <c r="Q47" s="295">
        <v>6</v>
      </c>
      <c r="R47" s="297" t="s">
        <v>9</v>
      </c>
      <c r="S47" s="295">
        <v>5</v>
      </c>
      <c r="T47" s="296" t="s">
        <v>64</v>
      </c>
      <c r="U47" s="298" t="s">
        <v>65</v>
      </c>
      <c r="V47" s="299">
        <f t="shared" si="5"/>
        <v>4</v>
      </c>
      <c r="W47" s="298" t="s">
        <v>66</v>
      </c>
      <c r="X47" s="300" t="str">
        <f t="shared" si="3"/>
        <v/>
      </c>
      <c r="Y47" s="300" t="str">
        <f t="shared" si="4"/>
        <v/>
      </c>
      <c r="Z47" s="102" t="s">
        <v>130</v>
      </c>
      <c r="AA47" s="22" t="s">
        <v>130</v>
      </c>
      <c r="AB47" s="119"/>
      <c r="AE47" s="119" t="str">
        <f t="shared" si="0"/>
        <v/>
      </c>
    </row>
    <row r="48" spans="1:31" ht="36.75" customHeight="1">
      <c r="A48" s="288">
        <f t="shared" si="1"/>
        <v>37</v>
      </c>
      <c r="B48" s="289" t="str">
        <f>IF(基本情報入力シート!C76="","",基本情報入力シート!C76)</f>
        <v/>
      </c>
      <c r="C48" s="290" t="str">
        <f>IF(基本情報入力シート!M76="","",基本情報入力シート!M76)</f>
        <v/>
      </c>
      <c r="D48" s="290" t="str">
        <f>IF(基本情報入力シート!R76="","",基本情報入力シート!R76)</f>
        <v/>
      </c>
      <c r="E48" s="290" t="str">
        <f>IF(基本情報入力シート!W76="","",基本情報入力シート!W76)</f>
        <v/>
      </c>
      <c r="F48" s="290" t="str">
        <f>IF(基本情報入力シート!X76="","",基本情報入力シート!X76)</f>
        <v/>
      </c>
      <c r="G48" s="290" t="str">
        <f>IF(基本情報入力シート!Y76="","",基本情報入力シート!Y76)</f>
        <v/>
      </c>
      <c r="H48" s="21" t="s">
        <v>130</v>
      </c>
      <c r="I48" s="291" t="str">
        <f>IF(基本情報入力シート!Z76="","",基本情報入力シート!Z76)</f>
        <v/>
      </c>
      <c r="J48" s="292">
        <f>IF(基本情報入力シート!AA76="","",基本情報入力シート!AA76)</f>
        <v>10</v>
      </c>
      <c r="K48" s="293" t="str">
        <f>IF(G48="","",VLOOKUP(G48,【参考】数式用!$A$3:$B$28,2,FALSE))</f>
        <v/>
      </c>
      <c r="L48" s="294" t="s">
        <v>16</v>
      </c>
      <c r="M48" s="295">
        <v>6</v>
      </c>
      <c r="N48" s="296" t="s">
        <v>9</v>
      </c>
      <c r="O48" s="76">
        <v>2</v>
      </c>
      <c r="P48" s="297" t="s">
        <v>28</v>
      </c>
      <c r="Q48" s="295">
        <v>6</v>
      </c>
      <c r="R48" s="297" t="s">
        <v>9</v>
      </c>
      <c r="S48" s="295">
        <v>5</v>
      </c>
      <c r="T48" s="296" t="s">
        <v>64</v>
      </c>
      <c r="U48" s="298" t="s">
        <v>18</v>
      </c>
      <c r="V48" s="299">
        <f t="shared" si="5"/>
        <v>4</v>
      </c>
      <c r="W48" s="298" t="s">
        <v>23</v>
      </c>
      <c r="X48" s="300" t="str">
        <f t="shared" si="3"/>
        <v/>
      </c>
      <c r="Y48" s="300" t="str">
        <f t="shared" si="4"/>
        <v/>
      </c>
      <c r="Z48" s="102" t="s">
        <v>130</v>
      </c>
      <c r="AA48" s="22" t="s">
        <v>130</v>
      </c>
      <c r="AB48" s="119"/>
      <c r="AE48" s="119" t="str">
        <f t="shared" si="0"/>
        <v/>
      </c>
    </row>
    <row r="49" spans="1:31" ht="36.75" customHeight="1">
      <c r="A49" s="288">
        <f t="shared" si="1"/>
        <v>38</v>
      </c>
      <c r="B49" s="289" t="str">
        <f>IF(基本情報入力シート!C77="","",基本情報入力シート!C77)</f>
        <v/>
      </c>
      <c r="C49" s="290" t="str">
        <f>IF(基本情報入力シート!M77="","",基本情報入力シート!M77)</f>
        <v/>
      </c>
      <c r="D49" s="290" t="str">
        <f>IF(基本情報入力シート!R77="","",基本情報入力シート!R77)</f>
        <v/>
      </c>
      <c r="E49" s="290" t="str">
        <f>IF(基本情報入力シート!W77="","",基本情報入力シート!W77)</f>
        <v/>
      </c>
      <c r="F49" s="290" t="str">
        <f>IF(基本情報入力シート!X77="","",基本情報入力シート!X77)</f>
        <v/>
      </c>
      <c r="G49" s="290" t="str">
        <f>IF(基本情報入力シート!Y77="","",基本情報入力シート!Y77)</f>
        <v/>
      </c>
      <c r="H49" s="21" t="s">
        <v>130</v>
      </c>
      <c r="I49" s="291" t="str">
        <f>IF(基本情報入力シート!Z77="","",基本情報入力シート!Z77)</f>
        <v/>
      </c>
      <c r="J49" s="292">
        <f>IF(基本情報入力シート!AA77="","",基本情報入力シート!AA77)</f>
        <v>10</v>
      </c>
      <c r="K49" s="293" t="str">
        <f>IF(G49="","",VLOOKUP(G49,【参考】数式用!$A$3:$B$28,2,FALSE))</f>
        <v/>
      </c>
      <c r="L49" s="294" t="s">
        <v>16</v>
      </c>
      <c r="M49" s="295">
        <v>6</v>
      </c>
      <c r="N49" s="296" t="s">
        <v>9</v>
      </c>
      <c r="O49" s="76">
        <v>2</v>
      </c>
      <c r="P49" s="297" t="s">
        <v>28</v>
      </c>
      <c r="Q49" s="295">
        <v>6</v>
      </c>
      <c r="R49" s="297" t="s">
        <v>9</v>
      </c>
      <c r="S49" s="295">
        <v>5</v>
      </c>
      <c r="T49" s="296" t="s">
        <v>64</v>
      </c>
      <c r="U49" s="298" t="s">
        <v>65</v>
      </c>
      <c r="V49" s="299">
        <f t="shared" si="5"/>
        <v>4</v>
      </c>
      <c r="W49" s="298" t="s">
        <v>66</v>
      </c>
      <c r="X49" s="300" t="str">
        <f t="shared" si="3"/>
        <v/>
      </c>
      <c r="Y49" s="300" t="str">
        <f t="shared" si="4"/>
        <v/>
      </c>
      <c r="Z49" s="102" t="s">
        <v>130</v>
      </c>
      <c r="AA49" s="22" t="s">
        <v>130</v>
      </c>
      <c r="AB49" s="119"/>
      <c r="AE49" s="119" t="str">
        <f t="shared" si="0"/>
        <v/>
      </c>
    </row>
    <row r="50" spans="1:31" ht="36.75" customHeight="1">
      <c r="A50" s="288">
        <f t="shared" si="1"/>
        <v>39</v>
      </c>
      <c r="B50" s="289" t="str">
        <f>IF(基本情報入力シート!C78="","",基本情報入力シート!C78)</f>
        <v/>
      </c>
      <c r="C50" s="290" t="str">
        <f>IF(基本情報入力シート!M78="","",基本情報入力シート!M78)</f>
        <v/>
      </c>
      <c r="D50" s="290" t="str">
        <f>IF(基本情報入力シート!R78="","",基本情報入力シート!R78)</f>
        <v/>
      </c>
      <c r="E50" s="290" t="str">
        <f>IF(基本情報入力シート!W78="","",基本情報入力シート!W78)</f>
        <v/>
      </c>
      <c r="F50" s="290" t="str">
        <f>IF(基本情報入力シート!X78="","",基本情報入力シート!X78)</f>
        <v/>
      </c>
      <c r="G50" s="290" t="str">
        <f>IF(基本情報入力シート!Y78="","",基本情報入力シート!Y78)</f>
        <v/>
      </c>
      <c r="H50" s="21" t="s">
        <v>130</v>
      </c>
      <c r="I50" s="291" t="str">
        <f>IF(基本情報入力シート!Z78="","",基本情報入力シート!Z78)</f>
        <v/>
      </c>
      <c r="J50" s="292">
        <f>IF(基本情報入力シート!AA78="","",基本情報入力シート!AA78)</f>
        <v>10</v>
      </c>
      <c r="K50" s="293" t="str">
        <f>IF(G50="","",VLOOKUP(G50,【参考】数式用!$A$3:$B$28,2,FALSE))</f>
        <v/>
      </c>
      <c r="L50" s="294" t="s">
        <v>16</v>
      </c>
      <c r="M50" s="295">
        <v>6</v>
      </c>
      <c r="N50" s="296" t="s">
        <v>9</v>
      </c>
      <c r="O50" s="76">
        <v>2</v>
      </c>
      <c r="P50" s="297" t="s">
        <v>28</v>
      </c>
      <c r="Q50" s="295">
        <v>6</v>
      </c>
      <c r="R50" s="297" t="s">
        <v>9</v>
      </c>
      <c r="S50" s="295">
        <v>5</v>
      </c>
      <c r="T50" s="296" t="s">
        <v>64</v>
      </c>
      <c r="U50" s="298" t="s">
        <v>18</v>
      </c>
      <c r="V50" s="299">
        <f t="shared" si="5"/>
        <v>4</v>
      </c>
      <c r="W50" s="298" t="s">
        <v>23</v>
      </c>
      <c r="X50" s="300" t="str">
        <f t="shared" si="3"/>
        <v/>
      </c>
      <c r="Y50" s="300" t="str">
        <f t="shared" si="4"/>
        <v/>
      </c>
      <c r="Z50" s="102" t="s">
        <v>130</v>
      </c>
      <c r="AA50" s="22" t="s">
        <v>130</v>
      </c>
      <c r="AB50" s="119"/>
      <c r="AE50" s="119" t="str">
        <f t="shared" si="0"/>
        <v/>
      </c>
    </row>
    <row r="51" spans="1:31" ht="36.75" customHeight="1">
      <c r="A51" s="288">
        <f t="shared" si="1"/>
        <v>40</v>
      </c>
      <c r="B51" s="289" t="str">
        <f>IF(基本情報入力シート!C79="","",基本情報入力シート!C79)</f>
        <v/>
      </c>
      <c r="C51" s="290" t="str">
        <f>IF(基本情報入力シート!M79="","",基本情報入力シート!M79)</f>
        <v/>
      </c>
      <c r="D51" s="290" t="str">
        <f>IF(基本情報入力シート!R79="","",基本情報入力シート!R79)</f>
        <v/>
      </c>
      <c r="E51" s="290" t="str">
        <f>IF(基本情報入力シート!W79="","",基本情報入力シート!W79)</f>
        <v/>
      </c>
      <c r="F51" s="290" t="str">
        <f>IF(基本情報入力シート!X79="","",基本情報入力シート!X79)</f>
        <v/>
      </c>
      <c r="G51" s="290" t="str">
        <f>IF(基本情報入力シート!Y79="","",基本情報入力シート!Y79)</f>
        <v/>
      </c>
      <c r="H51" s="21" t="s">
        <v>130</v>
      </c>
      <c r="I51" s="291" t="str">
        <f>IF(基本情報入力シート!Z79="","",基本情報入力シート!Z79)</f>
        <v/>
      </c>
      <c r="J51" s="292">
        <f>IF(基本情報入力シート!AA79="","",基本情報入力シート!AA79)</f>
        <v>10</v>
      </c>
      <c r="K51" s="293" t="str">
        <f>IF(G51="","",VLOOKUP(G51,【参考】数式用!$A$3:$B$28,2,FALSE))</f>
        <v/>
      </c>
      <c r="L51" s="294" t="s">
        <v>16</v>
      </c>
      <c r="M51" s="295">
        <v>6</v>
      </c>
      <c r="N51" s="296" t="s">
        <v>9</v>
      </c>
      <c r="O51" s="76">
        <v>2</v>
      </c>
      <c r="P51" s="297" t="s">
        <v>28</v>
      </c>
      <c r="Q51" s="295">
        <v>6</v>
      </c>
      <c r="R51" s="297" t="s">
        <v>9</v>
      </c>
      <c r="S51" s="295">
        <v>5</v>
      </c>
      <c r="T51" s="296" t="s">
        <v>64</v>
      </c>
      <c r="U51" s="298" t="s">
        <v>65</v>
      </c>
      <c r="V51" s="299">
        <f t="shared" si="5"/>
        <v>4</v>
      </c>
      <c r="W51" s="298" t="s">
        <v>66</v>
      </c>
      <c r="X51" s="300" t="str">
        <f t="shared" si="3"/>
        <v/>
      </c>
      <c r="Y51" s="300" t="str">
        <f t="shared" si="4"/>
        <v/>
      </c>
      <c r="Z51" s="102" t="s">
        <v>130</v>
      </c>
      <c r="AA51" s="22" t="s">
        <v>130</v>
      </c>
      <c r="AB51" s="119"/>
      <c r="AE51" s="119" t="str">
        <f t="shared" si="0"/>
        <v/>
      </c>
    </row>
    <row r="52" spans="1:31" ht="36.75" customHeight="1">
      <c r="A52" s="288">
        <f t="shared" si="1"/>
        <v>41</v>
      </c>
      <c r="B52" s="289" t="str">
        <f>IF(基本情報入力シート!C80="","",基本情報入力シート!C80)</f>
        <v/>
      </c>
      <c r="C52" s="290" t="str">
        <f>IF(基本情報入力シート!M80="","",基本情報入力シート!M80)</f>
        <v/>
      </c>
      <c r="D52" s="290" t="str">
        <f>IF(基本情報入力シート!R80="","",基本情報入力シート!R80)</f>
        <v/>
      </c>
      <c r="E52" s="290" t="str">
        <f>IF(基本情報入力シート!W80="","",基本情報入力シート!W80)</f>
        <v/>
      </c>
      <c r="F52" s="290" t="str">
        <f>IF(基本情報入力シート!X80="","",基本情報入力シート!X80)</f>
        <v/>
      </c>
      <c r="G52" s="290" t="str">
        <f>IF(基本情報入力シート!Y80="","",基本情報入力シート!Y80)</f>
        <v/>
      </c>
      <c r="H52" s="21" t="s">
        <v>130</v>
      </c>
      <c r="I52" s="291" t="str">
        <f>IF(基本情報入力シート!Z80="","",基本情報入力シート!Z80)</f>
        <v/>
      </c>
      <c r="J52" s="292">
        <f>IF(基本情報入力シート!AA80="","",基本情報入力シート!AA80)</f>
        <v>10</v>
      </c>
      <c r="K52" s="293" t="str">
        <f>IF(G52="","",VLOOKUP(G52,【参考】数式用!$A$3:$B$28,2,FALSE))</f>
        <v/>
      </c>
      <c r="L52" s="294" t="s">
        <v>16</v>
      </c>
      <c r="M52" s="295">
        <v>6</v>
      </c>
      <c r="N52" s="296" t="s">
        <v>9</v>
      </c>
      <c r="O52" s="76">
        <v>2</v>
      </c>
      <c r="P52" s="297" t="s">
        <v>28</v>
      </c>
      <c r="Q52" s="295">
        <v>6</v>
      </c>
      <c r="R52" s="297" t="s">
        <v>9</v>
      </c>
      <c r="S52" s="295">
        <v>5</v>
      </c>
      <c r="T52" s="296" t="s">
        <v>64</v>
      </c>
      <c r="U52" s="298" t="s">
        <v>18</v>
      </c>
      <c r="V52" s="299">
        <f t="shared" si="5"/>
        <v>4</v>
      </c>
      <c r="W52" s="298" t="s">
        <v>23</v>
      </c>
      <c r="X52" s="300" t="str">
        <f t="shared" si="3"/>
        <v/>
      </c>
      <c r="Y52" s="300" t="str">
        <f t="shared" si="4"/>
        <v/>
      </c>
      <c r="Z52" s="102" t="s">
        <v>130</v>
      </c>
      <c r="AA52" s="22" t="s">
        <v>130</v>
      </c>
      <c r="AB52" s="119"/>
      <c r="AE52" s="119" t="str">
        <f t="shared" si="0"/>
        <v/>
      </c>
    </row>
    <row r="53" spans="1:31" ht="36.75" customHeight="1">
      <c r="A53" s="288">
        <f t="shared" si="1"/>
        <v>42</v>
      </c>
      <c r="B53" s="289" t="str">
        <f>IF(基本情報入力シート!C81="","",基本情報入力シート!C81)</f>
        <v/>
      </c>
      <c r="C53" s="290" t="str">
        <f>IF(基本情報入力シート!M81="","",基本情報入力シート!M81)</f>
        <v/>
      </c>
      <c r="D53" s="290" t="str">
        <f>IF(基本情報入力シート!R81="","",基本情報入力シート!R81)</f>
        <v/>
      </c>
      <c r="E53" s="290" t="str">
        <f>IF(基本情報入力シート!W81="","",基本情報入力シート!W81)</f>
        <v/>
      </c>
      <c r="F53" s="290" t="str">
        <f>IF(基本情報入力シート!X81="","",基本情報入力シート!X81)</f>
        <v/>
      </c>
      <c r="G53" s="290" t="str">
        <f>IF(基本情報入力シート!Y81="","",基本情報入力シート!Y81)</f>
        <v/>
      </c>
      <c r="H53" s="21" t="s">
        <v>130</v>
      </c>
      <c r="I53" s="291" t="str">
        <f>IF(基本情報入力シート!Z81="","",基本情報入力シート!Z81)</f>
        <v/>
      </c>
      <c r="J53" s="292">
        <f>IF(基本情報入力シート!AA81="","",基本情報入力シート!AA81)</f>
        <v>10</v>
      </c>
      <c r="K53" s="293" t="str">
        <f>IF(G53="","",VLOOKUP(G53,【参考】数式用!$A$3:$B$28,2,FALSE))</f>
        <v/>
      </c>
      <c r="L53" s="294" t="s">
        <v>16</v>
      </c>
      <c r="M53" s="295">
        <v>6</v>
      </c>
      <c r="N53" s="296" t="s">
        <v>9</v>
      </c>
      <c r="O53" s="76">
        <v>2</v>
      </c>
      <c r="P53" s="297" t="s">
        <v>28</v>
      </c>
      <c r="Q53" s="295">
        <v>6</v>
      </c>
      <c r="R53" s="297" t="s">
        <v>9</v>
      </c>
      <c r="S53" s="295">
        <v>5</v>
      </c>
      <c r="T53" s="296" t="s">
        <v>64</v>
      </c>
      <c r="U53" s="298" t="s">
        <v>65</v>
      </c>
      <c r="V53" s="299">
        <f t="shared" si="5"/>
        <v>4</v>
      </c>
      <c r="W53" s="298" t="s">
        <v>66</v>
      </c>
      <c r="X53" s="300" t="str">
        <f t="shared" si="3"/>
        <v/>
      </c>
      <c r="Y53" s="300" t="str">
        <f t="shared" si="4"/>
        <v/>
      </c>
      <c r="Z53" s="102" t="s">
        <v>130</v>
      </c>
      <c r="AA53" s="22" t="s">
        <v>130</v>
      </c>
      <c r="AB53" s="119"/>
      <c r="AE53" s="119" t="str">
        <f t="shared" si="0"/>
        <v/>
      </c>
    </row>
    <row r="54" spans="1:31" ht="36.75" customHeight="1">
      <c r="A54" s="288">
        <f t="shared" si="1"/>
        <v>43</v>
      </c>
      <c r="B54" s="289" t="str">
        <f>IF(基本情報入力シート!C82="","",基本情報入力シート!C82)</f>
        <v/>
      </c>
      <c r="C54" s="290" t="str">
        <f>IF(基本情報入力シート!M82="","",基本情報入力シート!M82)</f>
        <v/>
      </c>
      <c r="D54" s="290" t="str">
        <f>IF(基本情報入力シート!R82="","",基本情報入力シート!R82)</f>
        <v/>
      </c>
      <c r="E54" s="290" t="str">
        <f>IF(基本情報入力シート!W82="","",基本情報入力シート!W82)</f>
        <v/>
      </c>
      <c r="F54" s="290" t="str">
        <f>IF(基本情報入力シート!X82="","",基本情報入力シート!X82)</f>
        <v/>
      </c>
      <c r="G54" s="290" t="str">
        <f>IF(基本情報入力シート!Y82="","",基本情報入力シート!Y82)</f>
        <v/>
      </c>
      <c r="H54" s="21" t="s">
        <v>130</v>
      </c>
      <c r="I54" s="291" t="str">
        <f>IF(基本情報入力シート!Z82="","",基本情報入力シート!Z82)</f>
        <v/>
      </c>
      <c r="J54" s="292">
        <f>IF(基本情報入力シート!AA82="","",基本情報入力シート!AA82)</f>
        <v>10</v>
      </c>
      <c r="K54" s="293" t="str">
        <f>IF(G54="","",VLOOKUP(G54,【参考】数式用!$A$3:$B$28,2,FALSE))</f>
        <v/>
      </c>
      <c r="L54" s="294" t="s">
        <v>16</v>
      </c>
      <c r="M54" s="295">
        <v>6</v>
      </c>
      <c r="N54" s="296" t="s">
        <v>9</v>
      </c>
      <c r="O54" s="76">
        <v>2</v>
      </c>
      <c r="P54" s="297" t="s">
        <v>28</v>
      </c>
      <c r="Q54" s="295">
        <v>6</v>
      </c>
      <c r="R54" s="297" t="s">
        <v>9</v>
      </c>
      <c r="S54" s="295">
        <v>5</v>
      </c>
      <c r="T54" s="296" t="s">
        <v>64</v>
      </c>
      <c r="U54" s="298" t="s">
        <v>18</v>
      </c>
      <c r="V54" s="299">
        <f t="shared" si="5"/>
        <v>4</v>
      </c>
      <c r="W54" s="298" t="s">
        <v>23</v>
      </c>
      <c r="X54" s="300" t="str">
        <f t="shared" si="3"/>
        <v/>
      </c>
      <c r="Y54" s="300" t="str">
        <f t="shared" si="4"/>
        <v/>
      </c>
      <c r="Z54" s="102" t="s">
        <v>130</v>
      </c>
      <c r="AA54" s="22" t="s">
        <v>130</v>
      </c>
      <c r="AB54" s="119"/>
      <c r="AE54" s="119" t="str">
        <f t="shared" si="0"/>
        <v/>
      </c>
    </row>
    <row r="55" spans="1:31" ht="36.75" customHeight="1">
      <c r="A55" s="288">
        <f t="shared" si="1"/>
        <v>44</v>
      </c>
      <c r="B55" s="289" t="str">
        <f>IF(基本情報入力シート!C83="","",基本情報入力シート!C83)</f>
        <v/>
      </c>
      <c r="C55" s="290" t="str">
        <f>IF(基本情報入力シート!M83="","",基本情報入力シート!M83)</f>
        <v/>
      </c>
      <c r="D55" s="290" t="str">
        <f>IF(基本情報入力シート!R83="","",基本情報入力シート!R83)</f>
        <v/>
      </c>
      <c r="E55" s="290" t="str">
        <f>IF(基本情報入力シート!W83="","",基本情報入力シート!W83)</f>
        <v/>
      </c>
      <c r="F55" s="290" t="str">
        <f>IF(基本情報入力シート!X83="","",基本情報入力シート!X83)</f>
        <v/>
      </c>
      <c r="G55" s="290" t="str">
        <f>IF(基本情報入力シート!Y83="","",基本情報入力シート!Y83)</f>
        <v/>
      </c>
      <c r="H55" s="21" t="s">
        <v>130</v>
      </c>
      <c r="I55" s="291" t="str">
        <f>IF(基本情報入力シート!Z83="","",基本情報入力シート!Z83)</f>
        <v/>
      </c>
      <c r="J55" s="292">
        <f>IF(基本情報入力シート!AA83="","",基本情報入力シート!AA83)</f>
        <v>10</v>
      </c>
      <c r="K55" s="293" t="str">
        <f>IF(G55="","",VLOOKUP(G55,【参考】数式用!$A$3:$B$28,2,FALSE))</f>
        <v/>
      </c>
      <c r="L55" s="294" t="s">
        <v>16</v>
      </c>
      <c r="M55" s="295">
        <v>6</v>
      </c>
      <c r="N55" s="296" t="s">
        <v>9</v>
      </c>
      <c r="O55" s="76">
        <v>2</v>
      </c>
      <c r="P55" s="297" t="s">
        <v>28</v>
      </c>
      <c r="Q55" s="295">
        <v>6</v>
      </c>
      <c r="R55" s="297" t="s">
        <v>9</v>
      </c>
      <c r="S55" s="295">
        <v>5</v>
      </c>
      <c r="T55" s="296" t="s">
        <v>64</v>
      </c>
      <c r="U55" s="298" t="s">
        <v>65</v>
      </c>
      <c r="V55" s="299">
        <f t="shared" si="5"/>
        <v>4</v>
      </c>
      <c r="W55" s="298" t="s">
        <v>66</v>
      </c>
      <c r="X55" s="300" t="str">
        <f t="shared" si="3"/>
        <v/>
      </c>
      <c r="Y55" s="300" t="str">
        <f t="shared" si="4"/>
        <v/>
      </c>
      <c r="Z55" s="102" t="s">
        <v>130</v>
      </c>
      <c r="AA55" s="22" t="s">
        <v>130</v>
      </c>
      <c r="AB55" s="119"/>
      <c r="AE55" s="119" t="str">
        <f t="shared" si="0"/>
        <v/>
      </c>
    </row>
    <row r="56" spans="1:31" ht="36.75" customHeight="1">
      <c r="A56" s="288">
        <f t="shared" si="1"/>
        <v>45</v>
      </c>
      <c r="B56" s="289" t="str">
        <f>IF(基本情報入力シート!C84="","",基本情報入力シート!C84)</f>
        <v/>
      </c>
      <c r="C56" s="290" t="str">
        <f>IF(基本情報入力シート!M84="","",基本情報入力シート!M84)</f>
        <v/>
      </c>
      <c r="D56" s="290" t="str">
        <f>IF(基本情報入力シート!R84="","",基本情報入力シート!R84)</f>
        <v/>
      </c>
      <c r="E56" s="290" t="str">
        <f>IF(基本情報入力シート!W84="","",基本情報入力シート!W84)</f>
        <v/>
      </c>
      <c r="F56" s="290" t="str">
        <f>IF(基本情報入力シート!X84="","",基本情報入力シート!X84)</f>
        <v/>
      </c>
      <c r="G56" s="290" t="str">
        <f>IF(基本情報入力シート!Y84="","",基本情報入力シート!Y84)</f>
        <v/>
      </c>
      <c r="H56" s="21" t="s">
        <v>130</v>
      </c>
      <c r="I56" s="291" t="str">
        <f>IF(基本情報入力シート!Z84="","",基本情報入力シート!Z84)</f>
        <v/>
      </c>
      <c r="J56" s="292">
        <f>IF(基本情報入力シート!AA84="","",基本情報入力シート!AA84)</f>
        <v>10</v>
      </c>
      <c r="K56" s="293" t="str">
        <f>IF(G56="","",VLOOKUP(G56,【参考】数式用!$A$3:$B$28,2,FALSE))</f>
        <v/>
      </c>
      <c r="L56" s="294" t="s">
        <v>16</v>
      </c>
      <c r="M56" s="295">
        <v>6</v>
      </c>
      <c r="N56" s="296" t="s">
        <v>9</v>
      </c>
      <c r="O56" s="76">
        <v>2</v>
      </c>
      <c r="P56" s="297" t="s">
        <v>28</v>
      </c>
      <c r="Q56" s="295">
        <v>6</v>
      </c>
      <c r="R56" s="297" t="s">
        <v>9</v>
      </c>
      <c r="S56" s="295">
        <v>5</v>
      </c>
      <c r="T56" s="296" t="s">
        <v>64</v>
      </c>
      <c r="U56" s="298" t="s">
        <v>18</v>
      </c>
      <c r="V56" s="299">
        <f t="shared" si="5"/>
        <v>4</v>
      </c>
      <c r="W56" s="298" t="s">
        <v>23</v>
      </c>
      <c r="X56" s="300" t="str">
        <f t="shared" si="3"/>
        <v/>
      </c>
      <c r="Y56" s="300" t="str">
        <f t="shared" si="4"/>
        <v/>
      </c>
      <c r="Z56" s="102" t="s">
        <v>130</v>
      </c>
      <c r="AA56" s="22" t="s">
        <v>130</v>
      </c>
      <c r="AB56" s="119"/>
      <c r="AE56" s="119" t="str">
        <f t="shared" si="0"/>
        <v/>
      </c>
    </row>
    <row r="57" spans="1:31" ht="36.75" customHeight="1">
      <c r="A57" s="288">
        <f t="shared" si="1"/>
        <v>46</v>
      </c>
      <c r="B57" s="289" t="str">
        <f>IF(基本情報入力シート!C85="","",基本情報入力シート!C85)</f>
        <v/>
      </c>
      <c r="C57" s="290" t="str">
        <f>IF(基本情報入力シート!M85="","",基本情報入力シート!M85)</f>
        <v/>
      </c>
      <c r="D57" s="290" t="str">
        <f>IF(基本情報入力シート!R85="","",基本情報入力シート!R85)</f>
        <v/>
      </c>
      <c r="E57" s="290" t="str">
        <f>IF(基本情報入力シート!W85="","",基本情報入力シート!W85)</f>
        <v/>
      </c>
      <c r="F57" s="290" t="str">
        <f>IF(基本情報入力シート!X85="","",基本情報入力シート!X85)</f>
        <v/>
      </c>
      <c r="G57" s="290" t="str">
        <f>IF(基本情報入力シート!Y85="","",基本情報入力シート!Y85)</f>
        <v/>
      </c>
      <c r="H57" s="21" t="s">
        <v>130</v>
      </c>
      <c r="I57" s="291" t="str">
        <f>IF(基本情報入力シート!Z85="","",基本情報入力シート!Z85)</f>
        <v/>
      </c>
      <c r="J57" s="292">
        <f>IF(基本情報入力シート!AA85="","",基本情報入力シート!AA85)</f>
        <v>10</v>
      </c>
      <c r="K57" s="293" t="str">
        <f>IF(G57="","",VLOOKUP(G57,【参考】数式用!$A$3:$B$28,2,FALSE))</f>
        <v/>
      </c>
      <c r="L57" s="294" t="s">
        <v>16</v>
      </c>
      <c r="M57" s="295">
        <v>6</v>
      </c>
      <c r="N57" s="296" t="s">
        <v>9</v>
      </c>
      <c r="O57" s="76">
        <v>2</v>
      </c>
      <c r="P57" s="297" t="s">
        <v>28</v>
      </c>
      <c r="Q57" s="295">
        <v>6</v>
      </c>
      <c r="R57" s="297" t="s">
        <v>9</v>
      </c>
      <c r="S57" s="295">
        <v>5</v>
      </c>
      <c r="T57" s="296" t="s">
        <v>64</v>
      </c>
      <c r="U57" s="298" t="s">
        <v>65</v>
      </c>
      <c r="V57" s="299">
        <f t="shared" si="5"/>
        <v>4</v>
      </c>
      <c r="W57" s="298" t="s">
        <v>66</v>
      </c>
      <c r="X57" s="300" t="str">
        <f t="shared" si="3"/>
        <v/>
      </c>
      <c r="Y57" s="300" t="str">
        <f t="shared" si="4"/>
        <v/>
      </c>
      <c r="Z57" s="102" t="s">
        <v>130</v>
      </c>
      <c r="AA57" s="22" t="s">
        <v>130</v>
      </c>
      <c r="AB57" s="119"/>
      <c r="AE57" s="119" t="str">
        <f t="shared" si="0"/>
        <v/>
      </c>
    </row>
    <row r="58" spans="1:31" ht="36.75" customHeight="1">
      <c r="A58" s="288">
        <f t="shared" si="1"/>
        <v>47</v>
      </c>
      <c r="B58" s="289" t="str">
        <f>IF(基本情報入力シート!C86="","",基本情報入力シート!C86)</f>
        <v/>
      </c>
      <c r="C58" s="290" t="str">
        <f>IF(基本情報入力シート!M86="","",基本情報入力シート!M86)</f>
        <v/>
      </c>
      <c r="D58" s="290" t="str">
        <f>IF(基本情報入力シート!R86="","",基本情報入力シート!R86)</f>
        <v/>
      </c>
      <c r="E58" s="290" t="str">
        <f>IF(基本情報入力シート!W86="","",基本情報入力シート!W86)</f>
        <v/>
      </c>
      <c r="F58" s="290" t="str">
        <f>IF(基本情報入力シート!X86="","",基本情報入力シート!X86)</f>
        <v/>
      </c>
      <c r="G58" s="290" t="str">
        <f>IF(基本情報入力シート!Y86="","",基本情報入力シート!Y86)</f>
        <v/>
      </c>
      <c r="H58" s="21" t="s">
        <v>130</v>
      </c>
      <c r="I58" s="291" t="str">
        <f>IF(基本情報入力シート!Z86="","",基本情報入力シート!Z86)</f>
        <v/>
      </c>
      <c r="J58" s="292">
        <f>IF(基本情報入力シート!AA86="","",基本情報入力シート!AA86)</f>
        <v>10</v>
      </c>
      <c r="K58" s="293" t="str">
        <f>IF(G58="","",VLOOKUP(G58,【参考】数式用!$A$3:$B$28,2,FALSE))</f>
        <v/>
      </c>
      <c r="L58" s="294" t="s">
        <v>16</v>
      </c>
      <c r="M58" s="295">
        <v>6</v>
      </c>
      <c r="N58" s="296" t="s">
        <v>9</v>
      </c>
      <c r="O58" s="76">
        <v>2</v>
      </c>
      <c r="P58" s="297" t="s">
        <v>28</v>
      </c>
      <c r="Q58" s="295">
        <v>6</v>
      </c>
      <c r="R58" s="297" t="s">
        <v>9</v>
      </c>
      <c r="S58" s="295">
        <v>5</v>
      </c>
      <c r="T58" s="296" t="s">
        <v>64</v>
      </c>
      <c r="U58" s="298" t="s">
        <v>18</v>
      </c>
      <c r="V58" s="299">
        <f t="shared" si="5"/>
        <v>4</v>
      </c>
      <c r="W58" s="298" t="s">
        <v>23</v>
      </c>
      <c r="X58" s="300" t="str">
        <f t="shared" si="3"/>
        <v/>
      </c>
      <c r="Y58" s="300" t="str">
        <f t="shared" si="4"/>
        <v/>
      </c>
      <c r="Z58" s="102" t="s">
        <v>130</v>
      </c>
      <c r="AA58" s="22" t="s">
        <v>130</v>
      </c>
      <c r="AB58" s="119"/>
      <c r="AE58" s="119" t="str">
        <f t="shared" si="0"/>
        <v/>
      </c>
    </row>
    <row r="59" spans="1:31" ht="36.75" customHeight="1">
      <c r="A59" s="288">
        <f t="shared" si="1"/>
        <v>48</v>
      </c>
      <c r="B59" s="289" t="str">
        <f>IF(基本情報入力シート!C87="","",基本情報入力シート!C87)</f>
        <v/>
      </c>
      <c r="C59" s="290" t="str">
        <f>IF(基本情報入力シート!M87="","",基本情報入力シート!M87)</f>
        <v/>
      </c>
      <c r="D59" s="290" t="str">
        <f>IF(基本情報入力シート!R87="","",基本情報入力シート!R87)</f>
        <v/>
      </c>
      <c r="E59" s="290" t="str">
        <f>IF(基本情報入力シート!W87="","",基本情報入力シート!W87)</f>
        <v/>
      </c>
      <c r="F59" s="290" t="str">
        <f>IF(基本情報入力シート!X87="","",基本情報入力シート!X87)</f>
        <v/>
      </c>
      <c r="G59" s="290" t="str">
        <f>IF(基本情報入力シート!Y87="","",基本情報入力シート!Y87)</f>
        <v/>
      </c>
      <c r="H59" s="21" t="s">
        <v>130</v>
      </c>
      <c r="I59" s="291" t="str">
        <f>IF(基本情報入力シート!Z87="","",基本情報入力シート!Z87)</f>
        <v/>
      </c>
      <c r="J59" s="292">
        <f>IF(基本情報入力シート!AA87="","",基本情報入力シート!AA87)</f>
        <v>10</v>
      </c>
      <c r="K59" s="293" t="str">
        <f>IF(G59="","",VLOOKUP(G59,【参考】数式用!$A$3:$B$28,2,FALSE))</f>
        <v/>
      </c>
      <c r="L59" s="294" t="s">
        <v>16</v>
      </c>
      <c r="M59" s="295">
        <v>6</v>
      </c>
      <c r="N59" s="296" t="s">
        <v>9</v>
      </c>
      <c r="O59" s="76">
        <v>2</v>
      </c>
      <c r="P59" s="297" t="s">
        <v>28</v>
      </c>
      <c r="Q59" s="295">
        <v>6</v>
      </c>
      <c r="R59" s="297" t="s">
        <v>9</v>
      </c>
      <c r="S59" s="295">
        <v>5</v>
      </c>
      <c r="T59" s="296" t="s">
        <v>64</v>
      </c>
      <c r="U59" s="298" t="s">
        <v>65</v>
      </c>
      <c r="V59" s="299">
        <f t="shared" si="5"/>
        <v>4</v>
      </c>
      <c r="W59" s="298" t="s">
        <v>66</v>
      </c>
      <c r="X59" s="300" t="str">
        <f t="shared" si="3"/>
        <v/>
      </c>
      <c r="Y59" s="300" t="str">
        <f t="shared" si="4"/>
        <v/>
      </c>
      <c r="Z59" s="102" t="s">
        <v>130</v>
      </c>
      <c r="AA59" s="22" t="s">
        <v>130</v>
      </c>
      <c r="AB59" s="119"/>
      <c r="AE59" s="119" t="str">
        <f t="shared" si="0"/>
        <v/>
      </c>
    </row>
    <row r="60" spans="1:31" ht="36.75" customHeight="1">
      <c r="A60" s="288">
        <f t="shared" si="1"/>
        <v>49</v>
      </c>
      <c r="B60" s="289" t="str">
        <f>IF(基本情報入力シート!C88="","",基本情報入力シート!C88)</f>
        <v/>
      </c>
      <c r="C60" s="290" t="str">
        <f>IF(基本情報入力シート!M88="","",基本情報入力シート!M88)</f>
        <v/>
      </c>
      <c r="D60" s="290" t="str">
        <f>IF(基本情報入力シート!R88="","",基本情報入力シート!R88)</f>
        <v/>
      </c>
      <c r="E60" s="290" t="str">
        <f>IF(基本情報入力シート!W88="","",基本情報入力シート!W88)</f>
        <v/>
      </c>
      <c r="F60" s="290" t="str">
        <f>IF(基本情報入力シート!X88="","",基本情報入力シート!X88)</f>
        <v/>
      </c>
      <c r="G60" s="290" t="str">
        <f>IF(基本情報入力シート!Y88="","",基本情報入力シート!Y88)</f>
        <v/>
      </c>
      <c r="H60" s="21" t="s">
        <v>130</v>
      </c>
      <c r="I60" s="291" t="str">
        <f>IF(基本情報入力シート!Z88="","",基本情報入力シート!Z88)</f>
        <v/>
      </c>
      <c r="J60" s="292">
        <f>IF(基本情報入力シート!AA88="","",基本情報入力シート!AA88)</f>
        <v>10</v>
      </c>
      <c r="K60" s="293" t="str">
        <f>IF(G60="","",VLOOKUP(G60,【参考】数式用!$A$3:$B$28,2,FALSE))</f>
        <v/>
      </c>
      <c r="L60" s="294" t="s">
        <v>16</v>
      </c>
      <c r="M60" s="295">
        <v>6</v>
      </c>
      <c r="N60" s="296" t="s">
        <v>9</v>
      </c>
      <c r="O60" s="76">
        <v>2</v>
      </c>
      <c r="P60" s="297" t="s">
        <v>28</v>
      </c>
      <c r="Q60" s="295">
        <v>6</v>
      </c>
      <c r="R60" s="297" t="s">
        <v>9</v>
      </c>
      <c r="S60" s="295">
        <v>5</v>
      </c>
      <c r="T60" s="296" t="s">
        <v>64</v>
      </c>
      <c r="U60" s="298" t="s">
        <v>18</v>
      </c>
      <c r="V60" s="299">
        <f t="shared" si="5"/>
        <v>4</v>
      </c>
      <c r="W60" s="298" t="s">
        <v>23</v>
      </c>
      <c r="X60" s="300" t="str">
        <f t="shared" si="3"/>
        <v/>
      </c>
      <c r="Y60" s="300" t="str">
        <f t="shared" si="4"/>
        <v/>
      </c>
      <c r="Z60" s="102" t="s">
        <v>130</v>
      </c>
      <c r="AA60" s="22" t="s">
        <v>130</v>
      </c>
      <c r="AB60" s="119"/>
      <c r="AE60" s="119" t="str">
        <f t="shared" si="0"/>
        <v/>
      </c>
    </row>
    <row r="61" spans="1:31" ht="36.75" customHeight="1">
      <c r="A61" s="288">
        <f t="shared" si="1"/>
        <v>50</v>
      </c>
      <c r="B61" s="289" t="str">
        <f>IF(基本情報入力シート!C89="","",基本情報入力シート!C89)</f>
        <v/>
      </c>
      <c r="C61" s="290" t="str">
        <f>IF(基本情報入力シート!M89="","",基本情報入力シート!M89)</f>
        <v/>
      </c>
      <c r="D61" s="290" t="str">
        <f>IF(基本情報入力シート!R89="","",基本情報入力シート!R89)</f>
        <v/>
      </c>
      <c r="E61" s="290" t="str">
        <f>IF(基本情報入力シート!W89="","",基本情報入力シート!W89)</f>
        <v/>
      </c>
      <c r="F61" s="290" t="str">
        <f>IF(基本情報入力シート!X89="","",基本情報入力シート!X89)</f>
        <v/>
      </c>
      <c r="G61" s="290" t="str">
        <f>IF(基本情報入力シート!Y89="","",基本情報入力シート!Y89)</f>
        <v/>
      </c>
      <c r="H61" s="21" t="s">
        <v>130</v>
      </c>
      <c r="I61" s="291" t="str">
        <f>IF(基本情報入力シート!Z89="","",基本情報入力シート!Z89)</f>
        <v/>
      </c>
      <c r="J61" s="292">
        <f>IF(基本情報入力シート!AA89="","",基本情報入力シート!AA89)</f>
        <v>10</v>
      </c>
      <c r="K61" s="293" t="str">
        <f>IF(G61="","",VLOOKUP(G61,【参考】数式用!$A$3:$B$28,2,FALSE))</f>
        <v/>
      </c>
      <c r="L61" s="294" t="s">
        <v>16</v>
      </c>
      <c r="M61" s="295">
        <v>6</v>
      </c>
      <c r="N61" s="296" t="s">
        <v>9</v>
      </c>
      <c r="O61" s="76">
        <v>2</v>
      </c>
      <c r="P61" s="297" t="s">
        <v>28</v>
      </c>
      <c r="Q61" s="295">
        <v>6</v>
      </c>
      <c r="R61" s="297" t="s">
        <v>9</v>
      </c>
      <c r="S61" s="295">
        <v>5</v>
      </c>
      <c r="T61" s="296" t="s">
        <v>64</v>
      </c>
      <c r="U61" s="298" t="s">
        <v>65</v>
      </c>
      <c r="V61" s="299">
        <f t="shared" si="5"/>
        <v>4</v>
      </c>
      <c r="W61" s="298" t="s">
        <v>66</v>
      </c>
      <c r="X61" s="300" t="str">
        <f t="shared" si="3"/>
        <v/>
      </c>
      <c r="Y61" s="300" t="str">
        <f t="shared" si="4"/>
        <v/>
      </c>
      <c r="Z61" s="102" t="s">
        <v>130</v>
      </c>
      <c r="AA61" s="22" t="s">
        <v>130</v>
      </c>
      <c r="AB61" s="119"/>
      <c r="AE61" s="119" t="str">
        <f t="shared" si="0"/>
        <v/>
      </c>
    </row>
    <row r="62" spans="1:31" ht="36.75" customHeight="1">
      <c r="A62" s="288">
        <f t="shared" si="1"/>
        <v>51</v>
      </c>
      <c r="B62" s="289" t="str">
        <f>IF(基本情報入力シート!C90="","",基本情報入力シート!C90)</f>
        <v/>
      </c>
      <c r="C62" s="290" t="str">
        <f>IF(基本情報入力シート!M90="","",基本情報入力シート!M90)</f>
        <v/>
      </c>
      <c r="D62" s="290" t="str">
        <f>IF(基本情報入力シート!R90="","",基本情報入力シート!R90)</f>
        <v/>
      </c>
      <c r="E62" s="290" t="str">
        <f>IF(基本情報入力シート!W90="","",基本情報入力シート!W90)</f>
        <v/>
      </c>
      <c r="F62" s="290" t="str">
        <f>IF(基本情報入力シート!X90="","",基本情報入力シート!X90)</f>
        <v/>
      </c>
      <c r="G62" s="290" t="str">
        <f>IF(基本情報入力シート!Y90="","",基本情報入力シート!Y90)</f>
        <v/>
      </c>
      <c r="H62" s="21" t="s">
        <v>130</v>
      </c>
      <c r="I62" s="291" t="str">
        <f>IF(基本情報入力シート!Z90="","",基本情報入力シート!Z90)</f>
        <v/>
      </c>
      <c r="J62" s="292">
        <f>IF(基本情報入力シート!AA90="","",基本情報入力シート!AA90)</f>
        <v>10</v>
      </c>
      <c r="K62" s="293" t="str">
        <f>IF(G62="","",VLOOKUP(G62,【参考】数式用!$A$3:$B$28,2,FALSE))</f>
        <v/>
      </c>
      <c r="L62" s="294" t="s">
        <v>16</v>
      </c>
      <c r="M62" s="295">
        <v>6</v>
      </c>
      <c r="N62" s="296" t="s">
        <v>9</v>
      </c>
      <c r="O62" s="76">
        <v>2</v>
      </c>
      <c r="P62" s="297" t="s">
        <v>28</v>
      </c>
      <c r="Q62" s="295">
        <v>6</v>
      </c>
      <c r="R62" s="297" t="s">
        <v>9</v>
      </c>
      <c r="S62" s="295">
        <v>5</v>
      </c>
      <c r="T62" s="296" t="s">
        <v>64</v>
      </c>
      <c r="U62" s="298" t="s">
        <v>18</v>
      </c>
      <c r="V62" s="299">
        <f t="shared" si="5"/>
        <v>4</v>
      </c>
      <c r="W62" s="298" t="s">
        <v>23</v>
      </c>
      <c r="X62" s="300" t="str">
        <f t="shared" si="3"/>
        <v/>
      </c>
      <c r="Y62" s="300" t="str">
        <f t="shared" si="4"/>
        <v/>
      </c>
      <c r="Z62" s="102" t="s">
        <v>130</v>
      </c>
      <c r="AA62" s="22" t="s">
        <v>130</v>
      </c>
      <c r="AB62" s="119"/>
      <c r="AE62" s="119" t="str">
        <f t="shared" si="0"/>
        <v/>
      </c>
    </row>
    <row r="63" spans="1:31" ht="36.75" customHeight="1">
      <c r="A63" s="288">
        <f t="shared" si="1"/>
        <v>52</v>
      </c>
      <c r="B63" s="289" t="str">
        <f>IF(基本情報入力シート!C91="","",基本情報入力シート!C91)</f>
        <v/>
      </c>
      <c r="C63" s="290" t="str">
        <f>IF(基本情報入力シート!M91="","",基本情報入力シート!M91)</f>
        <v/>
      </c>
      <c r="D63" s="290" t="str">
        <f>IF(基本情報入力シート!R91="","",基本情報入力シート!R91)</f>
        <v/>
      </c>
      <c r="E63" s="290" t="str">
        <f>IF(基本情報入力シート!W91="","",基本情報入力シート!W91)</f>
        <v/>
      </c>
      <c r="F63" s="290" t="str">
        <f>IF(基本情報入力シート!X91="","",基本情報入力シート!X91)</f>
        <v/>
      </c>
      <c r="G63" s="290" t="str">
        <f>IF(基本情報入力シート!Y91="","",基本情報入力シート!Y91)</f>
        <v/>
      </c>
      <c r="H63" s="21" t="s">
        <v>130</v>
      </c>
      <c r="I63" s="291" t="str">
        <f>IF(基本情報入力シート!Z91="","",基本情報入力シート!Z91)</f>
        <v/>
      </c>
      <c r="J63" s="292">
        <f>IF(基本情報入力シート!AA91="","",基本情報入力シート!AA91)</f>
        <v>10</v>
      </c>
      <c r="K63" s="293" t="str">
        <f>IF(G63="","",VLOOKUP(G63,【参考】数式用!$A$3:$B$28,2,FALSE))</f>
        <v/>
      </c>
      <c r="L63" s="294" t="s">
        <v>16</v>
      </c>
      <c r="M63" s="295">
        <v>6</v>
      </c>
      <c r="N63" s="296" t="s">
        <v>9</v>
      </c>
      <c r="O63" s="76">
        <v>2</v>
      </c>
      <c r="P63" s="297" t="s">
        <v>28</v>
      </c>
      <c r="Q63" s="295">
        <v>6</v>
      </c>
      <c r="R63" s="297" t="s">
        <v>9</v>
      </c>
      <c r="S63" s="295">
        <v>5</v>
      </c>
      <c r="T63" s="296" t="s">
        <v>64</v>
      </c>
      <c r="U63" s="298" t="s">
        <v>65</v>
      </c>
      <c r="V63" s="299">
        <f t="shared" si="5"/>
        <v>4</v>
      </c>
      <c r="W63" s="298" t="s">
        <v>66</v>
      </c>
      <c r="X63" s="300" t="str">
        <f t="shared" si="3"/>
        <v/>
      </c>
      <c r="Y63" s="300" t="str">
        <f t="shared" si="4"/>
        <v/>
      </c>
      <c r="Z63" s="102" t="s">
        <v>130</v>
      </c>
      <c r="AA63" s="22" t="s">
        <v>130</v>
      </c>
      <c r="AB63" s="119"/>
      <c r="AE63" s="119" t="str">
        <f t="shared" si="0"/>
        <v/>
      </c>
    </row>
    <row r="64" spans="1:31" ht="36.75" customHeight="1">
      <c r="A64" s="288">
        <f t="shared" si="1"/>
        <v>53</v>
      </c>
      <c r="B64" s="289" t="str">
        <f>IF(基本情報入力シート!C92="","",基本情報入力シート!C92)</f>
        <v/>
      </c>
      <c r="C64" s="290" t="str">
        <f>IF(基本情報入力シート!M92="","",基本情報入力シート!M92)</f>
        <v/>
      </c>
      <c r="D64" s="290" t="str">
        <f>IF(基本情報入力シート!R92="","",基本情報入力シート!R92)</f>
        <v/>
      </c>
      <c r="E64" s="290" t="str">
        <f>IF(基本情報入力シート!W92="","",基本情報入力シート!W92)</f>
        <v/>
      </c>
      <c r="F64" s="290" t="str">
        <f>IF(基本情報入力シート!X92="","",基本情報入力シート!X92)</f>
        <v/>
      </c>
      <c r="G64" s="290" t="str">
        <f>IF(基本情報入力シート!Y92="","",基本情報入力シート!Y92)</f>
        <v/>
      </c>
      <c r="H64" s="21" t="s">
        <v>130</v>
      </c>
      <c r="I64" s="291" t="str">
        <f>IF(基本情報入力シート!Z92="","",基本情報入力シート!Z92)</f>
        <v/>
      </c>
      <c r="J64" s="292">
        <f>IF(基本情報入力シート!AA92="","",基本情報入力シート!AA92)</f>
        <v>10</v>
      </c>
      <c r="K64" s="293" t="str">
        <f>IF(G64="","",VLOOKUP(G64,【参考】数式用!$A$3:$B$28,2,FALSE))</f>
        <v/>
      </c>
      <c r="L64" s="294" t="s">
        <v>16</v>
      </c>
      <c r="M64" s="295">
        <v>6</v>
      </c>
      <c r="N64" s="296" t="s">
        <v>9</v>
      </c>
      <c r="O64" s="76">
        <v>2</v>
      </c>
      <c r="P64" s="297" t="s">
        <v>28</v>
      </c>
      <c r="Q64" s="295">
        <v>6</v>
      </c>
      <c r="R64" s="297" t="s">
        <v>9</v>
      </c>
      <c r="S64" s="295">
        <v>5</v>
      </c>
      <c r="T64" s="296" t="s">
        <v>64</v>
      </c>
      <c r="U64" s="298" t="s">
        <v>18</v>
      </c>
      <c r="V64" s="299">
        <f t="shared" si="5"/>
        <v>4</v>
      </c>
      <c r="W64" s="298" t="s">
        <v>23</v>
      </c>
      <c r="X64" s="300" t="str">
        <f t="shared" si="3"/>
        <v/>
      </c>
      <c r="Y64" s="300" t="str">
        <f t="shared" si="4"/>
        <v/>
      </c>
      <c r="Z64" s="102" t="s">
        <v>130</v>
      </c>
      <c r="AA64" s="22" t="s">
        <v>130</v>
      </c>
      <c r="AB64" s="119"/>
      <c r="AE64" s="119" t="str">
        <f t="shared" si="0"/>
        <v/>
      </c>
    </row>
    <row r="65" spans="1:31" ht="36.75" customHeight="1">
      <c r="A65" s="288">
        <f t="shared" si="1"/>
        <v>54</v>
      </c>
      <c r="B65" s="289" t="str">
        <f>IF(基本情報入力シート!C93="","",基本情報入力シート!C93)</f>
        <v/>
      </c>
      <c r="C65" s="290" t="str">
        <f>IF(基本情報入力シート!M93="","",基本情報入力シート!M93)</f>
        <v/>
      </c>
      <c r="D65" s="290" t="str">
        <f>IF(基本情報入力シート!R93="","",基本情報入力シート!R93)</f>
        <v/>
      </c>
      <c r="E65" s="290" t="str">
        <f>IF(基本情報入力シート!W93="","",基本情報入力シート!W93)</f>
        <v/>
      </c>
      <c r="F65" s="290" t="str">
        <f>IF(基本情報入力シート!X93="","",基本情報入力シート!X93)</f>
        <v/>
      </c>
      <c r="G65" s="290" t="str">
        <f>IF(基本情報入力シート!Y93="","",基本情報入力シート!Y93)</f>
        <v/>
      </c>
      <c r="H65" s="21" t="s">
        <v>130</v>
      </c>
      <c r="I65" s="291" t="str">
        <f>IF(基本情報入力シート!Z93="","",基本情報入力シート!Z93)</f>
        <v/>
      </c>
      <c r="J65" s="292">
        <f>IF(基本情報入力シート!AA93="","",基本情報入力シート!AA93)</f>
        <v>10</v>
      </c>
      <c r="K65" s="293" t="str">
        <f>IF(G65="","",VLOOKUP(G65,【参考】数式用!$A$3:$B$28,2,FALSE))</f>
        <v/>
      </c>
      <c r="L65" s="294" t="s">
        <v>16</v>
      </c>
      <c r="M65" s="295">
        <v>6</v>
      </c>
      <c r="N65" s="296" t="s">
        <v>9</v>
      </c>
      <c r="O65" s="76">
        <v>2</v>
      </c>
      <c r="P65" s="297" t="s">
        <v>28</v>
      </c>
      <c r="Q65" s="295">
        <v>6</v>
      </c>
      <c r="R65" s="297" t="s">
        <v>9</v>
      </c>
      <c r="S65" s="295">
        <v>5</v>
      </c>
      <c r="T65" s="296" t="s">
        <v>64</v>
      </c>
      <c r="U65" s="298" t="s">
        <v>65</v>
      </c>
      <c r="V65" s="299">
        <f t="shared" si="5"/>
        <v>4</v>
      </c>
      <c r="W65" s="298" t="s">
        <v>66</v>
      </c>
      <c r="X65" s="300" t="str">
        <f t="shared" si="3"/>
        <v/>
      </c>
      <c r="Y65" s="300" t="str">
        <f t="shared" si="4"/>
        <v/>
      </c>
      <c r="Z65" s="102" t="s">
        <v>130</v>
      </c>
      <c r="AA65" s="22" t="s">
        <v>130</v>
      </c>
      <c r="AB65" s="119"/>
      <c r="AE65" s="119" t="str">
        <f t="shared" si="0"/>
        <v/>
      </c>
    </row>
    <row r="66" spans="1:31" ht="36.75" customHeight="1">
      <c r="A66" s="288">
        <f t="shared" si="1"/>
        <v>55</v>
      </c>
      <c r="B66" s="289" t="str">
        <f>IF(基本情報入力シート!C94="","",基本情報入力シート!C94)</f>
        <v/>
      </c>
      <c r="C66" s="290" t="str">
        <f>IF(基本情報入力シート!M94="","",基本情報入力シート!M94)</f>
        <v/>
      </c>
      <c r="D66" s="290" t="str">
        <f>IF(基本情報入力シート!R94="","",基本情報入力シート!R94)</f>
        <v/>
      </c>
      <c r="E66" s="290" t="str">
        <f>IF(基本情報入力シート!W94="","",基本情報入力シート!W94)</f>
        <v/>
      </c>
      <c r="F66" s="290" t="str">
        <f>IF(基本情報入力シート!X94="","",基本情報入力シート!X94)</f>
        <v/>
      </c>
      <c r="G66" s="290" t="str">
        <f>IF(基本情報入力シート!Y94="","",基本情報入力シート!Y94)</f>
        <v/>
      </c>
      <c r="H66" s="21" t="s">
        <v>130</v>
      </c>
      <c r="I66" s="291" t="str">
        <f>IF(基本情報入力シート!Z94="","",基本情報入力シート!Z94)</f>
        <v/>
      </c>
      <c r="J66" s="292">
        <f>IF(基本情報入力シート!AA94="","",基本情報入力シート!AA94)</f>
        <v>10</v>
      </c>
      <c r="K66" s="293" t="str">
        <f>IF(G66="","",VLOOKUP(G66,【参考】数式用!$A$3:$B$28,2,FALSE))</f>
        <v/>
      </c>
      <c r="L66" s="294" t="s">
        <v>16</v>
      </c>
      <c r="M66" s="295">
        <v>6</v>
      </c>
      <c r="N66" s="296" t="s">
        <v>9</v>
      </c>
      <c r="O66" s="76">
        <v>2</v>
      </c>
      <c r="P66" s="297" t="s">
        <v>28</v>
      </c>
      <c r="Q66" s="295">
        <v>6</v>
      </c>
      <c r="R66" s="297" t="s">
        <v>9</v>
      </c>
      <c r="S66" s="295">
        <v>5</v>
      </c>
      <c r="T66" s="296" t="s">
        <v>64</v>
      </c>
      <c r="U66" s="298" t="s">
        <v>18</v>
      </c>
      <c r="V66" s="299">
        <f t="shared" si="5"/>
        <v>4</v>
      </c>
      <c r="W66" s="298" t="s">
        <v>23</v>
      </c>
      <c r="X66" s="300" t="str">
        <f t="shared" si="3"/>
        <v/>
      </c>
      <c r="Y66" s="300" t="str">
        <f t="shared" si="4"/>
        <v/>
      </c>
      <c r="Z66" s="102" t="s">
        <v>130</v>
      </c>
      <c r="AA66" s="22" t="s">
        <v>130</v>
      </c>
      <c r="AB66" s="119"/>
      <c r="AE66" s="119" t="str">
        <f t="shared" si="0"/>
        <v/>
      </c>
    </row>
    <row r="67" spans="1:31" ht="36.75" customHeight="1">
      <c r="A67" s="288">
        <f t="shared" si="1"/>
        <v>56</v>
      </c>
      <c r="B67" s="289" t="str">
        <f>IF(基本情報入力シート!C95="","",基本情報入力シート!C95)</f>
        <v/>
      </c>
      <c r="C67" s="290" t="str">
        <f>IF(基本情報入力シート!M95="","",基本情報入力シート!M95)</f>
        <v/>
      </c>
      <c r="D67" s="290" t="str">
        <f>IF(基本情報入力シート!R95="","",基本情報入力シート!R95)</f>
        <v/>
      </c>
      <c r="E67" s="290" t="str">
        <f>IF(基本情報入力シート!W95="","",基本情報入力シート!W95)</f>
        <v/>
      </c>
      <c r="F67" s="290" t="str">
        <f>IF(基本情報入力シート!X95="","",基本情報入力シート!X95)</f>
        <v/>
      </c>
      <c r="G67" s="290" t="str">
        <f>IF(基本情報入力シート!Y95="","",基本情報入力シート!Y95)</f>
        <v/>
      </c>
      <c r="H67" s="21" t="s">
        <v>130</v>
      </c>
      <c r="I67" s="291" t="str">
        <f>IF(基本情報入力シート!Z95="","",基本情報入力シート!Z95)</f>
        <v/>
      </c>
      <c r="J67" s="292">
        <f>IF(基本情報入力シート!AA95="","",基本情報入力シート!AA95)</f>
        <v>10</v>
      </c>
      <c r="K67" s="293" t="str">
        <f>IF(G67="","",VLOOKUP(G67,【参考】数式用!$A$3:$B$28,2,FALSE))</f>
        <v/>
      </c>
      <c r="L67" s="294" t="s">
        <v>16</v>
      </c>
      <c r="M67" s="295">
        <v>6</v>
      </c>
      <c r="N67" s="296" t="s">
        <v>9</v>
      </c>
      <c r="O67" s="76">
        <v>2</v>
      </c>
      <c r="P67" s="297" t="s">
        <v>28</v>
      </c>
      <c r="Q67" s="295">
        <v>6</v>
      </c>
      <c r="R67" s="297" t="s">
        <v>9</v>
      </c>
      <c r="S67" s="295">
        <v>5</v>
      </c>
      <c r="T67" s="296" t="s">
        <v>64</v>
      </c>
      <c r="U67" s="298" t="s">
        <v>65</v>
      </c>
      <c r="V67" s="299">
        <f t="shared" si="5"/>
        <v>4</v>
      </c>
      <c r="W67" s="298" t="s">
        <v>66</v>
      </c>
      <c r="X67" s="300" t="str">
        <f t="shared" si="3"/>
        <v/>
      </c>
      <c r="Y67" s="300" t="str">
        <f t="shared" si="4"/>
        <v/>
      </c>
      <c r="Z67" s="102" t="s">
        <v>130</v>
      </c>
      <c r="AA67" s="22" t="s">
        <v>130</v>
      </c>
      <c r="AB67" s="119"/>
      <c r="AE67" s="119" t="str">
        <f t="shared" si="0"/>
        <v/>
      </c>
    </row>
    <row r="68" spans="1:31" ht="36.75" customHeight="1">
      <c r="A68" s="288">
        <f t="shared" si="1"/>
        <v>57</v>
      </c>
      <c r="B68" s="289" t="str">
        <f>IF(基本情報入力シート!C96="","",基本情報入力シート!C96)</f>
        <v/>
      </c>
      <c r="C68" s="290" t="str">
        <f>IF(基本情報入力シート!M96="","",基本情報入力シート!M96)</f>
        <v/>
      </c>
      <c r="D68" s="290" t="str">
        <f>IF(基本情報入力シート!R96="","",基本情報入力シート!R96)</f>
        <v/>
      </c>
      <c r="E68" s="290" t="str">
        <f>IF(基本情報入力シート!W96="","",基本情報入力シート!W96)</f>
        <v/>
      </c>
      <c r="F68" s="290" t="str">
        <f>IF(基本情報入力シート!X96="","",基本情報入力シート!X96)</f>
        <v/>
      </c>
      <c r="G68" s="290" t="str">
        <f>IF(基本情報入力シート!Y96="","",基本情報入力シート!Y96)</f>
        <v/>
      </c>
      <c r="H68" s="21" t="s">
        <v>130</v>
      </c>
      <c r="I68" s="291" t="str">
        <f>IF(基本情報入力シート!Z96="","",基本情報入力シート!Z96)</f>
        <v/>
      </c>
      <c r="J68" s="292">
        <f>IF(基本情報入力シート!AA96="","",基本情報入力シート!AA96)</f>
        <v>10</v>
      </c>
      <c r="K68" s="293" t="str">
        <f>IF(G68="","",VLOOKUP(G68,【参考】数式用!$A$3:$B$28,2,FALSE))</f>
        <v/>
      </c>
      <c r="L68" s="294" t="s">
        <v>16</v>
      </c>
      <c r="M68" s="295">
        <v>6</v>
      </c>
      <c r="N68" s="296" t="s">
        <v>9</v>
      </c>
      <c r="O68" s="76">
        <v>2</v>
      </c>
      <c r="P68" s="297" t="s">
        <v>28</v>
      </c>
      <c r="Q68" s="295">
        <v>6</v>
      </c>
      <c r="R68" s="297" t="s">
        <v>9</v>
      </c>
      <c r="S68" s="295">
        <v>5</v>
      </c>
      <c r="T68" s="296" t="s">
        <v>64</v>
      </c>
      <c r="U68" s="298" t="s">
        <v>18</v>
      </c>
      <c r="V68" s="299">
        <f t="shared" si="5"/>
        <v>4</v>
      </c>
      <c r="W68" s="298" t="s">
        <v>23</v>
      </c>
      <c r="X68" s="300" t="str">
        <f t="shared" si="3"/>
        <v/>
      </c>
      <c r="Y68" s="300" t="str">
        <f t="shared" si="4"/>
        <v/>
      </c>
      <c r="Z68" s="102" t="s">
        <v>130</v>
      </c>
      <c r="AA68" s="22" t="s">
        <v>130</v>
      </c>
      <c r="AB68" s="119"/>
      <c r="AE68" s="119" t="str">
        <f t="shared" si="0"/>
        <v/>
      </c>
    </row>
    <row r="69" spans="1:31" ht="36.75" customHeight="1">
      <c r="A69" s="288">
        <f t="shared" si="1"/>
        <v>58</v>
      </c>
      <c r="B69" s="289" t="str">
        <f>IF(基本情報入力シート!C97="","",基本情報入力シート!C97)</f>
        <v/>
      </c>
      <c r="C69" s="290" t="str">
        <f>IF(基本情報入力シート!M97="","",基本情報入力シート!M97)</f>
        <v/>
      </c>
      <c r="D69" s="290" t="str">
        <f>IF(基本情報入力シート!R97="","",基本情報入力シート!R97)</f>
        <v/>
      </c>
      <c r="E69" s="290" t="str">
        <f>IF(基本情報入力シート!W97="","",基本情報入力シート!W97)</f>
        <v/>
      </c>
      <c r="F69" s="290" t="str">
        <f>IF(基本情報入力シート!X97="","",基本情報入力シート!X97)</f>
        <v/>
      </c>
      <c r="G69" s="290" t="str">
        <f>IF(基本情報入力シート!Y97="","",基本情報入力シート!Y97)</f>
        <v/>
      </c>
      <c r="H69" s="21" t="s">
        <v>130</v>
      </c>
      <c r="I69" s="291" t="str">
        <f>IF(基本情報入力シート!Z97="","",基本情報入力シート!Z97)</f>
        <v/>
      </c>
      <c r="J69" s="292">
        <f>IF(基本情報入力シート!AA97="","",基本情報入力シート!AA97)</f>
        <v>10</v>
      </c>
      <c r="K69" s="293" t="str">
        <f>IF(G69="","",VLOOKUP(G69,【参考】数式用!$A$3:$B$28,2,FALSE))</f>
        <v/>
      </c>
      <c r="L69" s="294" t="s">
        <v>16</v>
      </c>
      <c r="M69" s="295">
        <v>6</v>
      </c>
      <c r="N69" s="296" t="s">
        <v>9</v>
      </c>
      <c r="O69" s="76">
        <v>2</v>
      </c>
      <c r="P69" s="297" t="s">
        <v>28</v>
      </c>
      <c r="Q69" s="295">
        <v>6</v>
      </c>
      <c r="R69" s="297" t="s">
        <v>9</v>
      </c>
      <c r="S69" s="295">
        <v>5</v>
      </c>
      <c r="T69" s="296" t="s">
        <v>64</v>
      </c>
      <c r="U69" s="298" t="s">
        <v>65</v>
      </c>
      <c r="V69" s="299">
        <f t="shared" si="5"/>
        <v>4</v>
      </c>
      <c r="W69" s="298" t="s">
        <v>66</v>
      </c>
      <c r="X69" s="300" t="str">
        <f t="shared" si="3"/>
        <v/>
      </c>
      <c r="Y69" s="300" t="str">
        <f t="shared" si="4"/>
        <v/>
      </c>
      <c r="Z69" s="102" t="s">
        <v>130</v>
      </c>
      <c r="AA69" s="22" t="s">
        <v>130</v>
      </c>
      <c r="AB69" s="119"/>
      <c r="AE69" s="119" t="str">
        <f t="shared" si="0"/>
        <v/>
      </c>
    </row>
    <row r="70" spans="1:31" ht="36.75" customHeight="1">
      <c r="A70" s="288">
        <f t="shared" si="1"/>
        <v>59</v>
      </c>
      <c r="B70" s="289" t="str">
        <f>IF(基本情報入力シート!C98="","",基本情報入力シート!C98)</f>
        <v/>
      </c>
      <c r="C70" s="290" t="str">
        <f>IF(基本情報入力シート!M98="","",基本情報入力シート!M98)</f>
        <v/>
      </c>
      <c r="D70" s="290" t="str">
        <f>IF(基本情報入力シート!R98="","",基本情報入力シート!R98)</f>
        <v/>
      </c>
      <c r="E70" s="290" t="str">
        <f>IF(基本情報入力シート!W98="","",基本情報入力シート!W98)</f>
        <v/>
      </c>
      <c r="F70" s="290" t="str">
        <f>IF(基本情報入力シート!X98="","",基本情報入力シート!X98)</f>
        <v/>
      </c>
      <c r="G70" s="290" t="str">
        <f>IF(基本情報入力シート!Y98="","",基本情報入力シート!Y98)</f>
        <v/>
      </c>
      <c r="H70" s="21" t="s">
        <v>130</v>
      </c>
      <c r="I70" s="291" t="str">
        <f>IF(基本情報入力シート!Z98="","",基本情報入力シート!Z98)</f>
        <v/>
      </c>
      <c r="J70" s="292">
        <f>IF(基本情報入力シート!AA98="","",基本情報入力シート!AA98)</f>
        <v>10</v>
      </c>
      <c r="K70" s="293" t="str">
        <f>IF(G70="","",VLOOKUP(G70,【参考】数式用!$A$3:$B$28,2,FALSE))</f>
        <v/>
      </c>
      <c r="L70" s="294" t="s">
        <v>16</v>
      </c>
      <c r="M70" s="295">
        <v>6</v>
      </c>
      <c r="N70" s="296" t="s">
        <v>9</v>
      </c>
      <c r="O70" s="76">
        <v>2</v>
      </c>
      <c r="P70" s="297" t="s">
        <v>28</v>
      </c>
      <c r="Q70" s="295">
        <v>6</v>
      </c>
      <c r="R70" s="297" t="s">
        <v>9</v>
      </c>
      <c r="S70" s="295">
        <v>5</v>
      </c>
      <c r="T70" s="296" t="s">
        <v>64</v>
      </c>
      <c r="U70" s="298" t="s">
        <v>18</v>
      </c>
      <c r="V70" s="299">
        <f t="shared" si="5"/>
        <v>4</v>
      </c>
      <c r="W70" s="298" t="s">
        <v>23</v>
      </c>
      <c r="X70" s="300" t="str">
        <f t="shared" si="3"/>
        <v/>
      </c>
      <c r="Y70" s="300" t="str">
        <f t="shared" si="4"/>
        <v/>
      </c>
      <c r="Z70" s="102" t="s">
        <v>130</v>
      </c>
      <c r="AA70" s="22" t="s">
        <v>130</v>
      </c>
      <c r="AB70" s="119"/>
      <c r="AE70" s="119" t="str">
        <f t="shared" si="0"/>
        <v/>
      </c>
    </row>
    <row r="71" spans="1:31" ht="36.75" customHeight="1">
      <c r="A71" s="288">
        <f t="shared" si="1"/>
        <v>60</v>
      </c>
      <c r="B71" s="289" t="str">
        <f>IF(基本情報入力シート!C99="","",基本情報入力シート!C99)</f>
        <v/>
      </c>
      <c r="C71" s="290" t="str">
        <f>IF(基本情報入力シート!M99="","",基本情報入力シート!M99)</f>
        <v/>
      </c>
      <c r="D71" s="290" t="str">
        <f>IF(基本情報入力シート!R99="","",基本情報入力シート!R99)</f>
        <v/>
      </c>
      <c r="E71" s="290" t="str">
        <f>IF(基本情報入力シート!W99="","",基本情報入力シート!W99)</f>
        <v/>
      </c>
      <c r="F71" s="290" t="str">
        <f>IF(基本情報入力シート!X99="","",基本情報入力シート!X99)</f>
        <v/>
      </c>
      <c r="G71" s="290" t="str">
        <f>IF(基本情報入力シート!Y99="","",基本情報入力シート!Y99)</f>
        <v/>
      </c>
      <c r="H71" s="21" t="s">
        <v>130</v>
      </c>
      <c r="I71" s="291" t="str">
        <f>IF(基本情報入力シート!Z99="","",基本情報入力シート!Z99)</f>
        <v/>
      </c>
      <c r="J71" s="292">
        <f>IF(基本情報入力シート!AA99="","",基本情報入力シート!AA99)</f>
        <v>10</v>
      </c>
      <c r="K71" s="293" t="str">
        <f>IF(G71="","",VLOOKUP(G71,【参考】数式用!$A$3:$B$28,2,FALSE))</f>
        <v/>
      </c>
      <c r="L71" s="294" t="s">
        <v>16</v>
      </c>
      <c r="M71" s="295">
        <v>6</v>
      </c>
      <c r="N71" s="296" t="s">
        <v>9</v>
      </c>
      <c r="O71" s="76">
        <v>2</v>
      </c>
      <c r="P71" s="297" t="s">
        <v>28</v>
      </c>
      <c r="Q71" s="295">
        <v>6</v>
      </c>
      <c r="R71" s="297" t="s">
        <v>9</v>
      </c>
      <c r="S71" s="295">
        <v>5</v>
      </c>
      <c r="T71" s="296" t="s">
        <v>64</v>
      </c>
      <c r="U71" s="298" t="s">
        <v>65</v>
      </c>
      <c r="V71" s="299">
        <f t="shared" si="5"/>
        <v>4</v>
      </c>
      <c r="W71" s="298" t="s">
        <v>66</v>
      </c>
      <c r="X71" s="300" t="str">
        <f t="shared" si="3"/>
        <v/>
      </c>
      <c r="Y71" s="300" t="str">
        <f t="shared" si="4"/>
        <v/>
      </c>
      <c r="Z71" s="102" t="s">
        <v>130</v>
      </c>
      <c r="AA71" s="22" t="s">
        <v>130</v>
      </c>
      <c r="AB71" s="119"/>
      <c r="AE71" s="119" t="str">
        <f t="shared" si="0"/>
        <v/>
      </c>
    </row>
    <row r="72" spans="1:31" ht="36.75" customHeight="1">
      <c r="A72" s="288">
        <f t="shared" si="1"/>
        <v>61</v>
      </c>
      <c r="B72" s="289" t="str">
        <f>IF(基本情報入力シート!C100="","",基本情報入力シート!C100)</f>
        <v/>
      </c>
      <c r="C72" s="290" t="str">
        <f>IF(基本情報入力シート!M100="","",基本情報入力シート!M100)</f>
        <v/>
      </c>
      <c r="D72" s="290" t="str">
        <f>IF(基本情報入力シート!R100="","",基本情報入力シート!R100)</f>
        <v/>
      </c>
      <c r="E72" s="290" t="str">
        <f>IF(基本情報入力シート!W100="","",基本情報入力シート!W100)</f>
        <v/>
      </c>
      <c r="F72" s="290" t="str">
        <f>IF(基本情報入力シート!X100="","",基本情報入力シート!X100)</f>
        <v/>
      </c>
      <c r="G72" s="290" t="str">
        <f>IF(基本情報入力シート!Y100="","",基本情報入力シート!Y100)</f>
        <v/>
      </c>
      <c r="H72" s="21" t="s">
        <v>130</v>
      </c>
      <c r="I72" s="291" t="str">
        <f>IF(基本情報入力シート!Z100="","",基本情報入力シート!Z100)</f>
        <v/>
      </c>
      <c r="J72" s="292">
        <f>IF(基本情報入力シート!AA100="","",基本情報入力シート!AA100)</f>
        <v>10</v>
      </c>
      <c r="K72" s="293" t="str">
        <f>IF(G72="","",VLOOKUP(G72,【参考】数式用!$A$3:$B$28,2,FALSE))</f>
        <v/>
      </c>
      <c r="L72" s="294" t="s">
        <v>16</v>
      </c>
      <c r="M72" s="295">
        <v>6</v>
      </c>
      <c r="N72" s="296" t="s">
        <v>9</v>
      </c>
      <c r="O72" s="76">
        <v>2</v>
      </c>
      <c r="P72" s="297" t="s">
        <v>28</v>
      </c>
      <c r="Q72" s="295">
        <v>6</v>
      </c>
      <c r="R72" s="297" t="s">
        <v>9</v>
      </c>
      <c r="S72" s="295">
        <v>5</v>
      </c>
      <c r="T72" s="296" t="s">
        <v>64</v>
      </c>
      <c r="U72" s="298" t="s">
        <v>18</v>
      </c>
      <c r="V72" s="299">
        <f t="shared" si="5"/>
        <v>4</v>
      </c>
      <c r="W72" s="298" t="s">
        <v>23</v>
      </c>
      <c r="X72" s="300" t="str">
        <f t="shared" si="3"/>
        <v/>
      </c>
      <c r="Y72" s="300" t="str">
        <f t="shared" si="4"/>
        <v/>
      </c>
      <c r="Z72" s="102" t="s">
        <v>130</v>
      </c>
      <c r="AA72" s="22" t="s">
        <v>130</v>
      </c>
      <c r="AB72" s="119"/>
      <c r="AE72" s="119" t="str">
        <f t="shared" si="0"/>
        <v/>
      </c>
    </row>
    <row r="73" spans="1:31" ht="36.75" customHeight="1">
      <c r="A73" s="288">
        <f t="shared" si="1"/>
        <v>62</v>
      </c>
      <c r="B73" s="289" t="str">
        <f>IF(基本情報入力シート!C101="","",基本情報入力シート!C101)</f>
        <v/>
      </c>
      <c r="C73" s="290" t="str">
        <f>IF(基本情報入力シート!M101="","",基本情報入力シート!M101)</f>
        <v/>
      </c>
      <c r="D73" s="290" t="str">
        <f>IF(基本情報入力シート!R101="","",基本情報入力シート!R101)</f>
        <v/>
      </c>
      <c r="E73" s="290" t="str">
        <f>IF(基本情報入力シート!W101="","",基本情報入力シート!W101)</f>
        <v/>
      </c>
      <c r="F73" s="290" t="str">
        <f>IF(基本情報入力シート!X101="","",基本情報入力シート!X101)</f>
        <v/>
      </c>
      <c r="G73" s="290" t="str">
        <f>IF(基本情報入力シート!Y101="","",基本情報入力シート!Y101)</f>
        <v/>
      </c>
      <c r="H73" s="21" t="s">
        <v>130</v>
      </c>
      <c r="I73" s="291" t="str">
        <f>IF(基本情報入力シート!Z101="","",基本情報入力シート!Z101)</f>
        <v/>
      </c>
      <c r="J73" s="292">
        <f>IF(基本情報入力シート!AA101="","",基本情報入力シート!AA101)</f>
        <v>10</v>
      </c>
      <c r="K73" s="293" t="str">
        <f>IF(G73="","",VLOOKUP(G73,【参考】数式用!$A$3:$B$28,2,FALSE))</f>
        <v/>
      </c>
      <c r="L73" s="294" t="s">
        <v>16</v>
      </c>
      <c r="M73" s="295">
        <v>6</v>
      </c>
      <c r="N73" s="296" t="s">
        <v>9</v>
      </c>
      <c r="O73" s="76">
        <v>2</v>
      </c>
      <c r="P73" s="297" t="s">
        <v>28</v>
      </c>
      <c r="Q73" s="295">
        <v>6</v>
      </c>
      <c r="R73" s="297" t="s">
        <v>9</v>
      </c>
      <c r="S73" s="295">
        <v>5</v>
      </c>
      <c r="T73" s="296" t="s">
        <v>64</v>
      </c>
      <c r="U73" s="298" t="s">
        <v>65</v>
      </c>
      <c r="V73" s="299">
        <f t="shared" si="5"/>
        <v>4</v>
      </c>
      <c r="W73" s="298" t="s">
        <v>66</v>
      </c>
      <c r="X73" s="300" t="str">
        <f t="shared" si="3"/>
        <v/>
      </c>
      <c r="Y73" s="300" t="str">
        <f t="shared" si="4"/>
        <v/>
      </c>
      <c r="Z73" s="102" t="s">
        <v>130</v>
      </c>
      <c r="AA73" s="22" t="s">
        <v>130</v>
      </c>
      <c r="AB73" s="119"/>
      <c r="AE73" s="119" t="str">
        <f t="shared" si="0"/>
        <v/>
      </c>
    </row>
    <row r="74" spans="1:31" ht="36.75" customHeight="1">
      <c r="A74" s="288">
        <f t="shared" si="1"/>
        <v>63</v>
      </c>
      <c r="B74" s="289" t="str">
        <f>IF(基本情報入力シート!C102="","",基本情報入力シート!C102)</f>
        <v/>
      </c>
      <c r="C74" s="290" t="str">
        <f>IF(基本情報入力シート!M102="","",基本情報入力シート!M102)</f>
        <v/>
      </c>
      <c r="D74" s="290" t="str">
        <f>IF(基本情報入力シート!R102="","",基本情報入力シート!R102)</f>
        <v/>
      </c>
      <c r="E74" s="290" t="str">
        <f>IF(基本情報入力シート!W102="","",基本情報入力シート!W102)</f>
        <v/>
      </c>
      <c r="F74" s="290" t="str">
        <f>IF(基本情報入力シート!X102="","",基本情報入力シート!X102)</f>
        <v/>
      </c>
      <c r="G74" s="290" t="str">
        <f>IF(基本情報入力シート!Y102="","",基本情報入力シート!Y102)</f>
        <v/>
      </c>
      <c r="H74" s="21" t="s">
        <v>130</v>
      </c>
      <c r="I74" s="291" t="str">
        <f>IF(基本情報入力シート!Z102="","",基本情報入力シート!Z102)</f>
        <v/>
      </c>
      <c r="J74" s="292">
        <f>IF(基本情報入力シート!AA102="","",基本情報入力シート!AA102)</f>
        <v>10</v>
      </c>
      <c r="K74" s="293" t="str">
        <f>IF(G74="","",VLOOKUP(G74,【参考】数式用!$A$3:$B$28,2,FALSE))</f>
        <v/>
      </c>
      <c r="L74" s="294" t="s">
        <v>16</v>
      </c>
      <c r="M74" s="295">
        <v>6</v>
      </c>
      <c r="N74" s="296" t="s">
        <v>9</v>
      </c>
      <c r="O74" s="76">
        <v>2</v>
      </c>
      <c r="P74" s="297" t="s">
        <v>28</v>
      </c>
      <c r="Q74" s="295">
        <v>6</v>
      </c>
      <c r="R74" s="297" t="s">
        <v>9</v>
      </c>
      <c r="S74" s="295">
        <v>5</v>
      </c>
      <c r="T74" s="296" t="s">
        <v>64</v>
      </c>
      <c r="U74" s="298" t="s">
        <v>18</v>
      </c>
      <c r="V74" s="299">
        <f t="shared" si="5"/>
        <v>4</v>
      </c>
      <c r="W74" s="298" t="s">
        <v>23</v>
      </c>
      <c r="X74" s="300" t="str">
        <f t="shared" si="3"/>
        <v/>
      </c>
      <c r="Y74" s="300" t="str">
        <f t="shared" si="4"/>
        <v/>
      </c>
      <c r="Z74" s="102" t="s">
        <v>130</v>
      </c>
      <c r="AA74" s="22" t="s">
        <v>130</v>
      </c>
      <c r="AB74" s="119"/>
      <c r="AE74" s="119" t="str">
        <f t="shared" si="0"/>
        <v/>
      </c>
    </row>
    <row r="75" spans="1:31" ht="36.75" customHeight="1">
      <c r="A75" s="288">
        <f t="shared" si="1"/>
        <v>64</v>
      </c>
      <c r="B75" s="289" t="str">
        <f>IF(基本情報入力シート!C103="","",基本情報入力シート!C103)</f>
        <v/>
      </c>
      <c r="C75" s="290" t="str">
        <f>IF(基本情報入力シート!M103="","",基本情報入力シート!M103)</f>
        <v/>
      </c>
      <c r="D75" s="290" t="str">
        <f>IF(基本情報入力シート!R103="","",基本情報入力シート!R103)</f>
        <v/>
      </c>
      <c r="E75" s="290" t="str">
        <f>IF(基本情報入力シート!W103="","",基本情報入力シート!W103)</f>
        <v/>
      </c>
      <c r="F75" s="290" t="str">
        <f>IF(基本情報入力シート!X103="","",基本情報入力シート!X103)</f>
        <v/>
      </c>
      <c r="G75" s="290" t="str">
        <f>IF(基本情報入力シート!Y103="","",基本情報入力シート!Y103)</f>
        <v/>
      </c>
      <c r="H75" s="21" t="s">
        <v>130</v>
      </c>
      <c r="I75" s="291" t="str">
        <f>IF(基本情報入力シート!Z103="","",基本情報入力シート!Z103)</f>
        <v/>
      </c>
      <c r="J75" s="292">
        <f>IF(基本情報入力シート!AA103="","",基本情報入力シート!AA103)</f>
        <v>10</v>
      </c>
      <c r="K75" s="293" t="str">
        <f>IF(G75="","",VLOOKUP(G75,【参考】数式用!$A$3:$B$28,2,FALSE))</f>
        <v/>
      </c>
      <c r="L75" s="294" t="s">
        <v>16</v>
      </c>
      <c r="M75" s="295">
        <v>6</v>
      </c>
      <c r="N75" s="296" t="s">
        <v>9</v>
      </c>
      <c r="O75" s="76">
        <v>2</v>
      </c>
      <c r="P75" s="297" t="s">
        <v>28</v>
      </c>
      <c r="Q75" s="295">
        <v>6</v>
      </c>
      <c r="R75" s="297" t="s">
        <v>9</v>
      </c>
      <c r="S75" s="295">
        <v>5</v>
      </c>
      <c r="T75" s="296" t="s">
        <v>64</v>
      </c>
      <c r="U75" s="298" t="s">
        <v>65</v>
      </c>
      <c r="V75" s="299">
        <f t="shared" si="5"/>
        <v>4</v>
      </c>
      <c r="W75" s="298" t="s">
        <v>66</v>
      </c>
      <c r="X75" s="300" t="str">
        <f t="shared" si="3"/>
        <v/>
      </c>
      <c r="Y75" s="300" t="str">
        <f t="shared" si="4"/>
        <v/>
      </c>
      <c r="Z75" s="102" t="s">
        <v>130</v>
      </c>
      <c r="AA75" s="22" t="s">
        <v>130</v>
      </c>
      <c r="AB75" s="119"/>
      <c r="AE75" s="119" t="str">
        <f t="shared" si="0"/>
        <v/>
      </c>
    </row>
    <row r="76" spans="1:31" ht="36.75" customHeight="1">
      <c r="A76" s="288">
        <f t="shared" si="1"/>
        <v>65</v>
      </c>
      <c r="B76" s="289" t="str">
        <f>IF(基本情報入力シート!C104="","",基本情報入力シート!C104)</f>
        <v/>
      </c>
      <c r="C76" s="290" t="str">
        <f>IF(基本情報入力シート!M104="","",基本情報入力シート!M104)</f>
        <v/>
      </c>
      <c r="D76" s="290" t="str">
        <f>IF(基本情報入力シート!R104="","",基本情報入力シート!R104)</f>
        <v/>
      </c>
      <c r="E76" s="290" t="str">
        <f>IF(基本情報入力シート!W104="","",基本情報入力シート!W104)</f>
        <v/>
      </c>
      <c r="F76" s="290" t="str">
        <f>IF(基本情報入力シート!X104="","",基本情報入力シート!X104)</f>
        <v/>
      </c>
      <c r="G76" s="290" t="str">
        <f>IF(基本情報入力シート!Y104="","",基本情報入力シート!Y104)</f>
        <v/>
      </c>
      <c r="H76" s="21" t="s">
        <v>130</v>
      </c>
      <c r="I76" s="291" t="str">
        <f>IF(基本情報入力シート!Z104="","",基本情報入力シート!Z104)</f>
        <v/>
      </c>
      <c r="J76" s="292">
        <f>IF(基本情報入力シート!AA104="","",基本情報入力シート!AA104)</f>
        <v>10</v>
      </c>
      <c r="K76" s="293" t="str">
        <f>IF(G76="","",VLOOKUP(G76,【参考】数式用!$A$3:$B$28,2,FALSE))</f>
        <v/>
      </c>
      <c r="L76" s="294" t="s">
        <v>16</v>
      </c>
      <c r="M76" s="295">
        <v>6</v>
      </c>
      <c r="N76" s="296" t="s">
        <v>9</v>
      </c>
      <c r="O76" s="76">
        <v>2</v>
      </c>
      <c r="P76" s="297" t="s">
        <v>28</v>
      </c>
      <c r="Q76" s="295">
        <v>6</v>
      </c>
      <c r="R76" s="297" t="s">
        <v>9</v>
      </c>
      <c r="S76" s="295">
        <v>5</v>
      </c>
      <c r="T76" s="296" t="s">
        <v>64</v>
      </c>
      <c r="U76" s="298" t="s">
        <v>18</v>
      </c>
      <c r="V76" s="299">
        <f t="shared" si="5"/>
        <v>4</v>
      </c>
      <c r="W76" s="298" t="s">
        <v>23</v>
      </c>
      <c r="X76" s="300" t="str">
        <f t="shared" si="3"/>
        <v/>
      </c>
      <c r="Y76" s="300" t="str">
        <f t="shared" si="4"/>
        <v/>
      </c>
      <c r="Z76" s="102" t="s">
        <v>130</v>
      </c>
      <c r="AA76" s="22" t="s">
        <v>130</v>
      </c>
      <c r="AB76" s="119"/>
      <c r="AE76" s="119" t="str">
        <f t="shared" ref="AE76:AE139" si="6">IF(AND(Z76="○",Z76=AA76),1,"")</f>
        <v/>
      </c>
    </row>
    <row r="77" spans="1:31" ht="36.75" customHeight="1">
      <c r="A77" s="288">
        <f t="shared" si="1"/>
        <v>66</v>
      </c>
      <c r="B77" s="289" t="str">
        <f>IF(基本情報入力シート!C105="","",基本情報入力シート!C105)</f>
        <v/>
      </c>
      <c r="C77" s="290" t="str">
        <f>IF(基本情報入力シート!M105="","",基本情報入力シート!M105)</f>
        <v/>
      </c>
      <c r="D77" s="290" t="str">
        <f>IF(基本情報入力シート!R105="","",基本情報入力シート!R105)</f>
        <v/>
      </c>
      <c r="E77" s="290" t="str">
        <f>IF(基本情報入力シート!W105="","",基本情報入力シート!W105)</f>
        <v/>
      </c>
      <c r="F77" s="290" t="str">
        <f>IF(基本情報入力シート!X105="","",基本情報入力シート!X105)</f>
        <v/>
      </c>
      <c r="G77" s="290" t="str">
        <f>IF(基本情報入力シート!Y105="","",基本情報入力シート!Y105)</f>
        <v/>
      </c>
      <c r="H77" s="21" t="s">
        <v>130</v>
      </c>
      <c r="I77" s="291" t="str">
        <f>IF(基本情報入力シート!Z105="","",基本情報入力シート!Z105)</f>
        <v/>
      </c>
      <c r="J77" s="292">
        <f>IF(基本情報入力シート!AA105="","",基本情報入力シート!AA105)</f>
        <v>10</v>
      </c>
      <c r="K77" s="293" t="str">
        <f>IF(G77="","",VLOOKUP(G77,【参考】数式用!$A$3:$B$28,2,FALSE))</f>
        <v/>
      </c>
      <c r="L77" s="294" t="s">
        <v>16</v>
      </c>
      <c r="M77" s="295">
        <v>6</v>
      </c>
      <c r="N77" s="296" t="s">
        <v>9</v>
      </c>
      <c r="O77" s="76">
        <v>2</v>
      </c>
      <c r="P77" s="297" t="s">
        <v>28</v>
      </c>
      <c r="Q77" s="295">
        <v>6</v>
      </c>
      <c r="R77" s="297" t="s">
        <v>9</v>
      </c>
      <c r="S77" s="295">
        <v>5</v>
      </c>
      <c r="T77" s="296" t="s">
        <v>64</v>
      </c>
      <c r="U77" s="298" t="s">
        <v>65</v>
      </c>
      <c r="V77" s="299">
        <f t="shared" si="5"/>
        <v>4</v>
      </c>
      <c r="W77" s="298" t="s">
        <v>66</v>
      </c>
      <c r="X77" s="300" t="str">
        <f t="shared" si="3"/>
        <v/>
      </c>
      <c r="Y77" s="300" t="str">
        <f t="shared" si="4"/>
        <v/>
      </c>
      <c r="Z77" s="102" t="s">
        <v>130</v>
      </c>
      <c r="AA77" s="22" t="s">
        <v>130</v>
      </c>
      <c r="AB77" s="119"/>
      <c r="AE77" s="119" t="str">
        <f t="shared" si="6"/>
        <v/>
      </c>
    </row>
    <row r="78" spans="1:31" ht="36.75" customHeight="1">
      <c r="A78" s="288">
        <f t="shared" ref="A78:A111" si="7">A77+1</f>
        <v>67</v>
      </c>
      <c r="B78" s="289" t="str">
        <f>IF(基本情報入力シート!C106="","",基本情報入力シート!C106)</f>
        <v/>
      </c>
      <c r="C78" s="290" t="str">
        <f>IF(基本情報入力シート!M106="","",基本情報入力シート!M106)</f>
        <v/>
      </c>
      <c r="D78" s="290" t="str">
        <f>IF(基本情報入力シート!R106="","",基本情報入力シート!R106)</f>
        <v/>
      </c>
      <c r="E78" s="290" t="str">
        <f>IF(基本情報入力シート!W106="","",基本情報入力シート!W106)</f>
        <v/>
      </c>
      <c r="F78" s="290" t="str">
        <f>IF(基本情報入力シート!X106="","",基本情報入力シート!X106)</f>
        <v/>
      </c>
      <c r="G78" s="290" t="str">
        <f>IF(基本情報入力シート!Y106="","",基本情報入力シート!Y106)</f>
        <v/>
      </c>
      <c r="H78" s="21" t="s">
        <v>130</v>
      </c>
      <c r="I78" s="291" t="str">
        <f>IF(基本情報入力シート!Z106="","",基本情報入力シート!Z106)</f>
        <v/>
      </c>
      <c r="J78" s="292">
        <f>IF(基本情報入力シート!AA106="","",基本情報入力シート!AA106)</f>
        <v>10</v>
      </c>
      <c r="K78" s="293" t="str">
        <f>IF(G78="","",VLOOKUP(G78,【参考】数式用!$A$3:$B$28,2,FALSE))</f>
        <v/>
      </c>
      <c r="L78" s="294" t="s">
        <v>16</v>
      </c>
      <c r="M78" s="295">
        <v>6</v>
      </c>
      <c r="N78" s="296" t="s">
        <v>9</v>
      </c>
      <c r="O78" s="76">
        <v>2</v>
      </c>
      <c r="P78" s="297" t="s">
        <v>28</v>
      </c>
      <c r="Q78" s="295">
        <v>6</v>
      </c>
      <c r="R78" s="297" t="s">
        <v>9</v>
      </c>
      <c r="S78" s="295">
        <v>5</v>
      </c>
      <c r="T78" s="296" t="s">
        <v>64</v>
      </c>
      <c r="U78" s="298" t="s">
        <v>18</v>
      </c>
      <c r="V78" s="299">
        <f t="shared" si="5"/>
        <v>4</v>
      </c>
      <c r="W78" s="298" t="s">
        <v>23</v>
      </c>
      <c r="X78" s="300" t="str">
        <f t="shared" ref="X78:X111" si="8">IF(H78="○",ROUNDDOWN(ROUNDDOWN(I78*J78,0)*K78,0)*V78,"")</f>
        <v/>
      </c>
      <c r="Y78" s="300" t="str">
        <f t="shared" ref="Y78:Y111" si="9">IFERROR(ROUNDDOWN(X78/2,0),"")</f>
        <v/>
      </c>
      <c r="Z78" s="102" t="s">
        <v>130</v>
      </c>
      <c r="AA78" s="22" t="s">
        <v>130</v>
      </c>
      <c r="AB78" s="119"/>
      <c r="AE78" s="119" t="str">
        <f t="shared" si="6"/>
        <v/>
      </c>
    </row>
    <row r="79" spans="1:31" ht="36.75" customHeight="1">
      <c r="A79" s="288">
        <f t="shared" si="7"/>
        <v>68</v>
      </c>
      <c r="B79" s="289" t="str">
        <f>IF(基本情報入力シート!C107="","",基本情報入力シート!C107)</f>
        <v/>
      </c>
      <c r="C79" s="290" t="str">
        <f>IF(基本情報入力シート!M107="","",基本情報入力シート!M107)</f>
        <v/>
      </c>
      <c r="D79" s="290" t="str">
        <f>IF(基本情報入力シート!R107="","",基本情報入力シート!R107)</f>
        <v/>
      </c>
      <c r="E79" s="290" t="str">
        <f>IF(基本情報入力シート!W107="","",基本情報入力シート!W107)</f>
        <v/>
      </c>
      <c r="F79" s="290" t="str">
        <f>IF(基本情報入力シート!X107="","",基本情報入力シート!X107)</f>
        <v/>
      </c>
      <c r="G79" s="290" t="str">
        <f>IF(基本情報入力シート!Y107="","",基本情報入力シート!Y107)</f>
        <v/>
      </c>
      <c r="H79" s="21" t="s">
        <v>130</v>
      </c>
      <c r="I79" s="291" t="str">
        <f>IF(基本情報入力シート!Z107="","",基本情報入力シート!Z107)</f>
        <v/>
      </c>
      <c r="J79" s="292">
        <f>IF(基本情報入力シート!AA107="","",基本情報入力シート!AA107)</f>
        <v>10</v>
      </c>
      <c r="K79" s="293" t="str">
        <f>IF(G79="","",VLOOKUP(G79,【参考】数式用!$A$3:$B$28,2,FALSE))</f>
        <v/>
      </c>
      <c r="L79" s="294" t="s">
        <v>16</v>
      </c>
      <c r="M79" s="295">
        <v>6</v>
      </c>
      <c r="N79" s="296" t="s">
        <v>9</v>
      </c>
      <c r="O79" s="76">
        <v>2</v>
      </c>
      <c r="P79" s="297" t="s">
        <v>28</v>
      </c>
      <c r="Q79" s="295">
        <v>6</v>
      </c>
      <c r="R79" s="297" t="s">
        <v>9</v>
      </c>
      <c r="S79" s="295">
        <v>5</v>
      </c>
      <c r="T79" s="296" t="s">
        <v>64</v>
      </c>
      <c r="U79" s="298" t="s">
        <v>65</v>
      </c>
      <c r="V79" s="299">
        <f t="shared" si="5"/>
        <v>4</v>
      </c>
      <c r="W79" s="298" t="s">
        <v>66</v>
      </c>
      <c r="X79" s="300" t="str">
        <f t="shared" si="8"/>
        <v/>
      </c>
      <c r="Y79" s="300" t="str">
        <f t="shared" si="9"/>
        <v/>
      </c>
      <c r="Z79" s="102" t="s">
        <v>130</v>
      </c>
      <c r="AA79" s="22" t="s">
        <v>130</v>
      </c>
      <c r="AB79" s="119"/>
      <c r="AE79" s="119" t="str">
        <f t="shared" si="6"/>
        <v/>
      </c>
    </row>
    <row r="80" spans="1:31" ht="36.75" customHeight="1">
      <c r="A80" s="288">
        <f t="shared" si="7"/>
        <v>69</v>
      </c>
      <c r="B80" s="289" t="str">
        <f>IF(基本情報入力シート!C108="","",基本情報入力シート!C108)</f>
        <v/>
      </c>
      <c r="C80" s="290" t="str">
        <f>IF(基本情報入力シート!M108="","",基本情報入力シート!M108)</f>
        <v/>
      </c>
      <c r="D80" s="290" t="str">
        <f>IF(基本情報入力シート!R108="","",基本情報入力シート!R108)</f>
        <v/>
      </c>
      <c r="E80" s="290" t="str">
        <f>IF(基本情報入力シート!W108="","",基本情報入力シート!W108)</f>
        <v/>
      </c>
      <c r="F80" s="290" t="str">
        <f>IF(基本情報入力シート!X108="","",基本情報入力シート!X108)</f>
        <v/>
      </c>
      <c r="G80" s="290" t="str">
        <f>IF(基本情報入力シート!Y108="","",基本情報入力シート!Y108)</f>
        <v/>
      </c>
      <c r="H80" s="21" t="s">
        <v>130</v>
      </c>
      <c r="I80" s="291" t="str">
        <f>IF(基本情報入力シート!Z108="","",基本情報入力シート!Z108)</f>
        <v/>
      </c>
      <c r="J80" s="292">
        <f>IF(基本情報入力シート!AA108="","",基本情報入力シート!AA108)</f>
        <v>10</v>
      </c>
      <c r="K80" s="293" t="str">
        <f>IF(G80="","",VLOOKUP(G80,【参考】数式用!$A$3:$B$28,2,FALSE))</f>
        <v/>
      </c>
      <c r="L80" s="294" t="s">
        <v>16</v>
      </c>
      <c r="M80" s="295">
        <v>6</v>
      </c>
      <c r="N80" s="296" t="s">
        <v>9</v>
      </c>
      <c r="O80" s="76">
        <v>2</v>
      </c>
      <c r="P80" s="297" t="s">
        <v>28</v>
      </c>
      <c r="Q80" s="295">
        <v>6</v>
      </c>
      <c r="R80" s="297" t="s">
        <v>9</v>
      </c>
      <c r="S80" s="295">
        <v>5</v>
      </c>
      <c r="T80" s="296" t="s">
        <v>64</v>
      </c>
      <c r="U80" s="298" t="s">
        <v>18</v>
      </c>
      <c r="V80" s="299">
        <f t="shared" si="5"/>
        <v>4</v>
      </c>
      <c r="W80" s="298" t="s">
        <v>23</v>
      </c>
      <c r="X80" s="300" t="str">
        <f t="shared" si="8"/>
        <v/>
      </c>
      <c r="Y80" s="300" t="str">
        <f t="shared" si="9"/>
        <v/>
      </c>
      <c r="Z80" s="102" t="s">
        <v>130</v>
      </c>
      <c r="AA80" s="22" t="s">
        <v>130</v>
      </c>
      <c r="AB80" s="119"/>
      <c r="AE80" s="119" t="str">
        <f t="shared" si="6"/>
        <v/>
      </c>
    </row>
    <row r="81" spans="1:31" ht="36.75" customHeight="1">
      <c r="A81" s="288">
        <f t="shared" si="7"/>
        <v>70</v>
      </c>
      <c r="B81" s="289" t="str">
        <f>IF(基本情報入力シート!C109="","",基本情報入力シート!C109)</f>
        <v/>
      </c>
      <c r="C81" s="290" t="str">
        <f>IF(基本情報入力シート!M109="","",基本情報入力シート!M109)</f>
        <v/>
      </c>
      <c r="D81" s="290" t="str">
        <f>IF(基本情報入力シート!R109="","",基本情報入力シート!R109)</f>
        <v/>
      </c>
      <c r="E81" s="290" t="str">
        <f>IF(基本情報入力シート!W109="","",基本情報入力シート!W109)</f>
        <v/>
      </c>
      <c r="F81" s="290" t="str">
        <f>IF(基本情報入力シート!X109="","",基本情報入力シート!X109)</f>
        <v/>
      </c>
      <c r="G81" s="290" t="str">
        <f>IF(基本情報入力シート!Y109="","",基本情報入力シート!Y109)</f>
        <v/>
      </c>
      <c r="H81" s="21" t="s">
        <v>130</v>
      </c>
      <c r="I81" s="291" t="str">
        <f>IF(基本情報入力シート!Z109="","",基本情報入力シート!Z109)</f>
        <v/>
      </c>
      <c r="J81" s="292">
        <f>IF(基本情報入力シート!AA109="","",基本情報入力シート!AA109)</f>
        <v>10</v>
      </c>
      <c r="K81" s="293" t="str">
        <f>IF(G81="","",VLOOKUP(G81,【参考】数式用!$A$3:$B$28,2,FALSE))</f>
        <v/>
      </c>
      <c r="L81" s="294" t="s">
        <v>16</v>
      </c>
      <c r="M81" s="295">
        <v>6</v>
      </c>
      <c r="N81" s="296" t="s">
        <v>9</v>
      </c>
      <c r="O81" s="76">
        <v>2</v>
      </c>
      <c r="P81" s="297" t="s">
        <v>28</v>
      </c>
      <c r="Q81" s="295">
        <v>6</v>
      </c>
      <c r="R81" s="297" t="s">
        <v>9</v>
      </c>
      <c r="S81" s="295">
        <v>5</v>
      </c>
      <c r="T81" s="296" t="s">
        <v>64</v>
      </c>
      <c r="U81" s="298" t="s">
        <v>65</v>
      </c>
      <c r="V81" s="299">
        <f t="shared" si="5"/>
        <v>4</v>
      </c>
      <c r="W81" s="298" t="s">
        <v>66</v>
      </c>
      <c r="X81" s="300" t="str">
        <f t="shared" si="8"/>
        <v/>
      </c>
      <c r="Y81" s="300" t="str">
        <f t="shared" si="9"/>
        <v/>
      </c>
      <c r="Z81" s="102" t="s">
        <v>130</v>
      </c>
      <c r="AA81" s="22" t="s">
        <v>130</v>
      </c>
      <c r="AB81" s="119"/>
      <c r="AE81" s="119" t="str">
        <f t="shared" si="6"/>
        <v/>
      </c>
    </row>
    <row r="82" spans="1:31" ht="36.75" customHeight="1">
      <c r="A82" s="288">
        <f t="shared" si="7"/>
        <v>71</v>
      </c>
      <c r="B82" s="289" t="str">
        <f>IF(基本情報入力シート!C110="","",基本情報入力シート!C110)</f>
        <v/>
      </c>
      <c r="C82" s="290" t="str">
        <f>IF(基本情報入力シート!M110="","",基本情報入力シート!M110)</f>
        <v/>
      </c>
      <c r="D82" s="290" t="str">
        <f>IF(基本情報入力シート!R110="","",基本情報入力シート!R110)</f>
        <v/>
      </c>
      <c r="E82" s="290" t="str">
        <f>IF(基本情報入力シート!W110="","",基本情報入力シート!W110)</f>
        <v/>
      </c>
      <c r="F82" s="290" t="str">
        <f>IF(基本情報入力シート!X110="","",基本情報入力シート!X110)</f>
        <v/>
      </c>
      <c r="G82" s="290" t="str">
        <f>IF(基本情報入力シート!Y110="","",基本情報入力シート!Y110)</f>
        <v/>
      </c>
      <c r="H82" s="21" t="s">
        <v>130</v>
      </c>
      <c r="I82" s="291" t="str">
        <f>IF(基本情報入力シート!Z110="","",基本情報入力シート!Z110)</f>
        <v/>
      </c>
      <c r="J82" s="292">
        <f>IF(基本情報入力シート!AA110="","",基本情報入力シート!AA110)</f>
        <v>10</v>
      </c>
      <c r="K82" s="293" t="str">
        <f>IF(G82="","",VLOOKUP(G82,【参考】数式用!$A$3:$B$28,2,FALSE))</f>
        <v/>
      </c>
      <c r="L82" s="294" t="s">
        <v>16</v>
      </c>
      <c r="M82" s="295">
        <v>6</v>
      </c>
      <c r="N82" s="296" t="s">
        <v>9</v>
      </c>
      <c r="O82" s="76">
        <v>2</v>
      </c>
      <c r="P82" s="297" t="s">
        <v>28</v>
      </c>
      <c r="Q82" s="295">
        <v>6</v>
      </c>
      <c r="R82" s="297" t="s">
        <v>9</v>
      </c>
      <c r="S82" s="295">
        <v>5</v>
      </c>
      <c r="T82" s="296" t="s">
        <v>64</v>
      </c>
      <c r="U82" s="298" t="s">
        <v>18</v>
      </c>
      <c r="V82" s="299">
        <f t="shared" ref="V82:V111" si="10">IF(S82="","",S82-O82+1)</f>
        <v>4</v>
      </c>
      <c r="W82" s="298" t="s">
        <v>23</v>
      </c>
      <c r="X82" s="300" t="str">
        <f t="shared" si="8"/>
        <v/>
      </c>
      <c r="Y82" s="300" t="str">
        <f t="shared" si="9"/>
        <v/>
      </c>
      <c r="Z82" s="102" t="s">
        <v>130</v>
      </c>
      <c r="AA82" s="22" t="s">
        <v>130</v>
      </c>
      <c r="AB82" s="119"/>
      <c r="AE82" s="119" t="str">
        <f t="shared" si="6"/>
        <v/>
      </c>
    </row>
    <row r="83" spans="1:31" ht="36.75" customHeight="1">
      <c r="A83" s="288">
        <f t="shared" si="7"/>
        <v>72</v>
      </c>
      <c r="B83" s="289" t="str">
        <f>IF(基本情報入力シート!C111="","",基本情報入力シート!C111)</f>
        <v/>
      </c>
      <c r="C83" s="290" t="str">
        <f>IF(基本情報入力シート!M111="","",基本情報入力シート!M111)</f>
        <v/>
      </c>
      <c r="D83" s="290" t="str">
        <f>IF(基本情報入力シート!R111="","",基本情報入力シート!R111)</f>
        <v/>
      </c>
      <c r="E83" s="290" t="str">
        <f>IF(基本情報入力シート!W111="","",基本情報入力シート!W111)</f>
        <v/>
      </c>
      <c r="F83" s="290" t="str">
        <f>IF(基本情報入力シート!X111="","",基本情報入力シート!X111)</f>
        <v/>
      </c>
      <c r="G83" s="290" t="str">
        <f>IF(基本情報入力シート!Y111="","",基本情報入力シート!Y111)</f>
        <v/>
      </c>
      <c r="H83" s="21" t="s">
        <v>130</v>
      </c>
      <c r="I83" s="291" t="str">
        <f>IF(基本情報入力シート!Z111="","",基本情報入力シート!Z111)</f>
        <v/>
      </c>
      <c r="J83" s="292">
        <f>IF(基本情報入力シート!AA111="","",基本情報入力シート!AA111)</f>
        <v>10</v>
      </c>
      <c r="K83" s="293" t="str">
        <f>IF(G83="","",VLOOKUP(G83,【参考】数式用!$A$3:$B$28,2,FALSE))</f>
        <v/>
      </c>
      <c r="L83" s="294" t="s">
        <v>16</v>
      </c>
      <c r="M83" s="295">
        <v>6</v>
      </c>
      <c r="N83" s="296" t="s">
        <v>9</v>
      </c>
      <c r="O83" s="76">
        <v>2</v>
      </c>
      <c r="P83" s="297" t="s">
        <v>28</v>
      </c>
      <c r="Q83" s="295">
        <v>6</v>
      </c>
      <c r="R83" s="297" t="s">
        <v>9</v>
      </c>
      <c r="S83" s="295">
        <v>5</v>
      </c>
      <c r="T83" s="296" t="s">
        <v>64</v>
      </c>
      <c r="U83" s="298" t="s">
        <v>65</v>
      </c>
      <c r="V83" s="299">
        <f t="shared" si="10"/>
        <v>4</v>
      </c>
      <c r="W83" s="298" t="s">
        <v>66</v>
      </c>
      <c r="X83" s="300" t="str">
        <f t="shared" si="8"/>
        <v/>
      </c>
      <c r="Y83" s="300" t="str">
        <f t="shared" si="9"/>
        <v/>
      </c>
      <c r="Z83" s="102" t="s">
        <v>130</v>
      </c>
      <c r="AA83" s="22" t="s">
        <v>130</v>
      </c>
      <c r="AB83" s="119"/>
      <c r="AE83" s="119" t="str">
        <f t="shared" si="6"/>
        <v/>
      </c>
    </row>
    <row r="84" spans="1:31" ht="36.75" customHeight="1">
      <c r="A84" s="288">
        <f t="shared" si="7"/>
        <v>73</v>
      </c>
      <c r="B84" s="289" t="str">
        <f>IF(基本情報入力シート!C112="","",基本情報入力シート!C112)</f>
        <v/>
      </c>
      <c r="C84" s="290" t="str">
        <f>IF(基本情報入力シート!M112="","",基本情報入力シート!M112)</f>
        <v/>
      </c>
      <c r="D84" s="290" t="str">
        <f>IF(基本情報入力シート!R112="","",基本情報入力シート!R112)</f>
        <v/>
      </c>
      <c r="E84" s="290" t="str">
        <f>IF(基本情報入力シート!W112="","",基本情報入力シート!W112)</f>
        <v/>
      </c>
      <c r="F84" s="290" t="str">
        <f>IF(基本情報入力シート!X112="","",基本情報入力シート!X112)</f>
        <v/>
      </c>
      <c r="G84" s="290" t="str">
        <f>IF(基本情報入力シート!Y112="","",基本情報入力シート!Y112)</f>
        <v/>
      </c>
      <c r="H84" s="21" t="s">
        <v>130</v>
      </c>
      <c r="I84" s="291" t="str">
        <f>IF(基本情報入力シート!Z112="","",基本情報入力シート!Z112)</f>
        <v/>
      </c>
      <c r="J84" s="292">
        <f>IF(基本情報入力シート!AA112="","",基本情報入力シート!AA112)</f>
        <v>10</v>
      </c>
      <c r="K84" s="293" t="str">
        <f>IF(G84="","",VLOOKUP(G84,【参考】数式用!$A$3:$B$28,2,FALSE))</f>
        <v/>
      </c>
      <c r="L84" s="294" t="s">
        <v>16</v>
      </c>
      <c r="M84" s="295">
        <v>6</v>
      </c>
      <c r="N84" s="296" t="s">
        <v>9</v>
      </c>
      <c r="O84" s="76">
        <v>2</v>
      </c>
      <c r="P84" s="297" t="s">
        <v>28</v>
      </c>
      <c r="Q84" s="295">
        <v>6</v>
      </c>
      <c r="R84" s="297" t="s">
        <v>9</v>
      </c>
      <c r="S84" s="295">
        <v>5</v>
      </c>
      <c r="T84" s="296" t="s">
        <v>64</v>
      </c>
      <c r="U84" s="298" t="s">
        <v>18</v>
      </c>
      <c r="V84" s="299">
        <f t="shared" si="10"/>
        <v>4</v>
      </c>
      <c r="W84" s="298" t="s">
        <v>23</v>
      </c>
      <c r="X84" s="300" t="str">
        <f t="shared" si="8"/>
        <v/>
      </c>
      <c r="Y84" s="300" t="str">
        <f t="shared" si="9"/>
        <v/>
      </c>
      <c r="Z84" s="102" t="s">
        <v>130</v>
      </c>
      <c r="AA84" s="22" t="s">
        <v>130</v>
      </c>
      <c r="AB84" s="119"/>
      <c r="AE84" s="119" t="str">
        <f t="shared" si="6"/>
        <v/>
      </c>
    </row>
    <row r="85" spans="1:31" ht="36.75" customHeight="1">
      <c r="A85" s="288">
        <f t="shared" si="7"/>
        <v>74</v>
      </c>
      <c r="B85" s="289" t="str">
        <f>IF(基本情報入力シート!C113="","",基本情報入力シート!C113)</f>
        <v/>
      </c>
      <c r="C85" s="290" t="str">
        <f>IF(基本情報入力シート!M113="","",基本情報入力シート!M113)</f>
        <v/>
      </c>
      <c r="D85" s="290" t="str">
        <f>IF(基本情報入力シート!R113="","",基本情報入力シート!R113)</f>
        <v/>
      </c>
      <c r="E85" s="290" t="str">
        <f>IF(基本情報入力シート!W113="","",基本情報入力シート!W113)</f>
        <v/>
      </c>
      <c r="F85" s="290" t="str">
        <f>IF(基本情報入力シート!X113="","",基本情報入力シート!X113)</f>
        <v/>
      </c>
      <c r="G85" s="290" t="str">
        <f>IF(基本情報入力シート!Y113="","",基本情報入力シート!Y113)</f>
        <v/>
      </c>
      <c r="H85" s="21" t="s">
        <v>130</v>
      </c>
      <c r="I85" s="291" t="str">
        <f>IF(基本情報入力シート!Z113="","",基本情報入力シート!Z113)</f>
        <v/>
      </c>
      <c r="J85" s="292">
        <f>IF(基本情報入力シート!AA113="","",基本情報入力シート!AA113)</f>
        <v>10</v>
      </c>
      <c r="K85" s="293" t="str">
        <f>IF(G85="","",VLOOKUP(G85,【参考】数式用!$A$3:$B$28,2,FALSE))</f>
        <v/>
      </c>
      <c r="L85" s="294" t="s">
        <v>16</v>
      </c>
      <c r="M85" s="295">
        <v>6</v>
      </c>
      <c r="N85" s="296" t="s">
        <v>9</v>
      </c>
      <c r="O85" s="76">
        <v>2</v>
      </c>
      <c r="P85" s="297" t="s">
        <v>28</v>
      </c>
      <c r="Q85" s="295">
        <v>6</v>
      </c>
      <c r="R85" s="297" t="s">
        <v>9</v>
      </c>
      <c r="S85" s="295">
        <v>5</v>
      </c>
      <c r="T85" s="296" t="s">
        <v>64</v>
      </c>
      <c r="U85" s="298" t="s">
        <v>65</v>
      </c>
      <c r="V85" s="299">
        <f t="shared" si="10"/>
        <v>4</v>
      </c>
      <c r="W85" s="298" t="s">
        <v>66</v>
      </c>
      <c r="X85" s="300" t="str">
        <f t="shared" si="8"/>
        <v/>
      </c>
      <c r="Y85" s="300" t="str">
        <f t="shared" si="9"/>
        <v/>
      </c>
      <c r="Z85" s="102" t="s">
        <v>130</v>
      </c>
      <c r="AA85" s="22" t="s">
        <v>130</v>
      </c>
      <c r="AB85" s="119"/>
      <c r="AE85" s="119" t="str">
        <f t="shared" si="6"/>
        <v/>
      </c>
    </row>
    <row r="86" spans="1:31" ht="36.75" customHeight="1">
      <c r="A86" s="288">
        <f t="shared" si="7"/>
        <v>75</v>
      </c>
      <c r="B86" s="289" t="str">
        <f>IF(基本情報入力シート!C114="","",基本情報入力シート!C114)</f>
        <v/>
      </c>
      <c r="C86" s="290" t="str">
        <f>IF(基本情報入力シート!M114="","",基本情報入力シート!M114)</f>
        <v/>
      </c>
      <c r="D86" s="290" t="str">
        <f>IF(基本情報入力シート!R114="","",基本情報入力シート!R114)</f>
        <v/>
      </c>
      <c r="E86" s="290" t="str">
        <f>IF(基本情報入力シート!W114="","",基本情報入力シート!W114)</f>
        <v/>
      </c>
      <c r="F86" s="290" t="str">
        <f>IF(基本情報入力シート!X114="","",基本情報入力シート!X114)</f>
        <v/>
      </c>
      <c r="G86" s="290" t="str">
        <f>IF(基本情報入力シート!Y114="","",基本情報入力シート!Y114)</f>
        <v/>
      </c>
      <c r="H86" s="21" t="s">
        <v>130</v>
      </c>
      <c r="I86" s="291" t="str">
        <f>IF(基本情報入力シート!Z114="","",基本情報入力シート!Z114)</f>
        <v/>
      </c>
      <c r="J86" s="292">
        <f>IF(基本情報入力シート!AA114="","",基本情報入力シート!AA114)</f>
        <v>10</v>
      </c>
      <c r="K86" s="293" t="str">
        <f>IF(G86="","",VLOOKUP(G86,【参考】数式用!$A$3:$B$28,2,FALSE))</f>
        <v/>
      </c>
      <c r="L86" s="294" t="s">
        <v>16</v>
      </c>
      <c r="M86" s="295">
        <v>6</v>
      </c>
      <c r="N86" s="296" t="s">
        <v>9</v>
      </c>
      <c r="O86" s="76">
        <v>2</v>
      </c>
      <c r="P86" s="297" t="s">
        <v>28</v>
      </c>
      <c r="Q86" s="295">
        <v>6</v>
      </c>
      <c r="R86" s="297" t="s">
        <v>9</v>
      </c>
      <c r="S86" s="295">
        <v>5</v>
      </c>
      <c r="T86" s="296" t="s">
        <v>64</v>
      </c>
      <c r="U86" s="298" t="s">
        <v>18</v>
      </c>
      <c r="V86" s="299">
        <f t="shared" si="10"/>
        <v>4</v>
      </c>
      <c r="W86" s="298" t="s">
        <v>23</v>
      </c>
      <c r="X86" s="300" t="str">
        <f t="shared" si="8"/>
        <v/>
      </c>
      <c r="Y86" s="300" t="str">
        <f t="shared" si="9"/>
        <v/>
      </c>
      <c r="Z86" s="102" t="s">
        <v>130</v>
      </c>
      <c r="AA86" s="22" t="s">
        <v>130</v>
      </c>
      <c r="AB86" s="119"/>
      <c r="AE86" s="119" t="str">
        <f t="shared" si="6"/>
        <v/>
      </c>
    </row>
    <row r="87" spans="1:31" ht="36.75" customHeight="1">
      <c r="A87" s="288">
        <f t="shared" si="7"/>
        <v>76</v>
      </c>
      <c r="B87" s="289" t="str">
        <f>IF(基本情報入力シート!C115="","",基本情報入力シート!C115)</f>
        <v/>
      </c>
      <c r="C87" s="290" t="str">
        <f>IF(基本情報入力シート!M115="","",基本情報入力シート!M115)</f>
        <v/>
      </c>
      <c r="D87" s="290" t="str">
        <f>IF(基本情報入力シート!R115="","",基本情報入力シート!R115)</f>
        <v/>
      </c>
      <c r="E87" s="290" t="str">
        <f>IF(基本情報入力シート!W115="","",基本情報入力シート!W115)</f>
        <v/>
      </c>
      <c r="F87" s="290" t="str">
        <f>IF(基本情報入力シート!X115="","",基本情報入力シート!X115)</f>
        <v/>
      </c>
      <c r="G87" s="290" t="str">
        <f>IF(基本情報入力シート!Y115="","",基本情報入力シート!Y115)</f>
        <v/>
      </c>
      <c r="H87" s="21" t="s">
        <v>130</v>
      </c>
      <c r="I87" s="291" t="str">
        <f>IF(基本情報入力シート!Z115="","",基本情報入力シート!Z115)</f>
        <v/>
      </c>
      <c r="J87" s="292">
        <f>IF(基本情報入力シート!AA115="","",基本情報入力シート!AA115)</f>
        <v>10</v>
      </c>
      <c r="K87" s="293" t="str">
        <f>IF(G87="","",VLOOKUP(G87,【参考】数式用!$A$3:$B$28,2,FALSE))</f>
        <v/>
      </c>
      <c r="L87" s="294" t="s">
        <v>16</v>
      </c>
      <c r="M87" s="295">
        <v>6</v>
      </c>
      <c r="N87" s="296" t="s">
        <v>9</v>
      </c>
      <c r="O87" s="76">
        <v>2</v>
      </c>
      <c r="P87" s="297" t="s">
        <v>28</v>
      </c>
      <c r="Q87" s="295">
        <v>6</v>
      </c>
      <c r="R87" s="297" t="s">
        <v>9</v>
      </c>
      <c r="S87" s="295">
        <v>5</v>
      </c>
      <c r="T87" s="296" t="s">
        <v>64</v>
      </c>
      <c r="U87" s="298" t="s">
        <v>65</v>
      </c>
      <c r="V87" s="299">
        <f t="shared" si="10"/>
        <v>4</v>
      </c>
      <c r="W87" s="298" t="s">
        <v>66</v>
      </c>
      <c r="X87" s="300" t="str">
        <f t="shared" si="8"/>
        <v/>
      </c>
      <c r="Y87" s="300" t="str">
        <f t="shared" si="9"/>
        <v/>
      </c>
      <c r="Z87" s="102" t="s">
        <v>130</v>
      </c>
      <c r="AA87" s="22" t="s">
        <v>130</v>
      </c>
      <c r="AB87" s="119"/>
      <c r="AE87" s="119" t="str">
        <f t="shared" si="6"/>
        <v/>
      </c>
    </row>
    <row r="88" spans="1:31" ht="36.75" customHeight="1">
      <c r="A88" s="288">
        <f t="shared" si="7"/>
        <v>77</v>
      </c>
      <c r="B88" s="289" t="str">
        <f>IF(基本情報入力シート!C116="","",基本情報入力シート!C116)</f>
        <v/>
      </c>
      <c r="C88" s="290" t="str">
        <f>IF(基本情報入力シート!M116="","",基本情報入力シート!M116)</f>
        <v/>
      </c>
      <c r="D88" s="290" t="str">
        <f>IF(基本情報入力シート!R116="","",基本情報入力シート!R116)</f>
        <v/>
      </c>
      <c r="E88" s="290" t="str">
        <f>IF(基本情報入力シート!W116="","",基本情報入力シート!W116)</f>
        <v/>
      </c>
      <c r="F88" s="290" t="str">
        <f>IF(基本情報入力シート!X116="","",基本情報入力シート!X116)</f>
        <v/>
      </c>
      <c r="G88" s="290" t="str">
        <f>IF(基本情報入力シート!Y116="","",基本情報入力シート!Y116)</f>
        <v/>
      </c>
      <c r="H88" s="21" t="s">
        <v>130</v>
      </c>
      <c r="I88" s="291" t="str">
        <f>IF(基本情報入力シート!Z116="","",基本情報入力シート!Z116)</f>
        <v/>
      </c>
      <c r="J88" s="292">
        <f>IF(基本情報入力シート!AA116="","",基本情報入力シート!AA116)</f>
        <v>10</v>
      </c>
      <c r="K88" s="293" t="str">
        <f>IF(G88="","",VLOOKUP(G88,【参考】数式用!$A$3:$B$28,2,FALSE))</f>
        <v/>
      </c>
      <c r="L88" s="294" t="s">
        <v>16</v>
      </c>
      <c r="M88" s="295">
        <v>6</v>
      </c>
      <c r="N88" s="296" t="s">
        <v>9</v>
      </c>
      <c r="O88" s="76">
        <v>2</v>
      </c>
      <c r="P88" s="297" t="s">
        <v>28</v>
      </c>
      <c r="Q88" s="295">
        <v>6</v>
      </c>
      <c r="R88" s="297" t="s">
        <v>9</v>
      </c>
      <c r="S88" s="295">
        <v>5</v>
      </c>
      <c r="T88" s="296" t="s">
        <v>64</v>
      </c>
      <c r="U88" s="298" t="s">
        <v>18</v>
      </c>
      <c r="V88" s="299">
        <f t="shared" si="10"/>
        <v>4</v>
      </c>
      <c r="W88" s="298" t="s">
        <v>23</v>
      </c>
      <c r="X88" s="300" t="str">
        <f t="shared" si="8"/>
        <v/>
      </c>
      <c r="Y88" s="300" t="str">
        <f t="shared" si="9"/>
        <v/>
      </c>
      <c r="Z88" s="102" t="s">
        <v>130</v>
      </c>
      <c r="AA88" s="22" t="s">
        <v>130</v>
      </c>
      <c r="AB88" s="119"/>
      <c r="AE88" s="119" t="str">
        <f t="shared" si="6"/>
        <v/>
      </c>
    </row>
    <row r="89" spans="1:31" ht="36.75" customHeight="1">
      <c r="A89" s="288">
        <f t="shared" si="7"/>
        <v>78</v>
      </c>
      <c r="B89" s="289" t="str">
        <f>IF(基本情報入力シート!C117="","",基本情報入力シート!C117)</f>
        <v/>
      </c>
      <c r="C89" s="290" t="str">
        <f>IF(基本情報入力シート!M117="","",基本情報入力シート!M117)</f>
        <v/>
      </c>
      <c r="D89" s="290" t="str">
        <f>IF(基本情報入力シート!R117="","",基本情報入力シート!R117)</f>
        <v/>
      </c>
      <c r="E89" s="290" t="str">
        <f>IF(基本情報入力シート!W117="","",基本情報入力シート!W117)</f>
        <v/>
      </c>
      <c r="F89" s="290" t="str">
        <f>IF(基本情報入力シート!X117="","",基本情報入力シート!X117)</f>
        <v/>
      </c>
      <c r="G89" s="290" t="str">
        <f>IF(基本情報入力シート!Y117="","",基本情報入力シート!Y117)</f>
        <v/>
      </c>
      <c r="H89" s="21" t="s">
        <v>130</v>
      </c>
      <c r="I89" s="291" t="str">
        <f>IF(基本情報入力シート!Z117="","",基本情報入力シート!Z117)</f>
        <v/>
      </c>
      <c r="J89" s="292">
        <f>IF(基本情報入力シート!AA117="","",基本情報入力シート!AA117)</f>
        <v>10</v>
      </c>
      <c r="K89" s="293" t="str">
        <f>IF(G89="","",VLOOKUP(G89,【参考】数式用!$A$3:$B$28,2,FALSE))</f>
        <v/>
      </c>
      <c r="L89" s="294" t="s">
        <v>16</v>
      </c>
      <c r="M89" s="295">
        <v>6</v>
      </c>
      <c r="N89" s="296" t="s">
        <v>9</v>
      </c>
      <c r="O89" s="76">
        <v>2</v>
      </c>
      <c r="P89" s="297" t="s">
        <v>28</v>
      </c>
      <c r="Q89" s="295">
        <v>6</v>
      </c>
      <c r="R89" s="297" t="s">
        <v>9</v>
      </c>
      <c r="S89" s="295">
        <v>5</v>
      </c>
      <c r="T89" s="296" t="s">
        <v>64</v>
      </c>
      <c r="U89" s="298" t="s">
        <v>65</v>
      </c>
      <c r="V89" s="299">
        <f t="shared" si="10"/>
        <v>4</v>
      </c>
      <c r="W89" s="298" t="s">
        <v>66</v>
      </c>
      <c r="X89" s="300" t="str">
        <f t="shared" si="8"/>
        <v/>
      </c>
      <c r="Y89" s="300" t="str">
        <f t="shared" si="9"/>
        <v/>
      </c>
      <c r="Z89" s="102" t="s">
        <v>130</v>
      </c>
      <c r="AA89" s="22" t="s">
        <v>130</v>
      </c>
      <c r="AB89" s="119"/>
      <c r="AE89" s="119" t="str">
        <f t="shared" si="6"/>
        <v/>
      </c>
    </row>
    <row r="90" spans="1:31" ht="36.75" customHeight="1">
      <c r="A90" s="288">
        <f t="shared" si="7"/>
        <v>79</v>
      </c>
      <c r="B90" s="289" t="str">
        <f>IF(基本情報入力シート!C118="","",基本情報入力シート!C118)</f>
        <v/>
      </c>
      <c r="C90" s="290" t="str">
        <f>IF(基本情報入力シート!M118="","",基本情報入力シート!M118)</f>
        <v/>
      </c>
      <c r="D90" s="290" t="str">
        <f>IF(基本情報入力シート!R118="","",基本情報入力シート!R118)</f>
        <v/>
      </c>
      <c r="E90" s="290" t="str">
        <f>IF(基本情報入力シート!W118="","",基本情報入力シート!W118)</f>
        <v/>
      </c>
      <c r="F90" s="290" t="str">
        <f>IF(基本情報入力シート!X118="","",基本情報入力シート!X118)</f>
        <v/>
      </c>
      <c r="G90" s="290" t="str">
        <f>IF(基本情報入力シート!Y118="","",基本情報入力シート!Y118)</f>
        <v/>
      </c>
      <c r="H90" s="21" t="s">
        <v>130</v>
      </c>
      <c r="I90" s="291" t="str">
        <f>IF(基本情報入力シート!Z118="","",基本情報入力シート!Z118)</f>
        <v/>
      </c>
      <c r="J90" s="292">
        <f>IF(基本情報入力シート!AA118="","",基本情報入力シート!AA118)</f>
        <v>10</v>
      </c>
      <c r="K90" s="293" t="str">
        <f>IF(G90="","",VLOOKUP(G90,【参考】数式用!$A$3:$B$28,2,FALSE))</f>
        <v/>
      </c>
      <c r="L90" s="294" t="s">
        <v>16</v>
      </c>
      <c r="M90" s="295">
        <v>6</v>
      </c>
      <c r="N90" s="296" t="s">
        <v>9</v>
      </c>
      <c r="O90" s="76">
        <v>2</v>
      </c>
      <c r="P90" s="297" t="s">
        <v>28</v>
      </c>
      <c r="Q90" s="295">
        <v>6</v>
      </c>
      <c r="R90" s="297" t="s">
        <v>9</v>
      </c>
      <c r="S90" s="295">
        <v>5</v>
      </c>
      <c r="T90" s="296" t="s">
        <v>64</v>
      </c>
      <c r="U90" s="298" t="s">
        <v>18</v>
      </c>
      <c r="V90" s="299">
        <f t="shared" si="10"/>
        <v>4</v>
      </c>
      <c r="W90" s="298" t="s">
        <v>23</v>
      </c>
      <c r="X90" s="300" t="str">
        <f t="shared" si="8"/>
        <v/>
      </c>
      <c r="Y90" s="300" t="str">
        <f t="shared" si="9"/>
        <v/>
      </c>
      <c r="Z90" s="102" t="s">
        <v>130</v>
      </c>
      <c r="AA90" s="22" t="s">
        <v>130</v>
      </c>
      <c r="AB90" s="119"/>
      <c r="AE90" s="119" t="str">
        <f t="shared" si="6"/>
        <v/>
      </c>
    </row>
    <row r="91" spans="1:31" ht="36.75" customHeight="1">
      <c r="A91" s="288">
        <f t="shared" si="7"/>
        <v>80</v>
      </c>
      <c r="B91" s="289" t="str">
        <f>IF(基本情報入力シート!C119="","",基本情報入力シート!C119)</f>
        <v/>
      </c>
      <c r="C91" s="290" t="str">
        <f>IF(基本情報入力シート!M119="","",基本情報入力シート!M119)</f>
        <v/>
      </c>
      <c r="D91" s="290" t="str">
        <f>IF(基本情報入力シート!R119="","",基本情報入力シート!R119)</f>
        <v/>
      </c>
      <c r="E91" s="290" t="str">
        <f>IF(基本情報入力シート!W119="","",基本情報入力シート!W119)</f>
        <v/>
      </c>
      <c r="F91" s="290" t="str">
        <f>IF(基本情報入力シート!X119="","",基本情報入力シート!X119)</f>
        <v/>
      </c>
      <c r="G91" s="290" t="str">
        <f>IF(基本情報入力シート!Y119="","",基本情報入力シート!Y119)</f>
        <v/>
      </c>
      <c r="H91" s="21" t="s">
        <v>130</v>
      </c>
      <c r="I91" s="291" t="str">
        <f>IF(基本情報入力シート!Z119="","",基本情報入力シート!Z119)</f>
        <v/>
      </c>
      <c r="J91" s="292">
        <f>IF(基本情報入力シート!AA119="","",基本情報入力シート!AA119)</f>
        <v>10</v>
      </c>
      <c r="K91" s="293" t="str">
        <f>IF(G91="","",VLOOKUP(G91,【参考】数式用!$A$3:$B$28,2,FALSE))</f>
        <v/>
      </c>
      <c r="L91" s="294" t="s">
        <v>16</v>
      </c>
      <c r="M91" s="295">
        <v>6</v>
      </c>
      <c r="N91" s="296" t="s">
        <v>9</v>
      </c>
      <c r="O91" s="76">
        <v>2</v>
      </c>
      <c r="P91" s="297" t="s">
        <v>28</v>
      </c>
      <c r="Q91" s="295">
        <v>6</v>
      </c>
      <c r="R91" s="297" t="s">
        <v>9</v>
      </c>
      <c r="S91" s="295">
        <v>5</v>
      </c>
      <c r="T91" s="296" t="s">
        <v>64</v>
      </c>
      <c r="U91" s="298" t="s">
        <v>65</v>
      </c>
      <c r="V91" s="299">
        <f t="shared" si="10"/>
        <v>4</v>
      </c>
      <c r="W91" s="298" t="s">
        <v>66</v>
      </c>
      <c r="X91" s="300" t="str">
        <f t="shared" si="8"/>
        <v/>
      </c>
      <c r="Y91" s="300" t="str">
        <f t="shared" si="9"/>
        <v/>
      </c>
      <c r="Z91" s="102" t="s">
        <v>130</v>
      </c>
      <c r="AA91" s="22" t="s">
        <v>130</v>
      </c>
      <c r="AB91" s="119"/>
      <c r="AE91" s="119" t="str">
        <f t="shared" si="6"/>
        <v/>
      </c>
    </row>
    <row r="92" spans="1:31" ht="36.75" customHeight="1">
      <c r="A92" s="288">
        <f t="shared" si="7"/>
        <v>81</v>
      </c>
      <c r="B92" s="289" t="str">
        <f>IF(基本情報入力シート!C120="","",基本情報入力シート!C120)</f>
        <v/>
      </c>
      <c r="C92" s="290" t="str">
        <f>IF(基本情報入力シート!M120="","",基本情報入力シート!M120)</f>
        <v/>
      </c>
      <c r="D92" s="290" t="str">
        <f>IF(基本情報入力シート!R120="","",基本情報入力シート!R120)</f>
        <v/>
      </c>
      <c r="E92" s="290" t="str">
        <f>IF(基本情報入力シート!W120="","",基本情報入力シート!W120)</f>
        <v/>
      </c>
      <c r="F92" s="290" t="str">
        <f>IF(基本情報入力シート!X120="","",基本情報入力シート!X120)</f>
        <v/>
      </c>
      <c r="G92" s="290" t="str">
        <f>IF(基本情報入力シート!Y120="","",基本情報入力シート!Y120)</f>
        <v/>
      </c>
      <c r="H92" s="21" t="s">
        <v>130</v>
      </c>
      <c r="I92" s="291" t="str">
        <f>IF(基本情報入力シート!Z120="","",基本情報入力シート!Z120)</f>
        <v/>
      </c>
      <c r="J92" s="292">
        <f>IF(基本情報入力シート!AA120="","",基本情報入力シート!AA120)</f>
        <v>10</v>
      </c>
      <c r="K92" s="293" t="str">
        <f>IF(G92="","",VLOOKUP(G92,【参考】数式用!$A$3:$B$28,2,FALSE))</f>
        <v/>
      </c>
      <c r="L92" s="294" t="s">
        <v>16</v>
      </c>
      <c r="M92" s="295">
        <v>6</v>
      </c>
      <c r="N92" s="296" t="s">
        <v>9</v>
      </c>
      <c r="O92" s="76">
        <v>2</v>
      </c>
      <c r="P92" s="297" t="s">
        <v>28</v>
      </c>
      <c r="Q92" s="295">
        <v>6</v>
      </c>
      <c r="R92" s="297" t="s">
        <v>9</v>
      </c>
      <c r="S92" s="295">
        <v>5</v>
      </c>
      <c r="T92" s="296" t="s">
        <v>64</v>
      </c>
      <c r="U92" s="298" t="s">
        <v>18</v>
      </c>
      <c r="V92" s="299">
        <f t="shared" si="10"/>
        <v>4</v>
      </c>
      <c r="W92" s="298" t="s">
        <v>23</v>
      </c>
      <c r="X92" s="300" t="str">
        <f t="shared" si="8"/>
        <v/>
      </c>
      <c r="Y92" s="300" t="str">
        <f t="shared" si="9"/>
        <v/>
      </c>
      <c r="Z92" s="102" t="s">
        <v>130</v>
      </c>
      <c r="AA92" s="22" t="s">
        <v>130</v>
      </c>
      <c r="AB92" s="119"/>
      <c r="AE92" s="119" t="str">
        <f t="shared" si="6"/>
        <v/>
      </c>
    </row>
    <row r="93" spans="1:31" ht="36.75" customHeight="1">
      <c r="A93" s="288">
        <f t="shared" si="7"/>
        <v>82</v>
      </c>
      <c r="B93" s="289" t="str">
        <f>IF(基本情報入力シート!C121="","",基本情報入力シート!C121)</f>
        <v/>
      </c>
      <c r="C93" s="290" t="str">
        <f>IF(基本情報入力シート!M121="","",基本情報入力シート!M121)</f>
        <v/>
      </c>
      <c r="D93" s="290" t="str">
        <f>IF(基本情報入力シート!R121="","",基本情報入力シート!R121)</f>
        <v/>
      </c>
      <c r="E93" s="290" t="str">
        <f>IF(基本情報入力シート!W121="","",基本情報入力シート!W121)</f>
        <v/>
      </c>
      <c r="F93" s="290" t="str">
        <f>IF(基本情報入力シート!X121="","",基本情報入力シート!X121)</f>
        <v/>
      </c>
      <c r="G93" s="290" t="str">
        <f>IF(基本情報入力シート!Y121="","",基本情報入力シート!Y121)</f>
        <v/>
      </c>
      <c r="H93" s="21" t="s">
        <v>130</v>
      </c>
      <c r="I93" s="291" t="str">
        <f>IF(基本情報入力シート!Z121="","",基本情報入力シート!Z121)</f>
        <v/>
      </c>
      <c r="J93" s="292">
        <f>IF(基本情報入力シート!AA121="","",基本情報入力シート!AA121)</f>
        <v>10</v>
      </c>
      <c r="K93" s="293" t="str">
        <f>IF(G93="","",VLOOKUP(G93,【参考】数式用!$A$3:$B$28,2,FALSE))</f>
        <v/>
      </c>
      <c r="L93" s="294" t="s">
        <v>16</v>
      </c>
      <c r="M93" s="295">
        <v>6</v>
      </c>
      <c r="N93" s="296" t="s">
        <v>9</v>
      </c>
      <c r="O93" s="76">
        <v>2</v>
      </c>
      <c r="P93" s="297" t="s">
        <v>28</v>
      </c>
      <c r="Q93" s="295">
        <v>6</v>
      </c>
      <c r="R93" s="297" t="s">
        <v>9</v>
      </c>
      <c r="S93" s="295">
        <v>5</v>
      </c>
      <c r="T93" s="296" t="s">
        <v>64</v>
      </c>
      <c r="U93" s="298" t="s">
        <v>65</v>
      </c>
      <c r="V93" s="299">
        <f t="shared" si="10"/>
        <v>4</v>
      </c>
      <c r="W93" s="298" t="s">
        <v>66</v>
      </c>
      <c r="X93" s="300" t="str">
        <f t="shared" si="8"/>
        <v/>
      </c>
      <c r="Y93" s="300" t="str">
        <f t="shared" si="9"/>
        <v/>
      </c>
      <c r="Z93" s="102" t="s">
        <v>130</v>
      </c>
      <c r="AA93" s="22" t="s">
        <v>130</v>
      </c>
      <c r="AB93" s="119"/>
      <c r="AE93" s="119" t="str">
        <f t="shared" si="6"/>
        <v/>
      </c>
    </row>
    <row r="94" spans="1:31" ht="36.75" customHeight="1">
      <c r="A94" s="288">
        <f t="shared" si="7"/>
        <v>83</v>
      </c>
      <c r="B94" s="289" t="str">
        <f>IF(基本情報入力シート!C122="","",基本情報入力シート!C122)</f>
        <v/>
      </c>
      <c r="C94" s="290" t="str">
        <f>IF(基本情報入力シート!M122="","",基本情報入力シート!M122)</f>
        <v/>
      </c>
      <c r="D94" s="290" t="str">
        <f>IF(基本情報入力シート!R122="","",基本情報入力シート!R122)</f>
        <v/>
      </c>
      <c r="E94" s="290" t="str">
        <f>IF(基本情報入力シート!W122="","",基本情報入力シート!W122)</f>
        <v/>
      </c>
      <c r="F94" s="290" t="str">
        <f>IF(基本情報入力シート!X122="","",基本情報入力シート!X122)</f>
        <v/>
      </c>
      <c r="G94" s="290" t="str">
        <f>IF(基本情報入力シート!Y122="","",基本情報入力シート!Y122)</f>
        <v/>
      </c>
      <c r="H94" s="21" t="s">
        <v>130</v>
      </c>
      <c r="I94" s="291" t="str">
        <f>IF(基本情報入力シート!Z122="","",基本情報入力シート!Z122)</f>
        <v/>
      </c>
      <c r="J94" s="292">
        <f>IF(基本情報入力シート!AA122="","",基本情報入力シート!AA122)</f>
        <v>10</v>
      </c>
      <c r="K94" s="293" t="str">
        <f>IF(G94="","",VLOOKUP(G94,【参考】数式用!$A$3:$B$28,2,FALSE))</f>
        <v/>
      </c>
      <c r="L94" s="294" t="s">
        <v>16</v>
      </c>
      <c r="M94" s="295">
        <v>6</v>
      </c>
      <c r="N94" s="296" t="s">
        <v>9</v>
      </c>
      <c r="O94" s="76">
        <v>2</v>
      </c>
      <c r="P94" s="297" t="s">
        <v>28</v>
      </c>
      <c r="Q94" s="295">
        <v>6</v>
      </c>
      <c r="R94" s="297" t="s">
        <v>9</v>
      </c>
      <c r="S94" s="295">
        <v>5</v>
      </c>
      <c r="T94" s="296" t="s">
        <v>64</v>
      </c>
      <c r="U94" s="298" t="s">
        <v>18</v>
      </c>
      <c r="V94" s="299">
        <f t="shared" si="10"/>
        <v>4</v>
      </c>
      <c r="W94" s="298" t="s">
        <v>23</v>
      </c>
      <c r="X94" s="300" t="str">
        <f t="shared" si="8"/>
        <v/>
      </c>
      <c r="Y94" s="300" t="str">
        <f t="shared" si="9"/>
        <v/>
      </c>
      <c r="Z94" s="102" t="s">
        <v>130</v>
      </c>
      <c r="AA94" s="22" t="s">
        <v>130</v>
      </c>
      <c r="AB94" s="119"/>
      <c r="AE94" s="119" t="str">
        <f t="shared" si="6"/>
        <v/>
      </c>
    </row>
    <row r="95" spans="1:31" ht="36.75" customHeight="1">
      <c r="A95" s="288">
        <f t="shared" si="7"/>
        <v>84</v>
      </c>
      <c r="B95" s="289" t="str">
        <f>IF(基本情報入力シート!C123="","",基本情報入力シート!C123)</f>
        <v/>
      </c>
      <c r="C95" s="290" t="str">
        <f>IF(基本情報入力シート!M123="","",基本情報入力シート!M123)</f>
        <v/>
      </c>
      <c r="D95" s="290" t="str">
        <f>IF(基本情報入力シート!R123="","",基本情報入力シート!R123)</f>
        <v/>
      </c>
      <c r="E95" s="290" t="str">
        <f>IF(基本情報入力シート!W123="","",基本情報入力シート!W123)</f>
        <v/>
      </c>
      <c r="F95" s="290" t="str">
        <f>IF(基本情報入力シート!X123="","",基本情報入力シート!X123)</f>
        <v/>
      </c>
      <c r="G95" s="290" t="str">
        <f>IF(基本情報入力シート!Y123="","",基本情報入力シート!Y123)</f>
        <v/>
      </c>
      <c r="H95" s="21" t="s">
        <v>130</v>
      </c>
      <c r="I95" s="291" t="str">
        <f>IF(基本情報入力シート!Z123="","",基本情報入力シート!Z123)</f>
        <v/>
      </c>
      <c r="J95" s="292">
        <f>IF(基本情報入力シート!AA123="","",基本情報入力シート!AA123)</f>
        <v>10</v>
      </c>
      <c r="K95" s="293" t="str">
        <f>IF(G95="","",VLOOKUP(G95,【参考】数式用!$A$3:$B$28,2,FALSE))</f>
        <v/>
      </c>
      <c r="L95" s="294" t="s">
        <v>16</v>
      </c>
      <c r="M95" s="295">
        <v>6</v>
      </c>
      <c r="N95" s="296" t="s">
        <v>9</v>
      </c>
      <c r="O95" s="76">
        <v>2</v>
      </c>
      <c r="P95" s="297" t="s">
        <v>28</v>
      </c>
      <c r="Q95" s="295">
        <v>6</v>
      </c>
      <c r="R95" s="297" t="s">
        <v>9</v>
      </c>
      <c r="S95" s="295">
        <v>5</v>
      </c>
      <c r="T95" s="296" t="s">
        <v>64</v>
      </c>
      <c r="U95" s="298" t="s">
        <v>65</v>
      </c>
      <c r="V95" s="299">
        <f t="shared" si="10"/>
        <v>4</v>
      </c>
      <c r="W95" s="298" t="s">
        <v>66</v>
      </c>
      <c r="X95" s="300" t="str">
        <f t="shared" si="8"/>
        <v/>
      </c>
      <c r="Y95" s="300" t="str">
        <f t="shared" si="9"/>
        <v/>
      </c>
      <c r="Z95" s="102" t="s">
        <v>130</v>
      </c>
      <c r="AA95" s="22" t="s">
        <v>130</v>
      </c>
      <c r="AB95" s="119"/>
      <c r="AE95" s="119" t="str">
        <f t="shared" si="6"/>
        <v/>
      </c>
    </row>
    <row r="96" spans="1:31" ht="36.75" customHeight="1">
      <c r="A96" s="288">
        <f t="shared" si="7"/>
        <v>85</v>
      </c>
      <c r="B96" s="289" t="str">
        <f>IF(基本情報入力シート!C124="","",基本情報入力シート!C124)</f>
        <v/>
      </c>
      <c r="C96" s="290" t="str">
        <f>IF(基本情報入力シート!M124="","",基本情報入力シート!M124)</f>
        <v/>
      </c>
      <c r="D96" s="290" t="str">
        <f>IF(基本情報入力シート!R124="","",基本情報入力シート!R124)</f>
        <v/>
      </c>
      <c r="E96" s="290" t="str">
        <f>IF(基本情報入力シート!W124="","",基本情報入力シート!W124)</f>
        <v/>
      </c>
      <c r="F96" s="290" t="str">
        <f>IF(基本情報入力シート!X124="","",基本情報入力シート!X124)</f>
        <v/>
      </c>
      <c r="G96" s="290" t="str">
        <f>IF(基本情報入力シート!Y124="","",基本情報入力シート!Y124)</f>
        <v/>
      </c>
      <c r="H96" s="21" t="s">
        <v>130</v>
      </c>
      <c r="I96" s="291" t="str">
        <f>IF(基本情報入力シート!Z124="","",基本情報入力シート!Z124)</f>
        <v/>
      </c>
      <c r="J96" s="292">
        <f>IF(基本情報入力シート!AA124="","",基本情報入力シート!AA124)</f>
        <v>10</v>
      </c>
      <c r="K96" s="293" t="str">
        <f>IF(G96="","",VLOOKUP(G96,【参考】数式用!$A$3:$B$28,2,FALSE))</f>
        <v/>
      </c>
      <c r="L96" s="294" t="s">
        <v>16</v>
      </c>
      <c r="M96" s="295">
        <v>6</v>
      </c>
      <c r="N96" s="296" t="s">
        <v>9</v>
      </c>
      <c r="O96" s="76">
        <v>2</v>
      </c>
      <c r="P96" s="297" t="s">
        <v>28</v>
      </c>
      <c r="Q96" s="295">
        <v>6</v>
      </c>
      <c r="R96" s="297" t="s">
        <v>9</v>
      </c>
      <c r="S96" s="295">
        <v>5</v>
      </c>
      <c r="T96" s="296" t="s">
        <v>64</v>
      </c>
      <c r="U96" s="298" t="s">
        <v>18</v>
      </c>
      <c r="V96" s="299">
        <f t="shared" si="10"/>
        <v>4</v>
      </c>
      <c r="W96" s="298" t="s">
        <v>23</v>
      </c>
      <c r="X96" s="300" t="str">
        <f t="shared" si="8"/>
        <v/>
      </c>
      <c r="Y96" s="300" t="str">
        <f t="shared" si="9"/>
        <v/>
      </c>
      <c r="Z96" s="102" t="s">
        <v>130</v>
      </c>
      <c r="AA96" s="22" t="s">
        <v>130</v>
      </c>
      <c r="AB96" s="119"/>
      <c r="AE96" s="119" t="str">
        <f t="shared" si="6"/>
        <v/>
      </c>
    </row>
    <row r="97" spans="1:31" ht="36.75" customHeight="1">
      <c r="A97" s="288">
        <f t="shared" si="7"/>
        <v>86</v>
      </c>
      <c r="B97" s="289" t="str">
        <f>IF(基本情報入力シート!C125="","",基本情報入力シート!C125)</f>
        <v/>
      </c>
      <c r="C97" s="290" t="str">
        <f>IF(基本情報入力シート!M125="","",基本情報入力シート!M125)</f>
        <v/>
      </c>
      <c r="D97" s="290" t="str">
        <f>IF(基本情報入力シート!R125="","",基本情報入力シート!R125)</f>
        <v/>
      </c>
      <c r="E97" s="290" t="str">
        <f>IF(基本情報入力シート!W125="","",基本情報入力シート!W125)</f>
        <v/>
      </c>
      <c r="F97" s="290" t="str">
        <f>IF(基本情報入力シート!X125="","",基本情報入力シート!X125)</f>
        <v/>
      </c>
      <c r="G97" s="290" t="str">
        <f>IF(基本情報入力シート!Y125="","",基本情報入力シート!Y125)</f>
        <v/>
      </c>
      <c r="H97" s="21" t="s">
        <v>130</v>
      </c>
      <c r="I97" s="291" t="str">
        <f>IF(基本情報入力シート!Z125="","",基本情報入力シート!Z125)</f>
        <v/>
      </c>
      <c r="J97" s="292">
        <f>IF(基本情報入力シート!AA125="","",基本情報入力シート!AA125)</f>
        <v>10</v>
      </c>
      <c r="K97" s="293" t="str">
        <f>IF(G97="","",VLOOKUP(G97,【参考】数式用!$A$3:$B$28,2,FALSE))</f>
        <v/>
      </c>
      <c r="L97" s="294" t="s">
        <v>16</v>
      </c>
      <c r="M97" s="295">
        <v>6</v>
      </c>
      <c r="N97" s="296" t="s">
        <v>9</v>
      </c>
      <c r="O97" s="76">
        <v>2</v>
      </c>
      <c r="P97" s="297" t="s">
        <v>28</v>
      </c>
      <c r="Q97" s="295">
        <v>6</v>
      </c>
      <c r="R97" s="297" t="s">
        <v>9</v>
      </c>
      <c r="S97" s="295">
        <v>5</v>
      </c>
      <c r="T97" s="296" t="s">
        <v>64</v>
      </c>
      <c r="U97" s="298" t="s">
        <v>65</v>
      </c>
      <c r="V97" s="299">
        <f t="shared" si="10"/>
        <v>4</v>
      </c>
      <c r="W97" s="298" t="s">
        <v>66</v>
      </c>
      <c r="X97" s="300" t="str">
        <f t="shared" si="8"/>
        <v/>
      </c>
      <c r="Y97" s="300" t="str">
        <f t="shared" si="9"/>
        <v/>
      </c>
      <c r="Z97" s="102" t="s">
        <v>130</v>
      </c>
      <c r="AA97" s="22" t="s">
        <v>130</v>
      </c>
      <c r="AB97" s="119"/>
      <c r="AE97" s="119" t="str">
        <f t="shared" si="6"/>
        <v/>
      </c>
    </row>
    <row r="98" spans="1:31" ht="36.75" customHeight="1">
      <c r="A98" s="288">
        <f t="shared" si="7"/>
        <v>87</v>
      </c>
      <c r="B98" s="289" t="str">
        <f>IF(基本情報入力シート!C126="","",基本情報入力シート!C126)</f>
        <v/>
      </c>
      <c r="C98" s="290" t="str">
        <f>IF(基本情報入力シート!M126="","",基本情報入力シート!M126)</f>
        <v/>
      </c>
      <c r="D98" s="290" t="str">
        <f>IF(基本情報入力シート!R126="","",基本情報入力シート!R126)</f>
        <v/>
      </c>
      <c r="E98" s="290" t="str">
        <f>IF(基本情報入力シート!W126="","",基本情報入力シート!W126)</f>
        <v/>
      </c>
      <c r="F98" s="290" t="str">
        <f>IF(基本情報入力シート!X126="","",基本情報入力シート!X126)</f>
        <v/>
      </c>
      <c r="G98" s="290" t="str">
        <f>IF(基本情報入力シート!Y126="","",基本情報入力シート!Y126)</f>
        <v/>
      </c>
      <c r="H98" s="21" t="s">
        <v>130</v>
      </c>
      <c r="I98" s="291" t="str">
        <f>IF(基本情報入力シート!Z126="","",基本情報入力シート!Z126)</f>
        <v/>
      </c>
      <c r="J98" s="292">
        <f>IF(基本情報入力シート!AA126="","",基本情報入力シート!AA126)</f>
        <v>10</v>
      </c>
      <c r="K98" s="293" t="str">
        <f>IF(G98="","",VLOOKUP(G98,【参考】数式用!$A$3:$B$28,2,FALSE))</f>
        <v/>
      </c>
      <c r="L98" s="294" t="s">
        <v>16</v>
      </c>
      <c r="M98" s="295">
        <v>6</v>
      </c>
      <c r="N98" s="296" t="s">
        <v>9</v>
      </c>
      <c r="O98" s="76">
        <v>2</v>
      </c>
      <c r="P98" s="297" t="s">
        <v>28</v>
      </c>
      <c r="Q98" s="295">
        <v>6</v>
      </c>
      <c r="R98" s="297" t="s">
        <v>9</v>
      </c>
      <c r="S98" s="295">
        <v>5</v>
      </c>
      <c r="T98" s="296" t="s">
        <v>64</v>
      </c>
      <c r="U98" s="298" t="s">
        <v>18</v>
      </c>
      <c r="V98" s="299">
        <f t="shared" si="10"/>
        <v>4</v>
      </c>
      <c r="W98" s="298" t="s">
        <v>23</v>
      </c>
      <c r="X98" s="300" t="str">
        <f t="shared" si="8"/>
        <v/>
      </c>
      <c r="Y98" s="300" t="str">
        <f t="shared" si="9"/>
        <v/>
      </c>
      <c r="Z98" s="102" t="s">
        <v>130</v>
      </c>
      <c r="AA98" s="22" t="s">
        <v>130</v>
      </c>
      <c r="AB98" s="119"/>
      <c r="AE98" s="119" t="str">
        <f t="shared" si="6"/>
        <v/>
      </c>
    </row>
    <row r="99" spans="1:31" ht="36.75" customHeight="1">
      <c r="A99" s="288">
        <f t="shared" si="7"/>
        <v>88</v>
      </c>
      <c r="B99" s="289" t="str">
        <f>IF(基本情報入力シート!C127="","",基本情報入力シート!C127)</f>
        <v/>
      </c>
      <c r="C99" s="290" t="str">
        <f>IF(基本情報入力シート!M127="","",基本情報入力シート!M127)</f>
        <v/>
      </c>
      <c r="D99" s="290" t="str">
        <f>IF(基本情報入力シート!R127="","",基本情報入力シート!R127)</f>
        <v/>
      </c>
      <c r="E99" s="290" t="str">
        <f>IF(基本情報入力シート!W127="","",基本情報入力シート!W127)</f>
        <v/>
      </c>
      <c r="F99" s="290" t="str">
        <f>IF(基本情報入力シート!X127="","",基本情報入力シート!X127)</f>
        <v/>
      </c>
      <c r="G99" s="290" t="str">
        <f>IF(基本情報入力シート!Y127="","",基本情報入力シート!Y127)</f>
        <v/>
      </c>
      <c r="H99" s="21" t="s">
        <v>130</v>
      </c>
      <c r="I99" s="291" t="str">
        <f>IF(基本情報入力シート!Z127="","",基本情報入力シート!Z127)</f>
        <v/>
      </c>
      <c r="J99" s="292">
        <f>IF(基本情報入力シート!AA127="","",基本情報入力シート!AA127)</f>
        <v>10</v>
      </c>
      <c r="K99" s="293" t="str">
        <f>IF(G99="","",VLOOKUP(G99,【参考】数式用!$A$3:$B$28,2,FALSE))</f>
        <v/>
      </c>
      <c r="L99" s="294" t="s">
        <v>16</v>
      </c>
      <c r="M99" s="295">
        <v>6</v>
      </c>
      <c r="N99" s="296" t="s">
        <v>9</v>
      </c>
      <c r="O99" s="76">
        <v>2</v>
      </c>
      <c r="P99" s="297" t="s">
        <v>28</v>
      </c>
      <c r="Q99" s="295">
        <v>6</v>
      </c>
      <c r="R99" s="297" t="s">
        <v>9</v>
      </c>
      <c r="S99" s="295">
        <v>5</v>
      </c>
      <c r="T99" s="296" t="s">
        <v>64</v>
      </c>
      <c r="U99" s="298" t="s">
        <v>65</v>
      </c>
      <c r="V99" s="299">
        <f t="shared" si="10"/>
        <v>4</v>
      </c>
      <c r="W99" s="298" t="s">
        <v>66</v>
      </c>
      <c r="X99" s="300" t="str">
        <f t="shared" si="8"/>
        <v/>
      </c>
      <c r="Y99" s="300" t="str">
        <f t="shared" si="9"/>
        <v/>
      </c>
      <c r="Z99" s="102" t="s">
        <v>130</v>
      </c>
      <c r="AA99" s="22" t="s">
        <v>130</v>
      </c>
      <c r="AB99" s="119"/>
      <c r="AE99" s="119" t="str">
        <f t="shared" si="6"/>
        <v/>
      </c>
    </row>
    <row r="100" spans="1:31" ht="36.75" customHeight="1">
      <c r="A100" s="288">
        <f t="shared" si="7"/>
        <v>89</v>
      </c>
      <c r="B100" s="289" t="str">
        <f>IF(基本情報入力シート!C128="","",基本情報入力シート!C128)</f>
        <v/>
      </c>
      <c r="C100" s="290" t="str">
        <f>IF(基本情報入力シート!M128="","",基本情報入力シート!M128)</f>
        <v/>
      </c>
      <c r="D100" s="290" t="str">
        <f>IF(基本情報入力シート!R128="","",基本情報入力シート!R128)</f>
        <v/>
      </c>
      <c r="E100" s="290" t="str">
        <f>IF(基本情報入力シート!W128="","",基本情報入力シート!W128)</f>
        <v/>
      </c>
      <c r="F100" s="290" t="str">
        <f>IF(基本情報入力シート!X128="","",基本情報入力シート!X128)</f>
        <v/>
      </c>
      <c r="G100" s="290" t="str">
        <f>IF(基本情報入力シート!Y128="","",基本情報入力シート!Y128)</f>
        <v/>
      </c>
      <c r="H100" s="21" t="s">
        <v>130</v>
      </c>
      <c r="I100" s="291" t="str">
        <f>IF(基本情報入力シート!Z128="","",基本情報入力シート!Z128)</f>
        <v/>
      </c>
      <c r="J100" s="292">
        <f>IF(基本情報入力シート!AA128="","",基本情報入力シート!AA128)</f>
        <v>10</v>
      </c>
      <c r="K100" s="293" t="str">
        <f>IF(G100="","",VLOOKUP(G100,【参考】数式用!$A$3:$B$28,2,FALSE))</f>
        <v/>
      </c>
      <c r="L100" s="294" t="s">
        <v>16</v>
      </c>
      <c r="M100" s="295">
        <v>6</v>
      </c>
      <c r="N100" s="296" t="s">
        <v>9</v>
      </c>
      <c r="O100" s="76">
        <v>2</v>
      </c>
      <c r="P100" s="297" t="s">
        <v>28</v>
      </c>
      <c r="Q100" s="295">
        <v>6</v>
      </c>
      <c r="R100" s="297" t="s">
        <v>9</v>
      </c>
      <c r="S100" s="295">
        <v>5</v>
      </c>
      <c r="T100" s="296" t="s">
        <v>64</v>
      </c>
      <c r="U100" s="298" t="s">
        <v>18</v>
      </c>
      <c r="V100" s="299">
        <f t="shared" si="10"/>
        <v>4</v>
      </c>
      <c r="W100" s="298" t="s">
        <v>23</v>
      </c>
      <c r="X100" s="300" t="str">
        <f t="shared" si="8"/>
        <v/>
      </c>
      <c r="Y100" s="300" t="str">
        <f t="shared" si="9"/>
        <v/>
      </c>
      <c r="Z100" s="102" t="s">
        <v>130</v>
      </c>
      <c r="AA100" s="22" t="s">
        <v>130</v>
      </c>
      <c r="AB100" s="119"/>
      <c r="AE100" s="119" t="str">
        <f t="shared" si="6"/>
        <v/>
      </c>
    </row>
    <row r="101" spans="1:31" ht="36.75" customHeight="1">
      <c r="A101" s="288">
        <f t="shared" si="7"/>
        <v>90</v>
      </c>
      <c r="B101" s="289" t="str">
        <f>IF(基本情報入力シート!C129="","",基本情報入力シート!C129)</f>
        <v/>
      </c>
      <c r="C101" s="290" t="str">
        <f>IF(基本情報入力シート!M129="","",基本情報入力シート!M129)</f>
        <v/>
      </c>
      <c r="D101" s="290" t="str">
        <f>IF(基本情報入力シート!R129="","",基本情報入力シート!R129)</f>
        <v/>
      </c>
      <c r="E101" s="290" t="str">
        <f>IF(基本情報入力シート!W129="","",基本情報入力シート!W129)</f>
        <v/>
      </c>
      <c r="F101" s="290" t="str">
        <f>IF(基本情報入力シート!X129="","",基本情報入力シート!X129)</f>
        <v/>
      </c>
      <c r="G101" s="290" t="str">
        <f>IF(基本情報入力シート!Y129="","",基本情報入力シート!Y129)</f>
        <v/>
      </c>
      <c r="H101" s="21" t="s">
        <v>130</v>
      </c>
      <c r="I101" s="291" t="str">
        <f>IF(基本情報入力シート!Z129="","",基本情報入力シート!Z129)</f>
        <v/>
      </c>
      <c r="J101" s="292">
        <f>IF(基本情報入力シート!AA129="","",基本情報入力シート!AA129)</f>
        <v>10</v>
      </c>
      <c r="K101" s="293" t="str">
        <f>IF(G101="","",VLOOKUP(G101,【参考】数式用!$A$3:$B$28,2,FALSE))</f>
        <v/>
      </c>
      <c r="L101" s="294" t="s">
        <v>16</v>
      </c>
      <c r="M101" s="295">
        <v>6</v>
      </c>
      <c r="N101" s="296" t="s">
        <v>9</v>
      </c>
      <c r="O101" s="76">
        <v>2</v>
      </c>
      <c r="P101" s="297" t="s">
        <v>28</v>
      </c>
      <c r="Q101" s="295">
        <v>6</v>
      </c>
      <c r="R101" s="297" t="s">
        <v>9</v>
      </c>
      <c r="S101" s="295">
        <v>5</v>
      </c>
      <c r="T101" s="296" t="s">
        <v>64</v>
      </c>
      <c r="U101" s="298" t="s">
        <v>65</v>
      </c>
      <c r="V101" s="299">
        <f t="shared" si="10"/>
        <v>4</v>
      </c>
      <c r="W101" s="298" t="s">
        <v>66</v>
      </c>
      <c r="X101" s="300" t="str">
        <f t="shared" si="8"/>
        <v/>
      </c>
      <c r="Y101" s="300" t="str">
        <f t="shared" si="9"/>
        <v/>
      </c>
      <c r="Z101" s="102" t="s">
        <v>130</v>
      </c>
      <c r="AA101" s="22" t="s">
        <v>130</v>
      </c>
      <c r="AB101" s="119"/>
      <c r="AE101" s="119" t="str">
        <f t="shared" si="6"/>
        <v/>
      </c>
    </row>
    <row r="102" spans="1:31" ht="36.75" customHeight="1">
      <c r="A102" s="288">
        <f t="shared" si="7"/>
        <v>91</v>
      </c>
      <c r="B102" s="289" t="str">
        <f>IF(基本情報入力シート!C130="","",基本情報入力シート!C130)</f>
        <v/>
      </c>
      <c r="C102" s="290" t="str">
        <f>IF(基本情報入力シート!M130="","",基本情報入力シート!M130)</f>
        <v/>
      </c>
      <c r="D102" s="290" t="str">
        <f>IF(基本情報入力シート!R130="","",基本情報入力シート!R130)</f>
        <v/>
      </c>
      <c r="E102" s="290" t="str">
        <f>IF(基本情報入力シート!W130="","",基本情報入力シート!W130)</f>
        <v/>
      </c>
      <c r="F102" s="290" t="str">
        <f>IF(基本情報入力シート!X130="","",基本情報入力シート!X130)</f>
        <v/>
      </c>
      <c r="G102" s="290" t="str">
        <f>IF(基本情報入力シート!Y130="","",基本情報入力シート!Y130)</f>
        <v/>
      </c>
      <c r="H102" s="21" t="s">
        <v>130</v>
      </c>
      <c r="I102" s="291" t="str">
        <f>IF(基本情報入力シート!Z130="","",基本情報入力シート!Z130)</f>
        <v/>
      </c>
      <c r="J102" s="292">
        <f>IF(基本情報入力シート!AA130="","",基本情報入力シート!AA130)</f>
        <v>10</v>
      </c>
      <c r="K102" s="293" t="str">
        <f>IF(G102="","",VLOOKUP(G102,【参考】数式用!$A$3:$B$28,2,FALSE))</f>
        <v/>
      </c>
      <c r="L102" s="294" t="s">
        <v>16</v>
      </c>
      <c r="M102" s="295">
        <v>6</v>
      </c>
      <c r="N102" s="296" t="s">
        <v>9</v>
      </c>
      <c r="O102" s="76">
        <v>2</v>
      </c>
      <c r="P102" s="297" t="s">
        <v>28</v>
      </c>
      <c r="Q102" s="295">
        <v>6</v>
      </c>
      <c r="R102" s="297" t="s">
        <v>9</v>
      </c>
      <c r="S102" s="295">
        <v>5</v>
      </c>
      <c r="T102" s="296" t="s">
        <v>64</v>
      </c>
      <c r="U102" s="298" t="s">
        <v>18</v>
      </c>
      <c r="V102" s="299">
        <f t="shared" si="10"/>
        <v>4</v>
      </c>
      <c r="W102" s="298" t="s">
        <v>23</v>
      </c>
      <c r="X102" s="300" t="str">
        <f t="shared" si="8"/>
        <v/>
      </c>
      <c r="Y102" s="300" t="str">
        <f t="shared" si="9"/>
        <v/>
      </c>
      <c r="Z102" s="102" t="s">
        <v>130</v>
      </c>
      <c r="AA102" s="22" t="s">
        <v>130</v>
      </c>
      <c r="AB102" s="119"/>
      <c r="AE102" s="119" t="str">
        <f t="shared" si="6"/>
        <v/>
      </c>
    </row>
    <row r="103" spans="1:31" ht="36.75" customHeight="1">
      <c r="A103" s="288">
        <f t="shared" si="7"/>
        <v>92</v>
      </c>
      <c r="B103" s="289" t="str">
        <f>IF(基本情報入力シート!C131="","",基本情報入力シート!C131)</f>
        <v/>
      </c>
      <c r="C103" s="290" t="str">
        <f>IF(基本情報入力シート!M131="","",基本情報入力シート!M131)</f>
        <v/>
      </c>
      <c r="D103" s="290" t="str">
        <f>IF(基本情報入力シート!R131="","",基本情報入力シート!R131)</f>
        <v/>
      </c>
      <c r="E103" s="290" t="str">
        <f>IF(基本情報入力シート!W131="","",基本情報入力シート!W131)</f>
        <v/>
      </c>
      <c r="F103" s="290" t="str">
        <f>IF(基本情報入力シート!X131="","",基本情報入力シート!X131)</f>
        <v/>
      </c>
      <c r="G103" s="290" t="str">
        <f>IF(基本情報入力シート!Y131="","",基本情報入力シート!Y131)</f>
        <v/>
      </c>
      <c r="H103" s="21" t="s">
        <v>130</v>
      </c>
      <c r="I103" s="291" t="str">
        <f>IF(基本情報入力シート!Z131="","",基本情報入力シート!Z131)</f>
        <v/>
      </c>
      <c r="J103" s="292">
        <f>IF(基本情報入力シート!AA131="","",基本情報入力シート!AA131)</f>
        <v>10</v>
      </c>
      <c r="K103" s="293" t="str">
        <f>IF(G103="","",VLOOKUP(G103,【参考】数式用!$A$3:$B$28,2,FALSE))</f>
        <v/>
      </c>
      <c r="L103" s="294" t="s">
        <v>16</v>
      </c>
      <c r="M103" s="295">
        <v>6</v>
      </c>
      <c r="N103" s="296" t="s">
        <v>9</v>
      </c>
      <c r="O103" s="76">
        <v>2</v>
      </c>
      <c r="P103" s="297" t="s">
        <v>28</v>
      </c>
      <c r="Q103" s="295">
        <v>6</v>
      </c>
      <c r="R103" s="297" t="s">
        <v>9</v>
      </c>
      <c r="S103" s="295">
        <v>5</v>
      </c>
      <c r="T103" s="296" t="s">
        <v>64</v>
      </c>
      <c r="U103" s="298" t="s">
        <v>65</v>
      </c>
      <c r="V103" s="299">
        <f t="shared" si="10"/>
        <v>4</v>
      </c>
      <c r="W103" s="298" t="s">
        <v>66</v>
      </c>
      <c r="X103" s="300" t="str">
        <f t="shared" si="8"/>
        <v/>
      </c>
      <c r="Y103" s="300" t="str">
        <f t="shared" si="9"/>
        <v/>
      </c>
      <c r="Z103" s="102" t="s">
        <v>130</v>
      </c>
      <c r="AA103" s="22" t="s">
        <v>130</v>
      </c>
      <c r="AB103" s="119"/>
      <c r="AE103" s="119" t="str">
        <f t="shared" si="6"/>
        <v/>
      </c>
    </row>
    <row r="104" spans="1:31" ht="36.75" customHeight="1">
      <c r="A104" s="288">
        <f t="shared" si="7"/>
        <v>93</v>
      </c>
      <c r="B104" s="289" t="str">
        <f>IF(基本情報入力シート!C132="","",基本情報入力シート!C132)</f>
        <v/>
      </c>
      <c r="C104" s="290" t="str">
        <f>IF(基本情報入力シート!M132="","",基本情報入力シート!M132)</f>
        <v/>
      </c>
      <c r="D104" s="290" t="str">
        <f>IF(基本情報入力シート!R132="","",基本情報入力シート!R132)</f>
        <v/>
      </c>
      <c r="E104" s="290" t="str">
        <f>IF(基本情報入力シート!W132="","",基本情報入力シート!W132)</f>
        <v/>
      </c>
      <c r="F104" s="290" t="str">
        <f>IF(基本情報入力シート!X132="","",基本情報入力シート!X132)</f>
        <v/>
      </c>
      <c r="G104" s="290" t="str">
        <f>IF(基本情報入力シート!Y132="","",基本情報入力シート!Y132)</f>
        <v/>
      </c>
      <c r="H104" s="21" t="s">
        <v>130</v>
      </c>
      <c r="I104" s="291" t="str">
        <f>IF(基本情報入力シート!Z132="","",基本情報入力シート!Z132)</f>
        <v/>
      </c>
      <c r="J104" s="292">
        <f>IF(基本情報入力シート!AA132="","",基本情報入力シート!AA132)</f>
        <v>10</v>
      </c>
      <c r="K104" s="293" t="str">
        <f>IF(G104="","",VLOOKUP(G104,【参考】数式用!$A$3:$B$28,2,FALSE))</f>
        <v/>
      </c>
      <c r="L104" s="294" t="s">
        <v>16</v>
      </c>
      <c r="M104" s="295">
        <v>6</v>
      </c>
      <c r="N104" s="296" t="s">
        <v>9</v>
      </c>
      <c r="O104" s="76">
        <v>2</v>
      </c>
      <c r="P104" s="297" t="s">
        <v>28</v>
      </c>
      <c r="Q104" s="295">
        <v>6</v>
      </c>
      <c r="R104" s="297" t="s">
        <v>9</v>
      </c>
      <c r="S104" s="295">
        <v>5</v>
      </c>
      <c r="T104" s="296" t="s">
        <v>64</v>
      </c>
      <c r="U104" s="298" t="s">
        <v>18</v>
      </c>
      <c r="V104" s="299">
        <f t="shared" si="10"/>
        <v>4</v>
      </c>
      <c r="W104" s="298" t="s">
        <v>23</v>
      </c>
      <c r="X104" s="300" t="str">
        <f t="shared" si="8"/>
        <v/>
      </c>
      <c r="Y104" s="300" t="str">
        <f t="shared" si="9"/>
        <v/>
      </c>
      <c r="Z104" s="102" t="s">
        <v>130</v>
      </c>
      <c r="AA104" s="22" t="s">
        <v>130</v>
      </c>
      <c r="AB104" s="119"/>
      <c r="AE104" s="119" t="str">
        <f t="shared" si="6"/>
        <v/>
      </c>
    </row>
    <row r="105" spans="1:31" ht="36.75" customHeight="1">
      <c r="A105" s="288">
        <f t="shared" si="7"/>
        <v>94</v>
      </c>
      <c r="B105" s="289" t="str">
        <f>IF(基本情報入力シート!C133="","",基本情報入力シート!C133)</f>
        <v/>
      </c>
      <c r="C105" s="290" t="str">
        <f>IF(基本情報入力シート!M133="","",基本情報入力シート!M133)</f>
        <v/>
      </c>
      <c r="D105" s="290" t="str">
        <f>IF(基本情報入力シート!R133="","",基本情報入力シート!R133)</f>
        <v/>
      </c>
      <c r="E105" s="290" t="str">
        <f>IF(基本情報入力シート!W133="","",基本情報入力シート!W133)</f>
        <v/>
      </c>
      <c r="F105" s="290" t="str">
        <f>IF(基本情報入力シート!X133="","",基本情報入力シート!X133)</f>
        <v/>
      </c>
      <c r="G105" s="290" t="str">
        <f>IF(基本情報入力シート!Y133="","",基本情報入力シート!Y133)</f>
        <v/>
      </c>
      <c r="H105" s="21" t="s">
        <v>130</v>
      </c>
      <c r="I105" s="291" t="str">
        <f>IF(基本情報入力シート!Z133="","",基本情報入力シート!Z133)</f>
        <v/>
      </c>
      <c r="J105" s="292">
        <f>IF(基本情報入力シート!AA133="","",基本情報入力シート!AA133)</f>
        <v>10</v>
      </c>
      <c r="K105" s="293" t="str">
        <f>IF(G105="","",VLOOKUP(G105,【参考】数式用!$A$3:$B$28,2,FALSE))</f>
        <v/>
      </c>
      <c r="L105" s="294" t="s">
        <v>16</v>
      </c>
      <c r="M105" s="295">
        <v>6</v>
      </c>
      <c r="N105" s="296" t="s">
        <v>9</v>
      </c>
      <c r="O105" s="76">
        <v>2</v>
      </c>
      <c r="P105" s="297" t="s">
        <v>28</v>
      </c>
      <c r="Q105" s="295">
        <v>6</v>
      </c>
      <c r="R105" s="297" t="s">
        <v>9</v>
      </c>
      <c r="S105" s="295">
        <v>5</v>
      </c>
      <c r="T105" s="296" t="s">
        <v>64</v>
      </c>
      <c r="U105" s="298" t="s">
        <v>65</v>
      </c>
      <c r="V105" s="299">
        <f t="shared" si="10"/>
        <v>4</v>
      </c>
      <c r="W105" s="298" t="s">
        <v>66</v>
      </c>
      <c r="X105" s="300" t="str">
        <f t="shared" si="8"/>
        <v/>
      </c>
      <c r="Y105" s="300" t="str">
        <f t="shared" si="9"/>
        <v/>
      </c>
      <c r="Z105" s="102" t="s">
        <v>130</v>
      </c>
      <c r="AA105" s="22" t="s">
        <v>130</v>
      </c>
      <c r="AB105" s="119"/>
      <c r="AE105" s="119" t="str">
        <f t="shared" si="6"/>
        <v/>
      </c>
    </row>
    <row r="106" spans="1:31" ht="36.75" customHeight="1">
      <c r="A106" s="288">
        <f t="shared" si="7"/>
        <v>95</v>
      </c>
      <c r="B106" s="289" t="str">
        <f>IF(基本情報入力シート!C134="","",基本情報入力シート!C134)</f>
        <v/>
      </c>
      <c r="C106" s="290" t="str">
        <f>IF(基本情報入力シート!M134="","",基本情報入力シート!M134)</f>
        <v/>
      </c>
      <c r="D106" s="290" t="str">
        <f>IF(基本情報入力シート!R134="","",基本情報入力シート!R134)</f>
        <v/>
      </c>
      <c r="E106" s="290" t="str">
        <f>IF(基本情報入力シート!W134="","",基本情報入力シート!W134)</f>
        <v/>
      </c>
      <c r="F106" s="290" t="str">
        <f>IF(基本情報入力シート!X134="","",基本情報入力シート!X134)</f>
        <v/>
      </c>
      <c r="G106" s="290" t="str">
        <f>IF(基本情報入力シート!Y134="","",基本情報入力シート!Y134)</f>
        <v/>
      </c>
      <c r="H106" s="21" t="s">
        <v>130</v>
      </c>
      <c r="I106" s="291" t="str">
        <f>IF(基本情報入力シート!Z134="","",基本情報入力シート!Z134)</f>
        <v/>
      </c>
      <c r="J106" s="292">
        <f>IF(基本情報入力シート!AA134="","",基本情報入力シート!AA134)</f>
        <v>10</v>
      </c>
      <c r="K106" s="293" t="str">
        <f>IF(G106="","",VLOOKUP(G106,【参考】数式用!$A$3:$B$28,2,FALSE))</f>
        <v/>
      </c>
      <c r="L106" s="294" t="s">
        <v>16</v>
      </c>
      <c r="M106" s="295">
        <v>6</v>
      </c>
      <c r="N106" s="296" t="s">
        <v>9</v>
      </c>
      <c r="O106" s="76">
        <v>2</v>
      </c>
      <c r="P106" s="297" t="s">
        <v>28</v>
      </c>
      <c r="Q106" s="295">
        <v>6</v>
      </c>
      <c r="R106" s="297" t="s">
        <v>9</v>
      </c>
      <c r="S106" s="295">
        <v>5</v>
      </c>
      <c r="T106" s="296" t="s">
        <v>64</v>
      </c>
      <c r="U106" s="298" t="s">
        <v>18</v>
      </c>
      <c r="V106" s="299">
        <f t="shared" si="10"/>
        <v>4</v>
      </c>
      <c r="W106" s="298" t="s">
        <v>23</v>
      </c>
      <c r="X106" s="300" t="str">
        <f t="shared" si="8"/>
        <v/>
      </c>
      <c r="Y106" s="300" t="str">
        <f t="shared" si="9"/>
        <v/>
      </c>
      <c r="Z106" s="102" t="s">
        <v>130</v>
      </c>
      <c r="AA106" s="22" t="s">
        <v>130</v>
      </c>
      <c r="AB106" s="119"/>
      <c r="AE106" s="119" t="str">
        <f t="shared" si="6"/>
        <v/>
      </c>
    </row>
    <row r="107" spans="1:31" ht="36.75" customHeight="1">
      <c r="A107" s="288">
        <f t="shared" si="7"/>
        <v>96</v>
      </c>
      <c r="B107" s="289" t="str">
        <f>IF(基本情報入力シート!C135="","",基本情報入力シート!C135)</f>
        <v/>
      </c>
      <c r="C107" s="290" t="str">
        <f>IF(基本情報入力シート!M135="","",基本情報入力シート!M135)</f>
        <v/>
      </c>
      <c r="D107" s="290" t="str">
        <f>IF(基本情報入力シート!R135="","",基本情報入力シート!R135)</f>
        <v/>
      </c>
      <c r="E107" s="290" t="str">
        <f>IF(基本情報入力シート!W135="","",基本情報入力シート!W135)</f>
        <v/>
      </c>
      <c r="F107" s="290" t="str">
        <f>IF(基本情報入力シート!X135="","",基本情報入力シート!X135)</f>
        <v/>
      </c>
      <c r="G107" s="290" t="str">
        <f>IF(基本情報入力シート!Y135="","",基本情報入力シート!Y135)</f>
        <v/>
      </c>
      <c r="H107" s="21" t="s">
        <v>130</v>
      </c>
      <c r="I107" s="291" t="str">
        <f>IF(基本情報入力シート!Z135="","",基本情報入力シート!Z135)</f>
        <v/>
      </c>
      <c r="J107" s="292">
        <f>IF(基本情報入力シート!AA135="","",基本情報入力シート!AA135)</f>
        <v>10</v>
      </c>
      <c r="K107" s="293" t="str">
        <f>IF(G107="","",VLOOKUP(G107,【参考】数式用!$A$3:$B$28,2,FALSE))</f>
        <v/>
      </c>
      <c r="L107" s="294" t="s">
        <v>16</v>
      </c>
      <c r="M107" s="295">
        <v>6</v>
      </c>
      <c r="N107" s="296" t="s">
        <v>9</v>
      </c>
      <c r="O107" s="76">
        <v>2</v>
      </c>
      <c r="P107" s="297" t="s">
        <v>28</v>
      </c>
      <c r="Q107" s="295">
        <v>6</v>
      </c>
      <c r="R107" s="297" t="s">
        <v>9</v>
      </c>
      <c r="S107" s="295">
        <v>5</v>
      </c>
      <c r="T107" s="296" t="s">
        <v>64</v>
      </c>
      <c r="U107" s="298" t="s">
        <v>65</v>
      </c>
      <c r="V107" s="299">
        <f t="shared" si="10"/>
        <v>4</v>
      </c>
      <c r="W107" s="298" t="s">
        <v>66</v>
      </c>
      <c r="X107" s="300" t="str">
        <f t="shared" si="8"/>
        <v/>
      </c>
      <c r="Y107" s="300" t="str">
        <f t="shared" si="9"/>
        <v/>
      </c>
      <c r="Z107" s="102" t="s">
        <v>130</v>
      </c>
      <c r="AA107" s="22" t="s">
        <v>130</v>
      </c>
      <c r="AB107" s="119"/>
      <c r="AE107" s="119" t="str">
        <f t="shared" si="6"/>
        <v/>
      </c>
    </row>
    <row r="108" spans="1:31" ht="36.75" customHeight="1">
      <c r="A108" s="288">
        <f t="shared" si="7"/>
        <v>97</v>
      </c>
      <c r="B108" s="289" t="str">
        <f>IF(基本情報入力シート!C136="","",基本情報入力シート!C136)</f>
        <v/>
      </c>
      <c r="C108" s="290" t="str">
        <f>IF(基本情報入力シート!M136="","",基本情報入力シート!M136)</f>
        <v/>
      </c>
      <c r="D108" s="290" t="str">
        <f>IF(基本情報入力シート!R136="","",基本情報入力シート!R136)</f>
        <v/>
      </c>
      <c r="E108" s="290" t="str">
        <f>IF(基本情報入力シート!W136="","",基本情報入力シート!W136)</f>
        <v/>
      </c>
      <c r="F108" s="290" t="str">
        <f>IF(基本情報入力シート!X136="","",基本情報入力シート!X136)</f>
        <v/>
      </c>
      <c r="G108" s="290" t="str">
        <f>IF(基本情報入力シート!Y136="","",基本情報入力シート!Y136)</f>
        <v/>
      </c>
      <c r="H108" s="21" t="s">
        <v>130</v>
      </c>
      <c r="I108" s="291" t="str">
        <f>IF(基本情報入力シート!Z136="","",基本情報入力シート!Z136)</f>
        <v/>
      </c>
      <c r="J108" s="292">
        <f>IF(基本情報入力シート!AA136="","",基本情報入力シート!AA136)</f>
        <v>10</v>
      </c>
      <c r="K108" s="293" t="str">
        <f>IF(G108="","",VLOOKUP(G108,【参考】数式用!$A$3:$B$28,2,FALSE))</f>
        <v/>
      </c>
      <c r="L108" s="294" t="s">
        <v>16</v>
      </c>
      <c r="M108" s="295">
        <v>6</v>
      </c>
      <c r="N108" s="296" t="s">
        <v>9</v>
      </c>
      <c r="O108" s="76">
        <v>2</v>
      </c>
      <c r="P108" s="297" t="s">
        <v>28</v>
      </c>
      <c r="Q108" s="295">
        <v>6</v>
      </c>
      <c r="R108" s="297" t="s">
        <v>9</v>
      </c>
      <c r="S108" s="295">
        <v>5</v>
      </c>
      <c r="T108" s="296" t="s">
        <v>64</v>
      </c>
      <c r="U108" s="298" t="s">
        <v>18</v>
      </c>
      <c r="V108" s="299">
        <f t="shared" si="10"/>
        <v>4</v>
      </c>
      <c r="W108" s="298" t="s">
        <v>23</v>
      </c>
      <c r="X108" s="300" t="str">
        <f t="shared" si="8"/>
        <v/>
      </c>
      <c r="Y108" s="300" t="str">
        <f t="shared" si="9"/>
        <v/>
      </c>
      <c r="Z108" s="102" t="s">
        <v>130</v>
      </c>
      <c r="AA108" s="22" t="s">
        <v>130</v>
      </c>
      <c r="AB108" s="119"/>
      <c r="AE108" s="119" t="str">
        <f t="shared" si="6"/>
        <v/>
      </c>
    </row>
    <row r="109" spans="1:31" ht="36.75" customHeight="1">
      <c r="A109" s="288">
        <f t="shared" si="7"/>
        <v>98</v>
      </c>
      <c r="B109" s="289" t="str">
        <f>IF(基本情報入力シート!C137="","",基本情報入力シート!C137)</f>
        <v/>
      </c>
      <c r="C109" s="290" t="str">
        <f>IF(基本情報入力シート!M137="","",基本情報入力シート!M137)</f>
        <v/>
      </c>
      <c r="D109" s="290" t="str">
        <f>IF(基本情報入力シート!R137="","",基本情報入力シート!R137)</f>
        <v/>
      </c>
      <c r="E109" s="290" t="str">
        <f>IF(基本情報入力シート!W137="","",基本情報入力シート!W137)</f>
        <v/>
      </c>
      <c r="F109" s="290" t="str">
        <f>IF(基本情報入力シート!X137="","",基本情報入力シート!X137)</f>
        <v/>
      </c>
      <c r="G109" s="290" t="str">
        <f>IF(基本情報入力シート!Y137="","",基本情報入力シート!Y137)</f>
        <v/>
      </c>
      <c r="H109" s="21" t="s">
        <v>130</v>
      </c>
      <c r="I109" s="291" t="str">
        <f>IF(基本情報入力シート!Z137="","",基本情報入力シート!Z137)</f>
        <v/>
      </c>
      <c r="J109" s="292">
        <f>IF(基本情報入力シート!AA137="","",基本情報入力シート!AA137)</f>
        <v>10</v>
      </c>
      <c r="K109" s="293" t="str">
        <f>IF(G109="","",VLOOKUP(G109,【参考】数式用!$A$3:$B$28,2,FALSE))</f>
        <v/>
      </c>
      <c r="L109" s="294" t="s">
        <v>16</v>
      </c>
      <c r="M109" s="295">
        <v>6</v>
      </c>
      <c r="N109" s="296" t="s">
        <v>9</v>
      </c>
      <c r="O109" s="76">
        <v>2</v>
      </c>
      <c r="P109" s="297" t="s">
        <v>28</v>
      </c>
      <c r="Q109" s="295">
        <v>6</v>
      </c>
      <c r="R109" s="297" t="s">
        <v>9</v>
      </c>
      <c r="S109" s="295">
        <v>5</v>
      </c>
      <c r="T109" s="296" t="s">
        <v>64</v>
      </c>
      <c r="U109" s="298" t="s">
        <v>65</v>
      </c>
      <c r="V109" s="299">
        <f t="shared" si="10"/>
        <v>4</v>
      </c>
      <c r="W109" s="298" t="s">
        <v>66</v>
      </c>
      <c r="X109" s="300" t="str">
        <f t="shared" si="8"/>
        <v/>
      </c>
      <c r="Y109" s="300" t="str">
        <f t="shared" si="9"/>
        <v/>
      </c>
      <c r="Z109" s="102" t="s">
        <v>130</v>
      </c>
      <c r="AA109" s="22" t="s">
        <v>130</v>
      </c>
      <c r="AB109" s="119"/>
      <c r="AE109" s="119" t="str">
        <f t="shared" si="6"/>
        <v/>
      </c>
    </row>
    <row r="110" spans="1:31" ht="36.75" customHeight="1">
      <c r="A110" s="288">
        <f t="shared" si="7"/>
        <v>99</v>
      </c>
      <c r="B110" s="289" t="str">
        <f>IF(基本情報入力シート!C138="","",基本情報入力シート!C138)</f>
        <v/>
      </c>
      <c r="C110" s="290" t="str">
        <f>IF(基本情報入力シート!M138="","",基本情報入力シート!M138)</f>
        <v/>
      </c>
      <c r="D110" s="290" t="str">
        <f>IF(基本情報入力シート!R138="","",基本情報入力シート!R138)</f>
        <v/>
      </c>
      <c r="E110" s="290" t="str">
        <f>IF(基本情報入力シート!W138="","",基本情報入力シート!W138)</f>
        <v/>
      </c>
      <c r="F110" s="290" t="str">
        <f>IF(基本情報入力シート!X138="","",基本情報入力シート!X138)</f>
        <v/>
      </c>
      <c r="G110" s="290" t="str">
        <f>IF(基本情報入力シート!Y138="","",基本情報入力シート!Y138)</f>
        <v/>
      </c>
      <c r="H110" s="21" t="s">
        <v>130</v>
      </c>
      <c r="I110" s="291" t="str">
        <f>IF(基本情報入力シート!Z138="","",基本情報入力シート!Z138)</f>
        <v/>
      </c>
      <c r="J110" s="292">
        <f>IF(基本情報入力シート!AA138="","",基本情報入力シート!AA138)</f>
        <v>10</v>
      </c>
      <c r="K110" s="293" t="str">
        <f>IF(G110="","",VLOOKUP(G110,【参考】数式用!$A$3:$B$28,2,FALSE))</f>
        <v/>
      </c>
      <c r="L110" s="294" t="s">
        <v>16</v>
      </c>
      <c r="M110" s="295">
        <v>6</v>
      </c>
      <c r="N110" s="296" t="s">
        <v>9</v>
      </c>
      <c r="O110" s="76">
        <v>2</v>
      </c>
      <c r="P110" s="297" t="s">
        <v>28</v>
      </c>
      <c r="Q110" s="295">
        <v>6</v>
      </c>
      <c r="R110" s="297" t="s">
        <v>9</v>
      </c>
      <c r="S110" s="295">
        <v>5</v>
      </c>
      <c r="T110" s="296" t="s">
        <v>64</v>
      </c>
      <c r="U110" s="298" t="s">
        <v>18</v>
      </c>
      <c r="V110" s="299">
        <f t="shared" si="10"/>
        <v>4</v>
      </c>
      <c r="W110" s="298" t="s">
        <v>23</v>
      </c>
      <c r="X110" s="300" t="str">
        <f t="shared" si="8"/>
        <v/>
      </c>
      <c r="Y110" s="300" t="str">
        <f t="shared" si="9"/>
        <v/>
      </c>
      <c r="Z110" s="102" t="s">
        <v>130</v>
      </c>
      <c r="AA110" s="22" t="s">
        <v>130</v>
      </c>
      <c r="AB110" s="119"/>
      <c r="AE110" s="119" t="str">
        <f t="shared" si="6"/>
        <v/>
      </c>
    </row>
    <row r="111" spans="1:31" ht="36.75" customHeight="1" thickBot="1">
      <c r="A111" s="301">
        <f t="shared" si="7"/>
        <v>100</v>
      </c>
      <c r="B111" s="302" t="str">
        <f>IF(基本情報入力シート!C139="","",基本情報入力シート!C139)</f>
        <v/>
      </c>
      <c r="C111" s="303" t="str">
        <f>IF(基本情報入力シート!M139="","",基本情報入力シート!M139)</f>
        <v/>
      </c>
      <c r="D111" s="303" t="str">
        <f>IF(基本情報入力シート!R139="","",基本情報入力シート!R139)</f>
        <v/>
      </c>
      <c r="E111" s="303" t="str">
        <f>IF(基本情報入力シート!W139="","",基本情報入力シート!W139)</f>
        <v/>
      </c>
      <c r="F111" s="303" t="str">
        <f>IF(基本情報入力シート!X139="","",基本情報入力シート!X139)</f>
        <v/>
      </c>
      <c r="G111" s="303" t="str">
        <f>IF(基本情報入力シート!Y139="","",基本情報入力シート!Y139)</f>
        <v/>
      </c>
      <c r="H111" s="23" t="s">
        <v>130</v>
      </c>
      <c r="I111" s="304" t="str">
        <f>IF(基本情報入力シート!Z139="","",基本情報入力シート!Z139)</f>
        <v/>
      </c>
      <c r="J111" s="305">
        <f>IF(基本情報入力シート!AA139="","",基本情報入力シート!AA139)</f>
        <v>10</v>
      </c>
      <c r="K111" s="306" t="str">
        <f>IF(G111="","",VLOOKUP(G111,【参考】数式用!$A$3:$B$28,2,FALSE))</f>
        <v/>
      </c>
      <c r="L111" s="307" t="s">
        <v>16</v>
      </c>
      <c r="M111" s="308">
        <v>6</v>
      </c>
      <c r="N111" s="309" t="s">
        <v>9</v>
      </c>
      <c r="O111" s="77">
        <v>2</v>
      </c>
      <c r="P111" s="310" t="s">
        <v>28</v>
      </c>
      <c r="Q111" s="308">
        <v>6</v>
      </c>
      <c r="R111" s="310" t="s">
        <v>9</v>
      </c>
      <c r="S111" s="308">
        <v>5</v>
      </c>
      <c r="T111" s="309" t="s">
        <v>64</v>
      </c>
      <c r="U111" s="311" t="s">
        <v>65</v>
      </c>
      <c r="V111" s="312">
        <f t="shared" si="10"/>
        <v>4</v>
      </c>
      <c r="W111" s="311" t="s">
        <v>66</v>
      </c>
      <c r="X111" s="313" t="str">
        <f t="shared" si="8"/>
        <v/>
      </c>
      <c r="Y111" s="313" t="str">
        <f t="shared" si="9"/>
        <v/>
      </c>
      <c r="Z111" s="104" t="s">
        <v>130</v>
      </c>
      <c r="AA111" s="24" t="s">
        <v>130</v>
      </c>
      <c r="AB111" s="119"/>
      <c r="AE111" s="119" t="str">
        <f t="shared" si="6"/>
        <v/>
      </c>
    </row>
    <row r="112" spans="1:31">
      <c r="C112" s="314"/>
      <c r="D112" s="314"/>
      <c r="E112" s="314"/>
      <c r="F112" s="314"/>
      <c r="G112" s="314"/>
      <c r="H112" s="144"/>
      <c r="O112" s="144"/>
      <c r="Z112" s="144"/>
      <c r="AA112" s="144"/>
      <c r="AE112" s="119" t="str">
        <f t="shared" si="6"/>
        <v/>
      </c>
    </row>
    <row r="113" spans="3:31">
      <c r="C113" s="314"/>
      <c r="D113" s="314"/>
      <c r="E113" s="314"/>
      <c r="F113" s="314"/>
      <c r="G113" s="314"/>
      <c r="H113" s="144"/>
      <c r="O113" s="144"/>
      <c r="Z113" s="144"/>
      <c r="AA113" s="144"/>
      <c r="AE113" s="119" t="str">
        <f t="shared" si="6"/>
        <v/>
      </c>
    </row>
    <row r="114" spans="3:31">
      <c r="C114" s="314"/>
      <c r="D114" s="314"/>
      <c r="E114" s="314"/>
      <c r="F114" s="314"/>
      <c r="G114" s="314"/>
      <c r="H114" s="144"/>
      <c r="O114" s="144"/>
      <c r="Z114" s="144"/>
      <c r="AA114" s="144"/>
      <c r="AE114" s="119" t="str">
        <f t="shared" si="6"/>
        <v/>
      </c>
    </row>
    <row r="115" spans="3:31">
      <c r="C115" s="314"/>
      <c r="D115" s="314"/>
      <c r="E115" s="314"/>
      <c r="F115" s="314"/>
      <c r="G115" s="314"/>
      <c r="H115" s="144"/>
      <c r="O115" s="144"/>
      <c r="Z115" s="144"/>
      <c r="AA115" s="144"/>
      <c r="AE115" s="119" t="str">
        <f t="shared" si="6"/>
        <v/>
      </c>
    </row>
    <row r="116" spans="3:31">
      <c r="C116" s="314"/>
      <c r="D116" s="314"/>
      <c r="E116" s="314"/>
      <c r="F116" s="314"/>
      <c r="G116" s="314"/>
      <c r="H116" s="144"/>
      <c r="O116" s="144"/>
      <c r="Z116" s="144"/>
      <c r="AA116" s="144"/>
      <c r="AE116" s="119" t="str">
        <f t="shared" si="6"/>
        <v/>
      </c>
    </row>
    <row r="117" spans="3:31">
      <c r="C117" s="314"/>
      <c r="D117" s="314"/>
      <c r="E117" s="314"/>
      <c r="F117" s="314"/>
      <c r="G117" s="314"/>
      <c r="H117" s="144"/>
      <c r="O117" s="144"/>
      <c r="Z117" s="144"/>
      <c r="AA117" s="144"/>
      <c r="AE117" s="119" t="str">
        <f t="shared" si="6"/>
        <v/>
      </c>
    </row>
    <row r="118" spans="3:31">
      <c r="C118" s="314"/>
      <c r="D118" s="314"/>
      <c r="E118" s="314"/>
      <c r="F118" s="314"/>
      <c r="G118" s="314"/>
      <c r="H118" s="144"/>
      <c r="O118" s="144"/>
      <c r="Z118" s="144"/>
      <c r="AA118" s="144"/>
      <c r="AE118" s="119" t="str">
        <f t="shared" si="6"/>
        <v/>
      </c>
    </row>
    <row r="119" spans="3:31">
      <c r="C119" s="314"/>
      <c r="D119" s="314"/>
      <c r="E119" s="314"/>
      <c r="F119" s="314"/>
      <c r="G119" s="314"/>
      <c r="H119" s="144"/>
      <c r="O119" s="144"/>
      <c r="Z119" s="144"/>
      <c r="AA119" s="144"/>
      <c r="AE119" s="119" t="str">
        <f t="shared" si="6"/>
        <v/>
      </c>
    </row>
    <row r="120" spans="3:31">
      <c r="C120" s="314"/>
      <c r="D120" s="314"/>
      <c r="E120" s="314"/>
      <c r="F120" s="314"/>
      <c r="G120" s="314"/>
      <c r="H120" s="144"/>
      <c r="O120" s="144"/>
      <c r="Z120" s="144"/>
      <c r="AA120" s="144"/>
      <c r="AE120" s="119" t="str">
        <f t="shared" si="6"/>
        <v/>
      </c>
    </row>
    <row r="121" spans="3:31">
      <c r="C121" s="314"/>
      <c r="D121" s="314"/>
      <c r="E121" s="314"/>
      <c r="F121" s="314"/>
      <c r="G121" s="314"/>
      <c r="H121" s="144"/>
      <c r="O121" s="144"/>
      <c r="Z121" s="144"/>
      <c r="AA121" s="144"/>
      <c r="AE121" s="119" t="str">
        <f t="shared" si="6"/>
        <v/>
      </c>
    </row>
    <row r="122" spans="3:31">
      <c r="C122" s="314"/>
      <c r="D122" s="314"/>
      <c r="E122" s="314"/>
      <c r="F122" s="314"/>
      <c r="G122" s="314"/>
      <c r="H122" s="144"/>
      <c r="O122" s="144"/>
      <c r="Z122" s="144"/>
      <c r="AA122" s="144"/>
      <c r="AE122" s="119" t="str">
        <f t="shared" si="6"/>
        <v/>
      </c>
    </row>
    <row r="123" spans="3:31">
      <c r="C123" s="314"/>
      <c r="D123" s="314"/>
      <c r="E123" s="314"/>
      <c r="F123" s="314"/>
      <c r="G123" s="314"/>
      <c r="H123" s="144"/>
      <c r="O123" s="144"/>
      <c r="Z123" s="144"/>
      <c r="AA123" s="144"/>
      <c r="AE123" s="119" t="str">
        <f t="shared" si="6"/>
        <v/>
      </c>
    </row>
    <row r="124" spans="3:31">
      <c r="C124" s="314"/>
      <c r="D124" s="314"/>
      <c r="E124" s="314"/>
      <c r="F124" s="314"/>
      <c r="G124" s="314"/>
      <c r="H124" s="144"/>
      <c r="O124" s="144"/>
      <c r="Z124" s="144"/>
      <c r="AA124" s="144"/>
      <c r="AE124" s="119" t="str">
        <f t="shared" si="6"/>
        <v/>
      </c>
    </row>
    <row r="125" spans="3:31">
      <c r="C125" s="314"/>
      <c r="D125" s="314"/>
      <c r="E125" s="314"/>
      <c r="F125" s="314"/>
      <c r="G125" s="314"/>
      <c r="H125" s="144"/>
      <c r="O125" s="144"/>
      <c r="Z125" s="144"/>
      <c r="AA125" s="144"/>
      <c r="AE125" s="119" t="str">
        <f t="shared" si="6"/>
        <v/>
      </c>
    </row>
    <row r="126" spans="3:31">
      <c r="C126" s="314"/>
      <c r="D126" s="314"/>
      <c r="E126" s="314"/>
      <c r="F126" s="314"/>
      <c r="G126" s="314"/>
      <c r="H126" s="144"/>
      <c r="O126" s="144"/>
      <c r="Z126" s="144"/>
      <c r="AA126" s="144"/>
      <c r="AE126" s="119" t="str">
        <f t="shared" si="6"/>
        <v/>
      </c>
    </row>
    <row r="127" spans="3:31">
      <c r="C127" s="314"/>
      <c r="D127" s="314"/>
      <c r="E127" s="314"/>
      <c r="F127" s="314"/>
      <c r="G127" s="314"/>
      <c r="H127" s="144"/>
      <c r="O127" s="144"/>
      <c r="Z127" s="144"/>
      <c r="AA127" s="144"/>
      <c r="AE127" s="119" t="str">
        <f t="shared" si="6"/>
        <v/>
      </c>
    </row>
    <row r="128" spans="3:31">
      <c r="C128" s="314"/>
      <c r="D128" s="314"/>
      <c r="E128" s="314"/>
      <c r="F128" s="314"/>
      <c r="G128" s="314"/>
      <c r="H128" s="144"/>
      <c r="O128" s="144"/>
      <c r="Z128" s="144"/>
      <c r="AA128" s="144"/>
      <c r="AE128" s="119" t="str">
        <f t="shared" si="6"/>
        <v/>
      </c>
    </row>
    <row r="129" spans="3:31">
      <c r="C129" s="314"/>
      <c r="D129" s="314"/>
      <c r="E129" s="314"/>
      <c r="F129" s="314"/>
      <c r="G129" s="314"/>
      <c r="H129" s="144"/>
      <c r="O129" s="144"/>
      <c r="Z129" s="144"/>
      <c r="AA129" s="144"/>
      <c r="AE129" s="119" t="str">
        <f t="shared" si="6"/>
        <v/>
      </c>
    </row>
    <row r="130" spans="3:31">
      <c r="C130" s="314"/>
      <c r="D130" s="314"/>
      <c r="E130" s="314"/>
      <c r="F130" s="314"/>
      <c r="G130" s="314"/>
      <c r="H130" s="144"/>
      <c r="O130" s="144"/>
      <c r="Z130" s="144"/>
      <c r="AA130" s="144"/>
      <c r="AE130" s="119" t="str">
        <f t="shared" si="6"/>
        <v/>
      </c>
    </row>
    <row r="131" spans="3:31">
      <c r="C131" s="314"/>
      <c r="D131" s="314"/>
      <c r="E131" s="314"/>
      <c r="F131" s="314"/>
      <c r="G131" s="314"/>
      <c r="H131" s="144"/>
      <c r="O131" s="144"/>
      <c r="Z131" s="144"/>
      <c r="AA131" s="144"/>
      <c r="AE131" s="119" t="str">
        <f t="shared" si="6"/>
        <v/>
      </c>
    </row>
    <row r="132" spans="3:31">
      <c r="C132" s="314"/>
      <c r="D132" s="314"/>
      <c r="E132" s="314"/>
      <c r="F132" s="314"/>
      <c r="G132" s="314"/>
      <c r="H132" s="144"/>
      <c r="O132" s="144"/>
      <c r="Z132" s="144"/>
      <c r="AA132" s="144"/>
      <c r="AE132" s="119" t="str">
        <f t="shared" si="6"/>
        <v/>
      </c>
    </row>
    <row r="133" spans="3:31">
      <c r="C133" s="314"/>
      <c r="D133" s="314"/>
      <c r="E133" s="314"/>
      <c r="F133" s="314"/>
      <c r="G133" s="314"/>
      <c r="H133" s="144"/>
      <c r="O133" s="144"/>
      <c r="Z133" s="144"/>
      <c r="AA133" s="144"/>
      <c r="AE133" s="119" t="str">
        <f t="shared" si="6"/>
        <v/>
      </c>
    </row>
    <row r="134" spans="3:31">
      <c r="C134" s="314"/>
      <c r="D134" s="314"/>
      <c r="E134" s="314"/>
      <c r="F134" s="314"/>
      <c r="G134" s="314"/>
      <c r="H134" s="144"/>
      <c r="O134" s="144"/>
      <c r="Z134" s="144"/>
      <c r="AA134" s="144"/>
      <c r="AE134" s="119" t="str">
        <f t="shared" si="6"/>
        <v/>
      </c>
    </row>
    <row r="135" spans="3:31">
      <c r="C135" s="314"/>
      <c r="D135" s="314"/>
      <c r="E135" s="314"/>
      <c r="F135" s="314"/>
      <c r="G135" s="314"/>
      <c r="H135" s="144"/>
      <c r="O135" s="144"/>
      <c r="Z135" s="144"/>
      <c r="AA135" s="144"/>
      <c r="AE135" s="119" t="str">
        <f t="shared" si="6"/>
        <v/>
      </c>
    </row>
    <row r="136" spans="3:31">
      <c r="C136" s="314"/>
      <c r="D136" s="314"/>
      <c r="E136" s="314"/>
      <c r="F136" s="314"/>
      <c r="G136" s="314"/>
      <c r="H136" s="144"/>
      <c r="O136" s="144"/>
      <c r="Z136" s="144"/>
      <c r="AA136" s="144"/>
      <c r="AE136" s="119" t="str">
        <f t="shared" si="6"/>
        <v/>
      </c>
    </row>
    <row r="137" spans="3:31">
      <c r="C137" s="314"/>
      <c r="D137" s="314"/>
      <c r="E137" s="314"/>
      <c r="F137" s="314"/>
      <c r="G137" s="314"/>
      <c r="H137" s="144"/>
      <c r="O137" s="144"/>
      <c r="Z137" s="144"/>
      <c r="AA137" s="144"/>
      <c r="AE137" s="119" t="str">
        <f t="shared" si="6"/>
        <v/>
      </c>
    </row>
    <row r="138" spans="3:31">
      <c r="C138" s="314"/>
      <c r="D138" s="314"/>
      <c r="E138" s="314"/>
      <c r="F138" s="314"/>
      <c r="G138" s="314"/>
      <c r="H138" s="144"/>
      <c r="O138" s="144"/>
      <c r="Z138" s="144"/>
      <c r="AA138" s="144"/>
      <c r="AE138" s="119" t="str">
        <f t="shared" si="6"/>
        <v/>
      </c>
    </row>
    <row r="139" spans="3:31">
      <c r="C139" s="314"/>
      <c r="D139" s="314"/>
      <c r="E139" s="314"/>
      <c r="F139" s="314"/>
      <c r="G139" s="314"/>
      <c r="H139" s="144"/>
      <c r="O139" s="144"/>
      <c r="Z139" s="144"/>
      <c r="AA139" s="144"/>
      <c r="AE139" s="119" t="str">
        <f t="shared" si="6"/>
        <v/>
      </c>
    </row>
    <row r="140" spans="3:31">
      <c r="C140" s="314"/>
      <c r="D140" s="314"/>
      <c r="E140" s="314"/>
      <c r="F140" s="314"/>
      <c r="G140" s="314"/>
      <c r="H140" s="144"/>
      <c r="O140" s="144"/>
      <c r="Z140" s="144"/>
      <c r="AA140" s="144"/>
      <c r="AE140" s="119" t="str">
        <f t="shared" ref="AE140:AE203" si="11">IF(AND(Z140="○",Z140=AA140),1,"")</f>
        <v/>
      </c>
    </row>
    <row r="141" spans="3:31">
      <c r="C141" s="314"/>
      <c r="D141" s="314"/>
      <c r="E141" s="314"/>
      <c r="F141" s="314"/>
      <c r="G141" s="314"/>
      <c r="H141" s="144"/>
      <c r="O141" s="144"/>
      <c r="Z141" s="144"/>
      <c r="AA141" s="144"/>
      <c r="AE141" s="119" t="str">
        <f t="shared" si="11"/>
        <v/>
      </c>
    </row>
    <row r="142" spans="3:31">
      <c r="C142" s="314"/>
      <c r="D142" s="314"/>
      <c r="E142" s="314"/>
      <c r="F142" s="314"/>
      <c r="G142" s="314"/>
      <c r="H142" s="144"/>
      <c r="O142" s="144"/>
      <c r="Z142" s="144"/>
      <c r="AA142" s="144"/>
      <c r="AE142" s="119" t="str">
        <f t="shared" si="11"/>
        <v/>
      </c>
    </row>
    <row r="143" spans="3:31">
      <c r="C143" s="314"/>
      <c r="D143" s="314"/>
      <c r="E143" s="314"/>
      <c r="F143" s="314"/>
      <c r="G143" s="314"/>
      <c r="H143" s="144"/>
      <c r="O143" s="144"/>
      <c r="Z143" s="144"/>
      <c r="AA143" s="144"/>
      <c r="AE143" s="119" t="str">
        <f t="shared" si="11"/>
        <v/>
      </c>
    </row>
    <row r="144" spans="3:31">
      <c r="C144" s="314"/>
      <c r="D144" s="314"/>
      <c r="E144" s="314"/>
      <c r="F144" s="314"/>
      <c r="G144" s="314"/>
      <c r="H144" s="144"/>
      <c r="O144" s="144"/>
      <c r="Z144" s="144"/>
      <c r="AA144" s="144"/>
      <c r="AE144" s="119" t="str">
        <f t="shared" si="11"/>
        <v/>
      </c>
    </row>
    <row r="145" spans="3:31">
      <c r="C145" s="314"/>
      <c r="D145" s="314"/>
      <c r="E145" s="314"/>
      <c r="F145" s="314"/>
      <c r="G145" s="314"/>
      <c r="H145" s="144"/>
      <c r="O145" s="144"/>
      <c r="Z145" s="144"/>
      <c r="AA145" s="144"/>
      <c r="AE145" s="119" t="str">
        <f t="shared" si="11"/>
        <v/>
      </c>
    </row>
    <row r="146" spans="3:31">
      <c r="C146" s="314"/>
      <c r="D146" s="314"/>
      <c r="E146" s="314"/>
      <c r="F146" s="314"/>
      <c r="G146" s="314"/>
      <c r="H146" s="144"/>
      <c r="O146" s="144"/>
      <c r="Z146" s="144"/>
      <c r="AA146" s="144"/>
      <c r="AE146" s="119" t="str">
        <f t="shared" si="11"/>
        <v/>
      </c>
    </row>
    <row r="147" spans="3:31">
      <c r="C147" s="314"/>
      <c r="D147" s="314"/>
      <c r="E147" s="314"/>
      <c r="F147" s="314"/>
      <c r="G147" s="314"/>
      <c r="H147" s="144"/>
      <c r="O147" s="144"/>
      <c r="Z147" s="144"/>
      <c r="AA147" s="144"/>
      <c r="AE147" s="119" t="str">
        <f t="shared" si="11"/>
        <v/>
      </c>
    </row>
    <row r="148" spans="3:31">
      <c r="C148" s="314"/>
      <c r="D148" s="314"/>
      <c r="E148" s="314"/>
      <c r="F148" s="314"/>
      <c r="G148" s="314"/>
      <c r="H148" s="144"/>
      <c r="O148" s="144"/>
      <c r="Z148" s="144"/>
      <c r="AA148" s="144"/>
      <c r="AE148" s="119" t="str">
        <f t="shared" si="11"/>
        <v/>
      </c>
    </row>
    <row r="149" spans="3:31">
      <c r="C149" s="314"/>
      <c r="D149" s="314"/>
      <c r="E149" s="314"/>
      <c r="F149" s="314"/>
      <c r="G149" s="314"/>
      <c r="H149" s="144"/>
      <c r="O149" s="144"/>
      <c r="Z149" s="144"/>
      <c r="AA149" s="144"/>
      <c r="AE149" s="119" t="str">
        <f t="shared" si="11"/>
        <v/>
      </c>
    </row>
    <row r="150" spans="3:31">
      <c r="C150" s="314"/>
      <c r="D150" s="314"/>
      <c r="E150" s="314"/>
      <c r="F150" s="314"/>
      <c r="G150" s="314"/>
      <c r="H150" s="144"/>
      <c r="O150" s="144"/>
      <c r="Z150" s="144"/>
      <c r="AA150" s="144"/>
      <c r="AE150" s="119" t="str">
        <f t="shared" si="11"/>
        <v/>
      </c>
    </row>
    <row r="151" spans="3:31">
      <c r="C151" s="314"/>
      <c r="D151" s="314"/>
      <c r="E151" s="314"/>
      <c r="F151" s="314"/>
      <c r="G151" s="314"/>
      <c r="H151" s="144"/>
      <c r="O151" s="144"/>
      <c r="Z151" s="144"/>
      <c r="AA151" s="144"/>
      <c r="AE151" s="119" t="str">
        <f t="shared" si="11"/>
        <v/>
      </c>
    </row>
    <row r="152" spans="3:31">
      <c r="C152" s="314"/>
      <c r="D152" s="314"/>
      <c r="E152" s="314"/>
      <c r="F152" s="314"/>
      <c r="G152" s="314"/>
      <c r="H152" s="144"/>
      <c r="O152" s="144"/>
      <c r="Z152" s="144"/>
      <c r="AA152" s="144"/>
      <c r="AE152" s="119" t="str">
        <f t="shared" si="11"/>
        <v/>
      </c>
    </row>
    <row r="153" spans="3:31">
      <c r="C153" s="314"/>
      <c r="D153" s="314"/>
      <c r="E153" s="314"/>
      <c r="F153" s="314"/>
      <c r="G153" s="314"/>
      <c r="H153" s="144"/>
      <c r="O153" s="144"/>
      <c r="Z153" s="144"/>
      <c r="AA153" s="144"/>
      <c r="AE153" s="119" t="str">
        <f t="shared" si="11"/>
        <v/>
      </c>
    </row>
    <row r="154" spans="3:31">
      <c r="C154" s="314"/>
      <c r="D154" s="314"/>
      <c r="E154" s="314"/>
      <c r="F154" s="314"/>
      <c r="G154" s="314"/>
      <c r="H154" s="144"/>
      <c r="O154" s="144"/>
      <c r="Z154" s="144"/>
      <c r="AA154" s="144"/>
      <c r="AE154" s="119" t="str">
        <f t="shared" si="11"/>
        <v/>
      </c>
    </row>
    <row r="155" spans="3:31">
      <c r="C155" s="314"/>
      <c r="D155" s="314"/>
      <c r="E155" s="314"/>
      <c r="F155" s="314"/>
      <c r="G155" s="314"/>
      <c r="H155" s="144"/>
      <c r="O155" s="144"/>
      <c r="Z155" s="144"/>
      <c r="AA155" s="144"/>
      <c r="AE155" s="119" t="str">
        <f t="shared" si="11"/>
        <v/>
      </c>
    </row>
    <row r="156" spans="3:31">
      <c r="C156" s="314"/>
      <c r="D156" s="314"/>
      <c r="E156" s="314"/>
      <c r="F156" s="314"/>
      <c r="G156" s="314"/>
      <c r="H156" s="144"/>
      <c r="O156" s="144"/>
      <c r="Z156" s="144"/>
      <c r="AA156" s="144"/>
      <c r="AE156" s="119" t="str">
        <f t="shared" si="11"/>
        <v/>
      </c>
    </row>
    <row r="157" spans="3:31">
      <c r="C157" s="314"/>
      <c r="D157" s="314"/>
      <c r="E157" s="314"/>
      <c r="F157" s="314"/>
      <c r="G157" s="314"/>
      <c r="H157" s="144"/>
      <c r="O157" s="144"/>
      <c r="Z157" s="144"/>
      <c r="AA157" s="144"/>
      <c r="AE157" s="119" t="str">
        <f t="shared" si="11"/>
        <v/>
      </c>
    </row>
    <row r="158" spans="3:31">
      <c r="C158" s="314"/>
      <c r="D158" s="314"/>
      <c r="E158" s="314"/>
      <c r="F158" s="314"/>
      <c r="G158" s="314"/>
      <c r="H158" s="144"/>
      <c r="O158" s="144"/>
      <c r="Z158" s="144"/>
      <c r="AA158" s="144"/>
      <c r="AE158" s="119" t="str">
        <f t="shared" si="11"/>
        <v/>
      </c>
    </row>
    <row r="159" spans="3:31">
      <c r="C159" s="314"/>
      <c r="D159" s="314"/>
      <c r="E159" s="314"/>
      <c r="F159" s="314"/>
      <c r="G159" s="314"/>
      <c r="H159" s="144"/>
      <c r="O159" s="144"/>
      <c r="Z159" s="144"/>
      <c r="AA159" s="144"/>
      <c r="AE159" s="119" t="str">
        <f t="shared" si="11"/>
        <v/>
      </c>
    </row>
    <row r="160" spans="3:31">
      <c r="C160" s="314"/>
      <c r="D160" s="314"/>
      <c r="E160" s="314"/>
      <c r="F160" s="314"/>
      <c r="G160" s="314"/>
      <c r="H160" s="144"/>
      <c r="O160" s="144"/>
      <c r="Z160" s="144"/>
      <c r="AA160" s="144"/>
      <c r="AE160" s="119" t="str">
        <f t="shared" si="11"/>
        <v/>
      </c>
    </row>
    <row r="161" spans="3:31">
      <c r="C161" s="314"/>
      <c r="D161" s="314"/>
      <c r="E161" s="314"/>
      <c r="F161" s="314"/>
      <c r="G161" s="314"/>
      <c r="H161" s="144"/>
      <c r="O161" s="144"/>
      <c r="Z161" s="144"/>
      <c r="AA161" s="144"/>
      <c r="AE161" s="119" t="str">
        <f t="shared" si="11"/>
        <v/>
      </c>
    </row>
    <row r="162" spans="3:31">
      <c r="C162" s="314"/>
      <c r="D162" s="314"/>
      <c r="E162" s="314"/>
      <c r="F162" s="314"/>
      <c r="G162" s="314"/>
      <c r="H162" s="144"/>
      <c r="O162" s="144"/>
      <c r="Z162" s="144"/>
      <c r="AA162" s="144"/>
      <c r="AE162" s="119" t="str">
        <f t="shared" si="11"/>
        <v/>
      </c>
    </row>
    <row r="163" spans="3:31">
      <c r="C163" s="314"/>
      <c r="D163" s="314"/>
      <c r="E163" s="314"/>
      <c r="F163" s="314"/>
      <c r="G163" s="314"/>
      <c r="H163" s="144"/>
      <c r="O163" s="144"/>
      <c r="Z163" s="144"/>
      <c r="AA163" s="144"/>
      <c r="AE163" s="119" t="str">
        <f t="shared" si="11"/>
        <v/>
      </c>
    </row>
    <row r="164" spans="3:31">
      <c r="C164" s="314"/>
      <c r="D164" s="314"/>
      <c r="E164" s="314"/>
      <c r="F164" s="314"/>
      <c r="G164" s="314"/>
      <c r="H164" s="144"/>
      <c r="O164" s="144"/>
      <c r="Z164" s="144"/>
      <c r="AA164" s="144"/>
      <c r="AE164" s="119" t="str">
        <f t="shared" si="11"/>
        <v/>
      </c>
    </row>
    <row r="165" spans="3:31">
      <c r="C165" s="314"/>
      <c r="D165" s="314"/>
      <c r="E165" s="314"/>
      <c r="F165" s="314"/>
      <c r="G165" s="314"/>
      <c r="H165" s="144"/>
      <c r="O165" s="144"/>
      <c r="Z165" s="144"/>
      <c r="AA165" s="144"/>
      <c r="AE165" s="119" t="str">
        <f t="shared" si="11"/>
        <v/>
      </c>
    </row>
    <row r="166" spans="3:31">
      <c r="C166" s="314"/>
      <c r="D166" s="314"/>
      <c r="E166" s="314"/>
      <c r="F166" s="314"/>
      <c r="G166" s="314"/>
      <c r="H166" s="144"/>
      <c r="O166" s="144"/>
      <c r="Z166" s="144"/>
      <c r="AA166" s="144"/>
      <c r="AE166" s="119" t="str">
        <f t="shared" si="11"/>
        <v/>
      </c>
    </row>
    <row r="167" spans="3:31">
      <c r="C167" s="314"/>
      <c r="D167" s="314"/>
      <c r="E167" s="314"/>
      <c r="F167" s="314"/>
      <c r="G167" s="314"/>
      <c r="H167" s="144"/>
      <c r="O167" s="144"/>
      <c r="Z167" s="144"/>
      <c r="AA167" s="144"/>
      <c r="AE167" s="119" t="str">
        <f t="shared" si="11"/>
        <v/>
      </c>
    </row>
    <row r="168" spans="3:31">
      <c r="C168" s="314"/>
      <c r="D168" s="314"/>
      <c r="E168" s="314"/>
      <c r="F168" s="314"/>
      <c r="G168" s="314"/>
      <c r="H168" s="144"/>
      <c r="O168" s="144"/>
      <c r="Z168" s="144"/>
      <c r="AA168" s="144"/>
      <c r="AE168" s="119" t="str">
        <f t="shared" si="11"/>
        <v/>
      </c>
    </row>
    <row r="169" spans="3:31">
      <c r="C169" s="314"/>
      <c r="D169" s="314"/>
      <c r="E169" s="314"/>
      <c r="F169" s="314"/>
      <c r="G169" s="314"/>
      <c r="H169" s="144"/>
      <c r="O169" s="144"/>
      <c r="Z169" s="144"/>
      <c r="AA169" s="144"/>
      <c r="AE169" s="119" t="str">
        <f t="shared" si="11"/>
        <v/>
      </c>
    </row>
    <row r="170" spans="3:31">
      <c r="C170" s="314"/>
      <c r="D170" s="314"/>
      <c r="E170" s="314"/>
      <c r="F170" s="314"/>
      <c r="G170" s="314"/>
      <c r="H170" s="144"/>
      <c r="O170" s="144"/>
      <c r="Z170" s="144"/>
      <c r="AA170" s="144"/>
      <c r="AE170" s="119" t="str">
        <f t="shared" si="11"/>
        <v/>
      </c>
    </row>
    <row r="171" spans="3:31">
      <c r="C171" s="314"/>
      <c r="D171" s="314"/>
      <c r="E171" s="314"/>
      <c r="F171" s="314"/>
      <c r="G171" s="314"/>
      <c r="H171" s="144"/>
      <c r="O171" s="144"/>
      <c r="Z171" s="144"/>
      <c r="AA171" s="144"/>
      <c r="AE171" s="119" t="str">
        <f t="shared" si="11"/>
        <v/>
      </c>
    </row>
    <row r="172" spans="3:31">
      <c r="C172" s="314"/>
      <c r="D172" s="314"/>
      <c r="E172" s="314"/>
      <c r="F172" s="314"/>
      <c r="G172" s="314"/>
      <c r="H172" s="144"/>
      <c r="O172" s="144"/>
      <c r="Z172" s="144"/>
      <c r="AA172" s="144"/>
      <c r="AE172" s="119" t="str">
        <f t="shared" si="11"/>
        <v/>
      </c>
    </row>
    <row r="173" spans="3:31">
      <c r="C173" s="314"/>
      <c r="D173" s="314"/>
      <c r="E173" s="314"/>
      <c r="F173" s="314"/>
      <c r="G173" s="314"/>
      <c r="H173" s="144"/>
      <c r="O173" s="144"/>
      <c r="Z173" s="144"/>
      <c r="AA173" s="144"/>
      <c r="AE173" s="119" t="str">
        <f t="shared" si="11"/>
        <v/>
      </c>
    </row>
    <row r="174" spans="3:31">
      <c r="C174" s="314"/>
      <c r="D174" s="314"/>
      <c r="E174" s="314"/>
      <c r="F174" s="314"/>
      <c r="G174" s="314"/>
      <c r="H174" s="144"/>
      <c r="O174" s="144"/>
      <c r="Z174" s="144"/>
      <c r="AA174" s="144"/>
      <c r="AE174" s="119" t="str">
        <f t="shared" si="11"/>
        <v/>
      </c>
    </row>
    <row r="175" spans="3:31">
      <c r="C175" s="314"/>
      <c r="D175" s="314"/>
      <c r="E175" s="314"/>
      <c r="F175" s="314"/>
      <c r="G175" s="314"/>
      <c r="H175" s="144"/>
      <c r="O175" s="144"/>
      <c r="Z175" s="144"/>
      <c r="AA175" s="144"/>
      <c r="AE175" s="119" t="str">
        <f t="shared" si="11"/>
        <v/>
      </c>
    </row>
    <row r="176" spans="3:31">
      <c r="C176" s="314"/>
      <c r="D176" s="314"/>
      <c r="E176" s="314"/>
      <c r="F176" s="314"/>
      <c r="G176" s="314"/>
      <c r="H176" s="144"/>
      <c r="O176" s="144"/>
      <c r="Z176" s="144"/>
      <c r="AA176" s="144"/>
      <c r="AE176" s="119" t="str">
        <f t="shared" si="11"/>
        <v/>
      </c>
    </row>
    <row r="177" spans="3:31">
      <c r="C177" s="314"/>
      <c r="D177" s="314"/>
      <c r="E177" s="314"/>
      <c r="F177" s="314"/>
      <c r="G177" s="314"/>
      <c r="H177" s="144"/>
      <c r="O177" s="144"/>
      <c r="Z177" s="144"/>
      <c r="AA177" s="144"/>
      <c r="AE177" s="119" t="str">
        <f t="shared" si="11"/>
        <v/>
      </c>
    </row>
    <row r="178" spans="3:31">
      <c r="C178" s="314"/>
      <c r="D178" s="314"/>
      <c r="E178" s="314"/>
      <c r="F178" s="314"/>
      <c r="G178" s="314"/>
      <c r="H178" s="144"/>
      <c r="O178" s="144"/>
      <c r="Z178" s="144"/>
      <c r="AA178" s="144"/>
      <c r="AE178" s="119" t="str">
        <f t="shared" si="11"/>
        <v/>
      </c>
    </row>
    <row r="179" spans="3:31">
      <c r="C179" s="314"/>
      <c r="D179" s="314"/>
      <c r="E179" s="314"/>
      <c r="F179" s="314"/>
      <c r="G179" s="314"/>
      <c r="H179" s="144"/>
      <c r="O179" s="144"/>
      <c r="Z179" s="144"/>
      <c r="AA179" s="144"/>
      <c r="AE179" s="119" t="str">
        <f t="shared" si="11"/>
        <v/>
      </c>
    </row>
    <row r="180" spans="3:31">
      <c r="C180" s="314"/>
      <c r="D180" s="314"/>
      <c r="E180" s="314"/>
      <c r="F180" s="314"/>
      <c r="G180" s="314"/>
      <c r="H180" s="144"/>
      <c r="O180" s="144"/>
      <c r="Z180" s="144"/>
      <c r="AA180" s="144"/>
      <c r="AE180" s="119" t="str">
        <f t="shared" si="11"/>
        <v/>
      </c>
    </row>
    <row r="181" spans="3:31">
      <c r="C181" s="314"/>
      <c r="D181" s="314"/>
      <c r="E181" s="314"/>
      <c r="F181" s="314"/>
      <c r="G181" s="314"/>
      <c r="H181" s="144"/>
      <c r="O181" s="144"/>
      <c r="Z181" s="144"/>
      <c r="AA181" s="144"/>
      <c r="AE181" s="119" t="str">
        <f t="shared" si="11"/>
        <v/>
      </c>
    </row>
    <row r="182" spans="3:31">
      <c r="C182" s="314"/>
      <c r="D182" s="314"/>
      <c r="E182" s="314"/>
      <c r="F182" s="314"/>
      <c r="G182" s="314"/>
      <c r="H182" s="144"/>
      <c r="O182" s="144"/>
      <c r="Z182" s="144"/>
      <c r="AA182" s="144"/>
      <c r="AE182" s="119" t="str">
        <f t="shared" si="11"/>
        <v/>
      </c>
    </row>
    <row r="183" spans="3:31">
      <c r="C183" s="314"/>
      <c r="D183" s="314"/>
      <c r="E183" s="314"/>
      <c r="F183" s="314"/>
      <c r="G183" s="314"/>
      <c r="H183" s="144"/>
      <c r="O183" s="144"/>
      <c r="Z183" s="144"/>
      <c r="AA183" s="144"/>
      <c r="AE183" s="119" t="str">
        <f t="shared" si="11"/>
        <v/>
      </c>
    </row>
    <row r="184" spans="3:31">
      <c r="C184" s="314"/>
      <c r="D184" s="314"/>
      <c r="E184" s="314"/>
      <c r="F184" s="314"/>
      <c r="G184" s="314"/>
      <c r="H184" s="144"/>
      <c r="O184" s="144"/>
      <c r="Z184" s="144"/>
      <c r="AA184" s="144"/>
      <c r="AE184" s="119" t="str">
        <f t="shared" si="11"/>
        <v/>
      </c>
    </row>
    <row r="185" spans="3:31">
      <c r="C185" s="314"/>
      <c r="D185" s="314"/>
      <c r="E185" s="314"/>
      <c r="F185" s="314"/>
      <c r="G185" s="314"/>
      <c r="H185" s="144"/>
      <c r="O185" s="144"/>
      <c r="Z185" s="144"/>
      <c r="AA185" s="144"/>
      <c r="AE185" s="119" t="str">
        <f t="shared" si="11"/>
        <v/>
      </c>
    </row>
    <row r="186" spans="3:31">
      <c r="C186" s="314"/>
      <c r="D186" s="314"/>
      <c r="E186" s="314"/>
      <c r="F186" s="314"/>
      <c r="G186" s="314"/>
      <c r="H186" s="144"/>
      <c r="O186" s="144"/>
      <c r="Z186" s="144"/>
      <c r="AA186" s="144"/>
      <c r="AE186" s="119" t="str">
        <f t="shared" si="11"/>
        <v/>
      </c>
    </row>
    <row r="187" spans="3:31">
      <c r="C187" s="314"/>
      <c r="D187" s="314"/>
      <c r="E187" s="314"/>
      <c r="F187" s="314"/>
      <c r="G187" s="314"/>
      <c r="H187" s="144"/>
      <c r="O187" s="144"/>
      <c r="Z187" s="144"/>
      <c r="AA187" s="144"/>
      <c r="AE187" s="119" t="str">
        <f t="shared" si="11"/>
        <v/>
      </c>
    </row>
    <row r="188" spans="3:31">
      <c r="C188" s="314"/>
      <c r="D188" s="314"/>
      <c r="E188" s="314"/>
      <c r="F188" s="314"/>
      <c r="G188" s="314"/>
      <c r="H188" s="144"/>
      <c r="O188" s="144"/>
      <c r="Z188" s="144"/>
      <c r="AA188" s="144"/>
      <c r="AE188" s="119" t="str">
        <f t="shared" si="11"/>
        <v/>
      </c>
    </row>
    <row r="189" spans="3:31">
      <c r="C189" s="314"/>
      <c r="D189" s="314"/>
      <c r="E189" s="314"/>
      <c r="F189" s="314"/>
      <c r="G189" s="314"/>
      <c r="H189" s="144"/>
      <c r="O189" s="144"/>
      <c r="Z189" s="144"/>
      <c r="AA189" s="144"/>
      <c r="AE189" s="119" t="str">
        <f t="shared" si="11"/>
        <v/>
      </c>
    </row>
    <row r="190" spans="3:31">
      <c r="C190" s="314"/>
      <c r="D190" s="314"/>
      <c r="E190" s="314"/>
      <c r="F190" s="314"/>
      <c r="G190" s="314"/>
      <c r="H190" s="144"/>
      <c r="O190" s="144"/>
      <c r="Z190" s="144"/>
      <c r="AA190" s="144"/>
      <c r="AE190" s="119" t="str">
        <f t="shared" si="11"/>
        <v/>
      </c>
    </row>
    <row r="191" spans="3:31">
      <c r="C191" s="314"/>
      <c r="D191" s="314"/>
      <c r="E191" s="314"/>
      <c r="F191" s="314"/>
      <c r="G191" s="314"/>
      <c r="H191" s="144"/>
      <c r="O191" s="144"/>
      <c r="Z191" s="144"/>
      <c r="AA191" s="144"/>
      <c r="AE191" s="119" t="str">
        <f t="shared" si="11"/>
        <v/>
      </c>
    </row>
    <row r="192" spans="3:31">
      <c r="C192" s="314"/>
      <c r="D192" s="314"/>
      <c r="E192" s="314"/>
      <c r="F192" s="314"/>
      <c r="G192" s="314"/>
      <c r="H192" s="144"/>
      <c r="O192" s="144"/>
      <c r="Z192" s="144"/>
      <c r="AA192" s="144"/>
      <c r="AE192" s="119" t="str">
        <f t="shared" si="11"/>
        <v/>
      </c>
    </row>
    <row r="193" spans="3:31">
      <c r="C193" s="314"/>
      <c r="D193" s="314"/>
      <c r="E193" s="314"/>
      <c r="F193" s="314"/>
      <c r="G193" s="314"/>
      <c r="H193" s="144"/>
      <c r="O193" s="144"/>
      <c r="Z193" s="144"/>
      <c r="AA193" s="144"/>
      <c r="AE193" s="119" t="str">
        <f t="shared" si="11"/>
        <v/>
      </c>
    </row>
    <row r="194" spans="3:31">
      <c r="C194" s="314"/>
      <c r="D194" s="314"/>
      <c r="E194" s="314"/>
      <c r="F194" s="314"/>
      <c r="G194" s="314"/>
      <c r="H194" s="144"/>
      <c r="O194" s="144"/>
      <c r="Z194" s="144"/>
      <c r="AA194" s="144"/>
      <c r="AE194" s="119" t="str">
        <f t="shared" si="11"/>
        <v/>
      </c>
    </row>
    <row r="195" spans="3:31">
      <c r="C195" s="314"/>
      <c r="D195" s="314"/>
      <c r="E195" s="314"/>
      <c r="F195" s="314"/>
      <c r="G195" s="314"/>
      <c r="H195" s="144"/>
      <c r="O195" s="144"/>
      <c r="Z195" s="144"/>
      <c r="AA195" s="144"/>
      <c r="AE195" s="119" t="str">
        <f t="shared" si="11"/>
        <v/>
      </c>
    </row>
    <row r="196" spans="3:31">
      <c r="C196" s="314"/>
      <c r="D196" s="314"/>
      <c r="E196" s="314"/>
      <c r="F196" s="314"/>
      <c r="G196" s="314"/>
      <c r="H196" s="144"/>
      <c r="O196" s="144"/>
      <c r="Z196" s="144"/>
      <c r="AA196" s="144"/>
      <c r="AE196" s="119" t="str">
        <f t="shared" si="11"/>
        <v/>
      </c>
    </row>
    <row r="197" spans="3:31">
      <c r="C197" s="314"/>
      <c r="D197" s="314"/>
      <c r="E197" s="314"/>
      <c r="F197" s="314"/>
      <c r="G197" s="314"/>
      <c r="H197" s="144"/>
      <c r="O197" s="144"/>
      <c r="Z197" s="144"/>
      <c r="AA197" s="144"/>
      <c r="AE197" s="119" t="str">
        <f t="shared" si="11"/>
        <v/>
      </c>
    </row>
    <row r="198" spans="3:31">
      <c r="C198" s="314"/>
      <c r="D198" s="314"/>
      <c r="E198" s="314"/>
      <c r="F198" s="314"/>
      <c r="G198" s="314"/>
      <c r="H198" s="144"/>
      <c r="O198" s="144"/>
      <c r="Z198" s="144"/>
      <c r="AA198" s="144"/>
      <c r="AE198" s="119" t="str">
        <f t="shared" si="11"/>
        <v/>
      </c>
    </row>
    <row r="199" spans="3:31">
      <c r="C199" s="314"/>
      <c r="D199" s="314"/>
      <c r="E199" s="314"/>
      <c r="F199" s="314"/>
      <c r="G199" s="314"/>
      <c r="H199" s="144"/>
      <c r="O199" s="144"/>
      <c r="Z199" s="144"/>
      <c r="AA199" s="144"/>
      <c r="AE199" s="119" t="str">
        <f t="shared" si="11"/>
        <v/>
      </c>
    </row>
    <row r="200" spans="3:31">
      <c r="C200" s="314"/>
      <c r="D200" s="314"/>
      <c r="E200" s="314"/>
      <c r="F200" s="314"/>
      <c r="G200" s="314"/>
      <c r="H200" s="144"/>
      <c r="O200" s="144"/>
      <c r="Z200" s="144"/>
      <c r="AA200" s="144"/>
      <c r="AE200" s="119" t="str">
        <f t="shared" si="11"/>
        <v/>
      </c>
    </row>
    <row r="201" spans="3:31">
      <c r="C201" s="314"/>
      <c r="D201" s="314"/>
      <c r="E201" s="314"/>
      <c r="F201" s="314"/>
      <c r="G201" s="314"/>
      <c r="H201" s="144"/>
      <c r="O201" s="144"/>
      <c r="Z201" s="144"/>
      <c r="AA201" s="144"/>
      <c r="AE201" s="119" t="str">
        <f t="shared" si="11"/>
        <v/>
      </c>
    </row>
    <row r="202" spans="3:31">
      <c r="C202" s="314"/>
      <c r="D202" s="314"/>
      <c r="E202" s="314"/>
      <c r="F202" s="314"/>
      <c r="G202" s="314"/>
      <c r="H202" s="144"/>
      <c r="O202" s="144"/>
      <c r="Z202" s="144"/>
      <c r="AA202" s="144"/>
      <c r="AE202" s="119" t="str">
        <f t="shared" si="11"/>
        <v/>
      </c>
    </row>
    <row r="203" spans="3:31">
      <c r="C203" s="314"/>
      <c r="D203" s="314"/>
      <c r="E203" s="314"/>
      <c r="F203" s="314"/>
      <c r="G203" s="314"/>
      <c r="H203" s="144"/>
      <c r="O203" s="144"/>
      <c r="Z203" s="144"/>
      <c r="AA203" s="144"/>
      <c r="AE203" s="119" t="str">
        <f t="shared" si="11"/>
        <v/>
      </c>
    </row>
    <row r="204" spans="3:31">
      <c r="C204" s="314"/>
      <c r="D204" s="314"/>
      <c r="E204" s="314"/>
      <c r="F204" s="314"/>
      <c r="G204" s="314"/>
      <c r="H204" s="144"/>
      <c r="O204" s="144"/>
      <c r="Z204" s="144"/>
      <c r="AA204" s="144"/>
      <c r="AE204" s="119" t="str">
        <f t="shared" ref="AE204:AE267" si="12">IF(AND(Z204="○",Z204=AA204),1,"")</f>
        <v/>
      </c>
    </row>
    <row r="205" spans="3:31">
      <c r="C205" s="314"/>
      <c r="D205" s="314"/>
      <c r="E205" s="314"/>
      <c r="F205" s="314"/>
      <c r="G205" s="314"/>
      <c r="H205" s="144"/>
      <c r="O205" s="144"/>
      <c r="Z205" s="144"/>
      <c r="AA205" s="144"/>
      <c r="AE205" s="119" t="str">
        <f t="shared" si="12"/>
        <v/>
      </c>
    </row>
    <row r="206" spans="3:31">
      <c r="C206" s="314"/>
      <c r="D206" s="314"/>
      <c r="E206" s="314"/>
      <c r="F206" s="314"/>
      <c r="G206" s="314"/>
      <c r="H206" s="144"/>
      <c r="O206" s="144"/>
      <c r="Z206" s="144"/>
      <c r="AA206" s="144"/>
      <c r="AE206" s="119" t="str">
        <f t="shared" si="12"/>
        <v/>
      </c>
    </row>
    <row r="207" spans="3:31">
      <c r="C207" s="314"/>
      <c r="D207" s="314"/>
      <c r="E207" s="314"/>
      <c r="F207" s="314"/>
      <c r="G207" s="314"/>
      <c r="H207" s="144"/>
      <c r="O207" s="144"/>
      <c r="Z207" s="144"/>
      <c r="AA207" s="144"/>
      <c r="AE207" s="119" t="str">
        <f t="shared" si="12"/>
        <v/>
      </c>
    </row>
    <row r="208" spans="3:31">
      <c r="C208" s="314"/>
      <c r="D208" s="314"/>
      <c r="E208" s="314"/>
      <c r="F208" s="314"/>
      <c r="G208" s="314"/>
      <c r="H208" s="144"/>
      <c r="O208" s="144"/>
      <c r="Z208" s="144"/>
      <c r="AA208" s="144"/>
      <c r="AE208" s="119" t="str">
        <f t="shared" si="12"/>
        <v/>
      </c>
    </row>
    <row r="209" spans="3:31">
      <c r="C209" s="314"/>
      <c r="D209" s="314"/>
      <c r="E209" s="314"/>
      <c r="F209" s="314"/>
      <c r="G209" s="314"/>
      <c r="H209" s="144"/>
      <c r="O209" s="144"/>
      <c r="Z209" s="144"/>
      <c r="AA209" s="144"/>
      <c r="AE209" s="119" t="str">
        <f t="shared" si="12"/>
        <v/>
      </c>
    </row>
    <row r="210" spans="3:31">
      <c r="C210" s="314"/>
      <c r="D210" s="314"/>
      <c r="E210" s="314"/>
      <c r="F210" s="314"/>
      <c r="G210" s="314"/>
      <c r="H210" s="144"/>
      <c r="O210" s="144"/>
      <c r="Z210" s="144"/>
      <c r="AA210" s="144"/>
      <c r="AE210" s="119" t="str">
        <f t="shared" si="12"/>
        <v/>
      </c>
    </row>
    <row r="211" spans="3:31">
      <c r="C211" s="314"/>
      <c r="D211" s="314"/>
      <c r="E211" s="314"/>
      <c r="F211" s="314"/>
      <c r="G211" s="314"/>
      <c r="H211" s="144"/>
      <c r="O211" s="144"/>
      <c r="Z211" s="144"/>
      <c r="AA211" s="144"/>
      <c r="AE211" s="119" t="str">
        <f t="shared" si="12"/>
        <v/>
      </c>
    </row>
    <row r="212" spans="3:31">
      <c r="C212" s="314"/>
      <c r="D212" s="314"/>
      <c r="E212" s="314"/>
      <c r="F212" s="314"/>
      <c r="G212" s="314"/>
      <c r="H212" s="144"/>
      <c r="O212" s="144"/>
      <c r="Z212" s="144"/>
      <c r="AA212" s="144"/>
      <c r="AE212" s="119" t="str">
        <f t="shared" si="12"/>
        <v/>
      </c>
    </row>
    <row r="213" spans="3:31">
      <c r="C213" s="314"/>
      <c r="D213" s="314"/>
      <c r="E213" s="314"/>
      <c r="F213" s="314"/>
      <c r="G213" s="314"/>
      <c r="H213" s="144"/>
      <c r="O213" s="144"/>
      <c r="Z213" s="144"/>
      <c r="AA213" s="144"/>
      <c r="AE213" s="119" t="str">
        <f t="shared" si="12"/>
        <v/>
      </c>
    </row>
    <row r="214" spans="3:31">
      <c r="C214" s="314"/>
      <c r="D214" s="314"/>
      <c r="E214" s="314"/>
      <c r="F214" s="314"/>
      <c r="G214" s="314"/>
      <c r="H214" s="144"/>
      <c r="O214" s="144"/>
      <c r="Z214" s="144"/>
      <c r="AA214" s="144"/>
      <c r="AE214" s="119" t="str">
        <f t="shared" si="12"/>
        <v/>
      </c>
    </row>
    <row r="215" spans="3:31">
      <c r="C215" s="314"/>
      <c r="D215" s="314"/>
      <c r="E215" s="314"/>
      <c r="F215" s="314"/>
      <c r="G215" s="314"/>
      <c r="H215" s="144"/>
      <c r="O215" s="144"/>
      <c r="Z215" s="144"/>
      <c r="AA215" s="144"/>
      <c r="AE215" s="119" t="str">
        <f t="shared" si="12"/>
        <v/>
      </c>
    </row>
    <row r="216" spans="3:31">
      <c r="C216" s="314"/>
      <c r="D216" s="314"/>
      <c r="E216" s="314"/>
      <c r="F216" s="314"/>
      <c r="G216" s="314"/>
      <c r="H216" s="144"/>
      <c r="O216" s="144"/>
      <c r="Z216" s="144"/>
      <c r="AA216" s="144"/>
      <c r="AE216" s="119" t="str">
        <f t="shared" si="12"/>
        <v/>
      </c>
    </row>
    <row r="217" spans="3:31">
      <c r="C217" s="314"/>
      <c r="D217" s="314"/>
      <c r="E217" s="314"/>
      <c r="F217" s="314"/>
      <c r="G217" s="314"/>
      <c r="H217" s="144"/>
      <c r="O217" s="144"/>
      <c r="Z217" s="144"/>
      <c r="AA217" s="144"/>
      <c r="AE217" s="119" t="str">
        <f t="shared" si="12"/>
        <v/>
      </c>
    </row>
    <row r="218" spans="3:31">
      <c r="C218" s="314"/>
      <c r="D218" s="314"/>
      <c r="E218" s="314"/>
      <c r="F218" s="314"/>
      <c r="G218" s="314"/>
      <c r="H218" s="144"/>
      <c r="O218" s="144"/>
      <c r="Z218" s="144"/>
      <c r="AA218" s="144"/>
      <c r="AE218" s="119" t="str">
        <f t="shared" si="12"/>
        <v/>
      </c>
    </row>
    <row r="219" spans="3:31">
      <c r="C219" s="314"/>
      <c r="D219" s="314"/>
      <c r="E219" s="314"/>
      <c r="F219" s="314"/>
      <c r="G219" s="314"/>
      <c r="H219" s="144"/>
      <c r="O219" s="144"/>
      <c r="Z219" s="144"/>
      <c r="AA219" s="144"/>
      <c r="AE219" s="119" t="str">
        <f t="shared" si="12"/>
        <v/>
      </c>
    </row>
    <row r="220" spans="3:31">
      <c r="C220" s="314"/>
      <c r="D220" s="314"/>
      <c r="E220" s="314"/>
      <c r="F220" s="314"/>
      <c r="G220" s="314"/>
      <c r="H220" s="144"/>
      <c r="O220" s="144"/>
      <c r="Z220" s="144"/>
      <c r="AA220" s="144"/>
      <c r="AE220" s="119" t="str">
        <f t="shared" si="12"/>
        <v/>
      </c>
    </row>
    <row r="221" spans="3:31">
      <c r="C221" s="314"/>
      <c r="D221" s="314"/>
      <c r="E221" s="314"/>
      <c r="F221" s="314"/>
      <c r="G221" s="314"/>
      <c r="H221" s="144"/>
      <c r="O221" s="144"/>
      <c r="Z221" s="144"/>
      <c r="AA221" s="144"/>
      <c r="AE221" s="119" t="str">
        <f t="shared" si="12"/>
        <v/>
      </c>
    </row>
    <row r="222" spans="3:31">
      <c r="C222" s="314"/>
      <c r="D222" s="314"/>
      <c r="E222" s="314"/>
      <c r="F222" s="314"/>
      <c r="G222" s="314"/>
      <c r="H222" s="144"/>
      <c r="O222" s="144"/>
      <c r="Z222" s="144"/>
      <c r="AA222" s="144"/>
      <c r="AE222" s="119" t="str">
        <f t="shared" si="12"/>
        <v/>
      </c>
    </row>
    <row r="223" spans="3:31">
      <c r="C223" s="314"/>
      <c r="D223" s="314"/>
      <c r="E223" s="314"/>
      <c r="F223" s="314"/>
      <c r="G223" s="314"/>
      <c r="H223" s="144"/>
      <c r="O223" s="144"/>
      <c r="Z223" s="144"/>
      <c r="AA223" s="144"/>
      <c r="AE223" s="119" t="str">
        <f t="shared" si="12"/>
        <v/>
      </c>
    </row>
    <row r="224" spans="3:31">
      <c r="C224" s="314"/>
      <c r="D224" s="314"/>
      <c r="E224" s="314"/>
      <c r="F224" s="314"/>
      <c r="G224" s="314"/>
      <c r="H224" s="144"/>
      <c r="O224" s="144"/>
      <c r="Z224" s="144"/>
      <c r="AA224" s="144"/>
      <c r="AE224" s="119" t="str">
        <f t="shared" si="12"/>
        <v/>
      </c>
    </row>
    <row r="225" spans="3:31">
      <c r="C225" s="314"/>
      <c r="D225" s="314"/>
      <c r="E225" s="314"/>
      <c r="F225" s="314"/>
      <c r="G225" s="314"/>
      <c r="H225" s="144"/>
      <c r="O225" s="144"/>
      <c r="Z225" s="144"/>
      <c r="AA225" s="144"/>
      <c r="AE225" s="119" t="str">
        <f t="shared" si="12"/>
        <v/>
      </c>
    </row>
    <row r="226" spans="3:31">
      <c r="C226" s="314"/>
      <c r="D226" s="314"/>
      <c r="E226" s="314"/>
      <c r="F226" s="314"/>
      <c r="G226" s="314"/>
      <c r="H226" s="144"/>
      <c r="O226" s="144"/>
      <c r="Z226" s="144"/>
      <c r="AA226" s="144"/>
      <c r="AE226" s="119" t="str">
        <f t="shared" si="12"/>
        <v/>
      </c>
    </row>
    <row r="227" spans="3:31">
      <c r="C227" s="314"/>
      <c r="D227" s="314"/>
      <c r="E227" s="314"/>
      <c r="F227" s="314"/>
      <c r="G227" s="314"/>
      <c r="H227" s="144"/>
      <c r="O227" s="144"/>
      <c r="Z227" s="144"/>
      <c r="AA227" s="144"/>
      <c r="AE227" s="119" t="str">
        <f t="shared" si="12"/>
        <v/>
      </c>
    </row>
    <row r="228" spans="3:31">
      <c r="C228" s="314"/>
      <c r="D228" s="314"/>
      <c r="E228" s="314"/>
      <c r="F228" s="314"/>
      <c r="G228" s="314"/>
      <c r="H228" s="144"/>
      <c r="O228" s="144"/>
      <c r="Z228" s="144"/>
      <c r="AA228" s="144"/>
      <c r="AE228" s="119" t="str">
        <f t="shared" si="12"/>
        <v/>
      </c>
    </row>
    <row r="229" spans="3:31">
      <c r="C229" s="314"/>
      <c r="D229" s="314"/>
      <c r="E229" s="314"/>
      <c r="F229" s="314"/>
      <c r="G229" s="314"/>
      <c r="H229" s="144"/>
      <c r="O229" s="144"/>
      <c r="Z229" s="144"/>
      <c r="AA229" s="144"/>
      <c r="AE229" s="119" t="str">
        <f t="shared" si="12"/>
        <v/>
      </c>
    </row>
    <row r="230" spans="3:31">
      <c r="C230" s="314"/>
      <c r="D230" s="314"/>
      <c r="E230" s="314"/>
      <c r="F230" s="314"/>
      <c r="G230" s="314"/>
      <c r="H230" s="144"/>
      <c r="O230" s="144"/>
      <c r="Z230" s="144"/>
      <c r="AA230" s="144"/>
      <c r="AE230" s="119" t="str">
        <f t="shared" si="12"/>
        <v/>
      </c>
    </row>
    <row r="231" spans="3:31">
      <c r="C231" s="314"/>
      <c r="D231" s="314"/>
      <c r="E231" s="314"/>
      <c r="F231" s="314"/>
      <c r="G231" s="314"/>
      <c r="H231" s="144"/>
      <c r="O231" s="144"/>
      <c r="Z231" s="144"/>
      <c r="AA231" s="144"/>
      <c r="AE231" s="119" t="str">
        <f t="shared" si="12"/>
        <v/>
      </c>
    </row>
    <row r="232" spans="3:31">
      <c r="C232" s="314"/>
      <c r="D232" s="314"/>
      <c r="E232" s="314"/>
      <c r="F232" s="314"/>
      <c r="G232" s="314"/>
      <c r="H232" s="144"/>
      <c r="O232" s="144"/>
      <c r="Z232" s="144"/>
      <c r="AA232" s="144"/>
      <c r="AE232" s="119" t="str">
        <f t="shared" si="12"/>
        <v/>
      </c>
    </row>
    <row r="233" spans="3:31">
      <c r="C233" s="314"/>
      <c r="D233" s="314"/>
      <c r="E233" s="314"/>
      <c r="F233" s="314"/>
      <c r="G233" s="314"/>
      <c r="H233" s="144"/>
      <c r="O233" s="144"/>
      <c r="Z233" s="144"/>
      <c r="AA233" s="144"/>
      <c r="AE233" s="119" t="str">
        <f t="shared" si="12"/>
        <v/>
      </c>
    </row>
    <row r="234" spans="3:31">
      <c r="C234" s="314"/>
      <c r="D234" s="314"/>
      <c r="E234" s="314"/>
      <c r="F234" s="314"/>
      <c r="G234" s="314"/>
      <c r="H234" s="144"/>
      <c r="O234" s="144"/>
      <c r="Z234" s="144"/>
      <c r="AA234" s="144"/>
      <c r="AE234" s="119" t="str">
        <f t="shared" si="12"/>
        <v/>
      </c>
    </row>
    <row r="235" spans="3:31">
      <c r="C235" s="314"/>
      <c r="D235" s="314"/>
      <c r="E235" s="314"/>
      <c r="F235" s="314"/>
      <c r="G235" s="314"/>
      <c r="H235" s="144"/>
      <c r="O235" s="144"/>
      <c r="Z235" s="144"/>
      <c r="AA235" s="144"/>
      <c r="AE235" s="119" t="str">
        <f t="shared" si="12"/>
        <v/>
      </c>
    </row>
    <row r="236" spans="3:31">
      <c r="C236" s="314"/>
      <c r="D236" s="314"/>
      <c r="E236" s="314"/>
      <c r="F236" s="314"/>
      <c r="G236" s="314"/>
      <c r="H236" s="144"/>
      <c r="O236" s="144"/>
      <c r="Z236" s="144"/>
      <c r="AA236" s="144"/>
      <c r="AE236" s="119" t="str">
        <f t="shared" si="12"/>
        <v/>
      </c>
    </row>
    <row r="237" spans="3:31">
      <c r="C237" s="314"/>
      <c r="D237" s="314"/>
      <c r="E237" s="314"/>
      <c r="F237" s="314"/>
      <c r="G237" s="314"/>
      <c r="H237" s="144"/>
      <c r="O237" s="144"/>
      <c r="Z237" s="144"/>
      <c r="AA237" s="144"/>
      <c r="AE237" s="119" t="str">
        <f t="shared" si="12"/>
        <v/>
      </c>
    </row>
    <row r="238" spans="3:31">
      <c r="C238" s="314"/>
      <c r="D238" s="314"/>
      <c r="E238" s="314"/>
      <c r="F238" s="314"/>
      <c r="G238" s="314"/>
      <c r="H238" s="144"/>
      <c r="O238" s="144"/>
      <c r="Z238" s="144"/>
      <c r="AA238" s="144"/>
      <c r="AE238" s="119" t="str">
        <f t="shared" si="12"/>
        <v/>
      </c>
    </row>
    <row r="239" spans="3:31">
      <c r="C239" s="314"/>
      <c r="D239" s="314"/>
      <c r="E239" s="314"/>
      <c r="F239" s="314"/>
      <c r="G239" s="314"/>
      <c r="H239" s="144"/>
      <c r="O239" s="144"/>
      <c r="Z239" s="144"/>
      <c r="AA239" s="144"/>
      <c r="AE239" s="119" t="str">
        <f t="shared" si="12"/>
        <v/>
      </c>
    </row>
    <row r="240" spans="3:31">
      <c r="C240" s="314"/>
      <c r="D240" s="314"/>
      <c r="E240" s="314"/>
      <c r="F240" s="314"/>
      <c r="G240" s="314"/>
      <c r="H240" s="144"/>
      <c r="O240" s="144"/>
      <c r="Z240" s="144"/>
      <c r="AA240" s="144"/>
      <c r="AE240" s="119" t="str">
        <f t="shared" si="12"/>
        <v/>
      </c>
    </row>
    <row r="241" spans="3:31">
      <c r="C241" s="314"/>
      <c r="D241" s="314"/>
      <c r="E241" s="314"/>
      <c r="F241" s="314"/>
      <c r="G241" s="314"/>
      <c r="H241" s="144"/>
      <c r="O241" s="144"/>
      <c r="Z241" s="144"/>
      <c r="AA241" s="144"/>
      <c r="AE241" s="119" t="str">
        <f t="shared" si="12"/>
        <v/>
      </c>
    </row>
    <row r="242" spans="3:31">
      <c r="C242" s="314"/>
      <c r="D242" s="314"/>
      <c r="E242" s="314"/>
      <c r="F242" s="314"/>
      <c r="G242" s="314"/>
      <c r="H242" s="144"/>
      <c r="O242" s="144"/>
      <c r="Z242" s="144"/>
      <c r="AA242" s="144"/>
      <c r="AE242" s="119" t="str">
        <f t="shared" si="12"/>
        <v/>
      </c>
    </row>
    <row r="243" spans="3:31">
      <c r="C243" s="314"/>
      <c r="D243" s="314"/>
      <c r="E243" s="314"/>
      <c r="F243" s="314"/>
      <c r="G243" s="314"/>
      <c r="H243" s="144"/>
      <c r="O243" s="144"/>
      <c r="Z243" s="144"/>
      <c r="AA243" s="144"/>
      <c r="AE243" s="119" t="str">
        <f t="shared" si="12"/>
        <v/>
      </c>
    </row>
    <row r="244" spans="3:31">
      <c r="C244" s="314"/>
      <c r="D244" s="314"/>
      <c r="E244" s="314"/>
      <c r="F244" s="314"/>
      <c r="G244" s="314"/>
      <c r="H244" s="144"/>
      <c r="O244" s="144"/>
      <c r="Z244" s="144"/>
      <c r="AA244" s="144"/>
      <c r="AE244" s="119" t="str">
        <f t="shared" si="12"/>
        <v/>
      </c>
    </row>
    <row r="245" spans="3:31">
      <c r="C245" s="314"/>
      <c r="D245" s="314"/>
      <c r="E245" s="314"/>
      <c r="F245" s="314"/>
      <c r="G245" s="314"/>
      <c r="H245" s="144"/>
      <c r="O245" s="144"/>
      <c r="Z245" s="144"/>
      <c r="AA245" s="144"/>
      <c r="AE245" s="119" t="str">
        <f t="shared" si="12"/>
        <v/>
      </c>
    </row>
    <row r="246" spans="3:31">
      <c r="C246" s="314"/>
      <c r="D246" s="314"/>
      <c r="E246" s="314"/>
      <c r="F246" s="314"/>
      <c r="G246" s="314"/>
      <c r="H246" s="144"/>
      <c r="O246" s="144"/>
      <c r="Z246" s="144"/>
      <c r="AA246" s="144"/>
      <c r="AE246" s="119" t="str">
        <f t="shared" si="12"/>
        <v/>
      </c>
    </row>
    <row r="247" spans="3:31">
      <c r="C247" s="314"/>
      <c r="D247" s="314"/>
      <c r="E247" s="314"/>
      <c r="F247" s="314"/>
      <c r="G247" s="314"/>
      <c r="H247" s="144"/>
      <c r="O247" s="144"/>
      <c r="Z247" s="144"/>
      <c r="AA247" s="144"/>
      <c r="AE247" s="119" t="str">
        <f t="shared" si="12"/>
        <v/>
      </c>
    </row>
    <row r="248" spans="3:31">
      <c r="C248" s="314"/>
      <c r="D248" s="314"/>
      <c r="E248" s="314"/>
      <c r="F248" s="314"/>
      <c r="G248" s="314"/>
      <c r="H248" s="144"/>
      <c r="O248" s="144"/>
      <c r="Z248" s="144"/>
      <c r="AA248" s="144"/>
      <c r="AE248" s="119" t="str">
        <f t="shared" si="12"/>
        <v/>
      </c>
    </row>
    <row r="249" spans="3:31">
      <c r="C249" s="314"/>
      <c r="D249" s="314"/>
      <c r="E249" s="314"/>
      <c r="F249" s="314"/>
      <c r="G249" s="314"/>
      <c r="H249" s="144"/>
      <c r="O249" s="144"/>
      <c r="Z249" s="144"/>
      <c r="AA249" s="144"/>
      <c r="AE249" s="119" t="str">
        <f t="shared" si="12"/>
        <v/>
      </c>
    </row>
    <row r="250" spans="3:31">
      <c r="C250" s="314"/>
      <c r="D250" s="314"/>
      <c r="E250" s="314"/>
      <c r="F250" s="314"/>
      <c r="G250" s="314"/>
      <c r="H250" s="144"/>
      <c r="O250" s="144"/>
      <c r="Z250" s="144"/>
      <c r="AA250" s="144"/>
      <c r="AE250" s="119" t="str">
        <f t="shared" si="12"/>
        <v/>
      </c>
    </row>
    <row r="251" spans="3:31">
      <c r="C251" s="314"/>
      <c r="D251" s="314"/>
      <c r="E251" s="314"/>
      <c r="F251" s="314"/>
      <c r="G251" s="314"/>
      <c r="H251" s="144"/>
      <c r="O251" s="144"/>
      <c r="Z251" s="144"/>
      <c r="AA251" s="144"/>
      <c r="AE251" s="119" t="str">
        <f t="shared" si="12"/>
        <v/>
      </c>
    </row>
    <row r="252" spans="3:31">
      <c r="C252" s="314"/>
      <c r="D252" s="314"/>
      <c r="E252" s="314"/>
      <c r="F252" s="314"/>
      <c r="G252" s="314"/>
      <c r="H252" s="144"/>
      <c r="O252" s="144"/>
      <c r="Z252" s="144"/>
      <c r="AA252" s="144"/>
      <c r="AE252" s="119" t="str">
        <f t="shared" si="12"/>
        <v/>
      </c>
    </row>
    <row r="253" spans="3:31">
      <c r="C253" s="314"/>
      <c r="D253" s="314"/>
      <c r="E253" s="314"/>
      <c r="F253" s="314"/>
      <c r="G253" s="314"/>
      <c r="H253" s="144"/>
      <c r="O253" s="144"/>
      <c r="Z253" s="144"/>
      <c r="AA253" s="144"/>
      <c r="AE253" s="119" t="str">
        <f t="shared" si="12"/>
        <v/>
      </c>
    </row>
    <row r="254" spans="3:31">
      <c r="C254" s="314"/>
      <c r="D254" s="314"/>
      <c r="E254" s="314"/>
      <c r="F254" s="314"/>
      <c r="G254" s="314"/>
      <c r="H254" s="144"/>
      <c r="O254" s="144"/>
      <c r="Z254" s="144"/>
      <c r="AA254" s="144"/>
      <c r="AE254" s="119" t="str">
        <f t="shared" si="12"/>
        <v/>
      </c>
    </row>
    <row r="255" spans="3:31">
      <c r="C255" s="314"/>
      <c r="D255" s="314"/>
      <c r="E255" s="314"/>
      <c r="F255" s="314"/>
      <c r="G255" s="314"/>
      <c r="H255" s="144"/>
      <c r="O255" s="144"/>
      <c r="Z255" s="144"/>
      <c r="AA255" s="144"/>
      <c r="AE255" s="119" t="str">
        <f t="shared" si="12"/>
        <v/>
      </c>
    </row>
    <row r="256" spans="3:31">
      <c r="C256" s="314"/>
      <c r="D256" s="314"/>
      <c r="E256" s="314"/>
      <c r="F256" s="314"/>
      <c r="G256" s="314"/>
      <c r="H256" s="144"/>
      <c r="O256" s="144"/>
      <c r="Z256" s="144"/>
      <c r="AA256" s="144"/>
      <c r="AE256" s="119" t="str">
        <f t="shared" si="12"/>
        <v/>
      </c>
    </row>
    <row r="257" spans="3:31">
      <c r="C257" s="314"/>
      <c r="D257" s="314"/>
      <c r="E257" s="314"/>
      <c r="F257" s="314"/>
      <c r="G257" s="314"/>
      <c r="H257" s="144"/>
      <c r="O257" s="144"/>
      <c r="Z257" s="144"/>
      <c r="AA257" s="144"/>
      <c r="AE257" s="119" t="str">
        <f t="shared" si="12"/>
        <v/>
      </c>
    </row>
    <row r="258" spans="3:31">
      <c r="C258" s="314"/>
      <c r="D258" s="314"/>
      <c r="E258" s="314"/>
      <c r="F258" s="314"/>
      <c r="G258" s="314"/>
      <c r="H258" s="144"/>
      <c r="O258" s="144"/>
      <c r="Z258" s="144"/>
      <c r="AA258" s="144"/>
      <c r="AE258" s="119" t="str">
        <f t="shared" si="12"/>
        <v/>
      </c>
    </row>
    <row r="259" spans="3:31">
      <c r="C259" s="314"/>
      <c r="D259" s="314"/>
      <c r="E259" s="314"/>
      <c r="F259" s="314"/>
      <c r="G259" s="314"/>
      <c r="H259" s="144"/>
      <c r="O259" s="144"/>
      <c r="Z259" s="144"/>
      <c r="AA259" s="144"/>
      <c r="AE259" s="119" t="str">
        <f t="shared" si="12"/>
        <v/>
      </c>
    </row>
    <row r="260" spans="3:31">
      <c r="C260" s="314"/>
      <c r="D260" s="314"/>
      <c r="E260" s="314"/>
      <c r="F260" s="314"/>
      <c r="G260" s="314"/>
      <c r="H260" s="144"/>
      <c r="O260" s="144"/>
      <c r="Z260" s="144"/>
      <c r="AA260" s="144"/>
      <c r="AE260" s="119" t="str">
        <f t="shared" si="12"/>
        <v/>
      </c>
    </row>
    <row r="261" spans="3:31">
      <c r="C261" s="314"/>
      <c r="D261" s="314"/>
      <c r="E261" s="314"/>
      <c r="F261" s="314"/>
      <c r="G261" s="314"/>
      <c r="H261" s="144"/>
      <c r="O261" s="144"/>
      <c r="Z261" s="144"/>
      <c r="AA261" s="144"/>
      <c r="AE261" s="119" t="str">
        <f t="shared" si="12"/>
        <v/>
      </c>
    </row>
    <row r="262" spans="3:31">
      <c r="C262" s="314"/>
      <c r="D262" s="314"/>
      <c r="E262" s="314"/>
      <c r="F262" s="314"/>
      <c r="G262" s="314"/>
      <c r="H262" s="144"/>
      <c r="O262" s="144"/>
      <c r="Z262" s="144"/>
      <c r="AA262" s="144"/>
      <c r="AE262" s="119" t="str">
        <f t="shared" si="12"/>
        <v/>
      </c>
    </row>
    <row r="263" spans="3:31">
      <c r="C263" s="314"/>
      <c r="D263" s="314"/>
      <c r="E263" s="314"/>
      <c r="F263" s="314"/>
      <c r="G263" s="314"/>
      <c r="H263" s="144"/>
      <c r="O263" s="144"/>
      <c r="Z263" s="144"/>
      <c r="AA263" s="144"/>
      <c r="AE263" s="119" t="str">
        <f t="shared" si="12"/>
        <v/>
      </c>
    </row>
    <row r="264" spans="3:31">
      <c r="C264" s="314"/>
      <c r="D264" s="314"/>
      <c r="E264" s="314"/>
      <c r="F264" s="314"/>
      <c r="G264" s="314"/>
      <c r="H264" s="144"/>
      <c r="O264" s="144"/>
      <c r="Z264" s="144"/>
      <c r="AA264" s="144"/>
      <c r="AE264" s="119" t="str">
        <f t="shared" si="12"/>
        <v/>
      </c>
    </row>
    <row r="265" spans="3:31">
      <c r="C265" s="314"/>
      <c r="D265" s="314"/>
      <c r="E265" s="314"/>
      <c r="F265" s="314"/>
      <c r="G265" s="314"/>
      <c r="H265" s="144"/>
      <c r="O265" s="144"/>
      <c r="Z265" s="144"/>
      <c r="AA265" s="144"/>
      <c r="AE265" s="119" t="str">
        <f t="shared" si="12"/>
        <v/>
      </c>
    </row>
    <row r="266" spans="3:31">
      <c r="C266" s="314"/>
      <c r="D266" s="314"/>
      <c r="E266" s="314"/>
      <c r="F266" s="314"/>
      <c r="G266" s="314"/>
      <c r="H266" s="144"/>
      <c r="O266" s="144"/>
      <c r="Z266" s="144"/>
      <c r="AA266" s="144"/>
      <c r="AE266" s="119" t="str">
        <f t="shared" si="12"/>
        <v/>
      </c>
    </row>
    <row r="267" spans="3:31">
      <c r="C267" s="314"/>
      <c r="D267" s="314"/>
      <c r="E267" s="314"/>
      <c r="F267" s="314"/>
      <c r="G267" s="314"/>
      <c r="H267" s="144"/>
      <c r="O267" s="144"/>
      <c r="Z267" s="144"/>
      <c r="AA267" s="144"/>
      <c r="AE267" s="119" t="str">
        <f t="shared" si="12"/>
        <v/>
      </c>
    </row>
    <row r="268" spans="3:31">
      <c r="C268" s="314"/>
      <c r="D268" s="314"/>
      <c r="E268" s="314"/>
      <c r="F268" s="314"/>
      <c r="G268" s="314"/>
      <c r="H268" s="144"/>
      <c r="O268" s="144"/>
      <c r="Z268" s="144"/>
      <c r="AA268" s="144"/>
      <c r="AE268" s="119" t="str">
        <f t="shared" ref="AE268:AE284" si="13">IF(AND(Z268="○",Z268=AA268),1,"")</f>
        <v/>
      </c>
    </row>
    <row r="269" spans="3:31">
      <c r="C269" s="314"/>
      <c r="D269" s="314"/>
      <c r="E269" s="314"/>
      <c r="F269" s="314"/>
      <c r="G269" s="314"/>
      <c r="H269" s="144"/>
      <c r="O269" s="144"/>
      <c r="AE269" s="119" t="str">
        <f t="shared" si="13"/>
        <v/>
      </c>
    </row>
    <row r="270" spans="3:31">
      <c r="C270" s="314"/>
      <c r="D270" s="314"/>
      <c r="E270" s="314"/>
      <c r="F270" s="314"/>
      <c r="G270" s="314"/>
      <c r="H270" s="144"/>
      <c r="O270" s="144"/>
      <c r="AE270" s="119" t="str">
        <f t="shared" si="13"/>
        <v/>
      </c>
    </row>
    <row r="271" spans="3:31">
      <c r="C271" s="314"/>
      <c r="D271" s="314"/>
      <c r="E271" s="314"/>
      <c r="F271" s="314"/>
      <c r="G271" s="314"/>
      <c r="O271" s="144"/>
      <c r="AE271" s="119" t="str">
        <f t="shared" si="13"/>
        <v/>
      </c>
    </row>
    <row r="272" spans="3:31">
      <c r="C272" s="314"/>
      <c r="D272" s="314"/>
      <c r="E272" s="314"/>
      <c r="F272" s="314"/>
      <c r="G272" s="314"/>
      <c r="O272" s="144"/>
      <c r="AE272" s="119" t="str">
        <f t="shared" si="13"/>
        <v/>
      </c>
    </row>
    <row r="273" spans="3:31">
      <c r="C273" s="314"/>
      <c r="D273" s="314"/>
      <c r="E273" s="314"/>
      <c r="F273" s="314"/>
      <c r="G273" s="314"/>
      <c r="O273" s="144"/>
      <c r="AE273" s="119" t="str">
        <f t="shared" si="13"/>
        <v/>
      </c>
    </row>
    <row r="274" spans="3:31">
      <c r="C274" s="314"/>
      <c r="D274" s="314"/>
      <c r="E274" s="314"/>
      <c r="F274" s="314"/>
      <c r="G274" s="314"/>
      <c r="O274" s="144"/>
      <c r="AE274" s="119" t="str">
        <f t="shared" si="13"/>
        <v/>
      </c>
    </row>
    <row r="275" spans="3:31">
      <c r="C275" s="314"/>
      <c r="D275" s="314"/>
      <c r="E275" s="314"/>
      <c r="F275" s="314"/>
      <c r="G275" s="314"/>
      <c r="O275" s="144"/>
      <c r="AE275" s="119" t="str">
        <f t="shared" si="13"/>
        <v/>
      </c>
    </row>
    <row r="276" spans="3:31">
      <c r="C276" s="314"/>
      <c r="D276" s="314"/>
      <c r="E276" s="314"/>
      <c r="F276" s="314"/>
      <c r="G276" s="314"/>
      <c r="O276" s="144"/>
      <c r="AE276" s="119" t="str">
        <f t="shared" si="13"/>
        <v/>
      </c>
    </row>
    <row r="277" spans="3:31">
      <c r="C277" s="314"/>
      <c r="D277" s="314"/>
      <c r="E277" s="314"/>
      <c r="F277" s="314"/>
      <c r="G277" s="314"/>
      <c r="O277" s="144"/>
      <c r="AE277" s="119" t="str">
        <f t="shared" si="13"/>
        <v/>
      </c>
    </row>
    <row r="278" spans="3:31">
      <c r="C278" s="314"/>
      <c r="D278" s="314"/>
      <c r="E278" s="314"/>
      <c r="F278" s="314"/>
      <c r="G278" s="314"/>
      <c r="O278" s="144"/>
      <c r="AE278" s="119" t="str">
        <f t="shared" si="13"/>
        <v/>
      </c>
    </row>
    <row r="279" spans="3:31">
      <c r="C279" s="314"/>
      <c r="D279" s="314"/>
      <c r="E279" s="314"/>
      <c r="F279" s="314"/>
      <c r="G279" s="314"/>
      <c r="O279" s="144"/>
      <c r="AE279" s="119" t="str">
        <f t="shared" si="13"/>
        <v/>
      </c>
    </row>
    <row r="280" spans="3:31">
      <c r="C280" s="314"/>
      <c r="D280" s="314"/>
      <c r="E280" s="314"/>
      <c r="F280" s="314"/>
      <c r="G280" s="314"/>
      <c r="O280" s="144"/>
      <c r="AE280" s="119" t="str">
        <f t="shared" si="13"/>
        <v/>
      </c>
    </row>
    <row r="281" spans="3:31">
      <c r="C281" s="314"/>
      <c r="D281" s="314"/>
      <c r="E281" s="314"/>
      <c r="F281" s="314"/>
      <c r="G281" s="314"/>
      <c r="AE281" s="119" t="str">
        <f t="shared" si="13"/>
        <v/>
      </c>
    </row>
    <row r="282" spans="3:31">
      <c r="C282" s="314"/>
      <c r="D282" s="314"/>
      <c r="E282" s="314"/>
      <c r="F282" s="314"/>
      <c r="G282" s="314"/>
      <c r="AE282" s="119" t="str">
        <f t="shared" si="13"/>
        <v/>
      </c>
    </row>
    <row r="283" spans="3:31">
      <c r="C283" s="314"/>
      <c r="D283" s="314"/>
      <c r="E283" s="314"/>
      <c r="F283" s="314"/>
      <c r="G283" s="314"/>
      <c r="AE283" s="119" t="str">
        <f t="shared" si="13"/>
        <v/>
      </c>
    </row>
    <row r="284" spans="3:31">
      <c r="AE284" s="119" t="str">
        <f t="shared" si="13"/>
        <v/>
      </c>
    </row>
  </sheetData>
  <sheetProtection sheet="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10" t="s">
        <v>1998</v>
      </c>
      <c r="J2" s="111" t="s">
        <v>1999</v>
      </c>
      <c r="K2" s="112" t="s">
        <v>2000</v>
      </c>
      <c r="L2" s="112" t="s">
        <v>1936</v>
      </c>
      <c r="M2" s="113">
        <v>0.7</v>
      </c>
      <c r="N2" s="113">
        <v>0.55000000000000004</v>
      </c>
      <c r="O2" s="114">
        <v>0.45</v>
      </c>
      <c r="P2" s="110" t="s">
        <v>1937</v>
      </c>
      <c r="Q2" s="115" t="s">
        <v>1938</v>
      </c>
      <c r="S2" s="116"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4" t="s">
        <v>2436</v>
      </c>
      <c r="Q25" s="98" t="s">
        <v>2425</v>
      </c>
    </row>
    <row r="26" spans="1:17">
      <c r="A26" s="93" t="s">
        <v>2437</v>
      </c>
      <c r="B26" s="73">
        <v>1.2E-2</v>
      </c>
      <c r="D26" s="27" t="s">
        <v>153</v>
      </c>
      <c r="F26" s="27" t="s">
        <v>131</v>
      </c>
      <c r="G26" s="31" t="s">
        <v>627</v>
      </c>
      <c r="I26" s="47" t="s">
        <v>2003</v>
      </c>
      <c r="J26" s="48">
        <v>0.16</v>
      </c>
      <c r="K26" s="49" t="s">
        <v>2002</v>
      </c>
      <c r="L26" s="49" t="s">
        <v>1962</v>
      </c>
      <c r="M26" s="49">
        <v>11.12</v>
      </c>
      <c r="N26" s="49">
        <v>10.88</v>
      </c>
      <c r="O26" s="67">
        <v>10.72</v>
      </c>
      <c r="P26" s="95" t="s">
        <v>2437</v>
      </c>
      <c r="Q26" s="99"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6" t="s">
        <v>2439</v>
      </c>
      <c r="Q27" s="100" t="s">
        <v>2425</v>
      </c>
    </row>
    <row r="28" spans="1:17" ht="14.25" thickBot="1">
      <c r="A28" s="91" t="s">
        <v>2438</v>
      </c>
      <c r="B28" s="92">
        <v>7.0000000000000001E-3</v>
      </c>
      <c r="D28" s="27" t="s">
        <v>155</v>
      </c>
      <c r="F28" s="27" t="s">
        <v>131</v>
      </c>
      <c r="G28" s="31" t="s">
        <v>629</v>
      </c>
      <c r="I28" s="41" t="s">
        <v>2003</v>
      </c>
      <c r="J28" s="42">
        <v>0.16</v>
      </c>
      <c r="K28" s="43" t="s">
        <v>2002</v>
      </c>
      <c r="L28" s="43" t="s">
        <v>1964</v>
      </c>
      <c r="M28" s="43">
        <v>11.12</v>
      </c>
      <c r="N28" s="43">
        <v>10.88</v>
      </c>
      <c r="O28" s="69">
        <v>10.72</v>
      </c>
      <c r="P28" s="97" t="s">
        <v>2438</v>
      </c>
      <c r="Q28" s="101"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