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120" yWindow="-120" windowWidth="20730" windowHeight="11160" tabRatio="852"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BE35" i="10"/>
  <c r="BE34" i="10"/>
  <c r="C34" i="10"/>
  <c r="C35" i="10" s="1"/>
  <c r="U34" i="10" l="1"/>
  <c r="U35" i="10" s="1"/>
  <c r="U36" i="10" s="1"/>
  <c r="U37"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l="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<sst xmlns="http://schemas.openxmlformats.org/spreadsheetml/2006/main" count="1146" uniqueCount="619">
  <si>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</si>
  <si>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</si>
  <si>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</si>
  <si>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</si>
  <si>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</si>
  <si>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</si>
  <si>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</si>
  <si>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</si>
  <si>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</si>
  <si>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</si>
  <si>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</si>
  <si>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</si>
  <si>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</si>
  <si>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</si>
  <si>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</si>
  <si>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</si>
  <si>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</si>
  <si>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</si>
  <si>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</si>
  <si>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</si>
  <si>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</si>
  <si>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</si>
  <si>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</si>
  <si>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</si>
  <si>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</si>
  <si>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</si>
  <si>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</si>
  <si>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</si>
  <si>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</si>
  <si>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</si>
  <si>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</si>
  <si>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</si>
  <si>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</si>
  <si>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</si>
  <si>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</si>
  <si>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</si>
  <si>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</si>
  <si>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</si>
  <si>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</si>
  <si>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</si>
  <si>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</si>
  <si>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</si>
  <si>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</si>
  <si>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</si>
  <si>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</si>
  <si>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</si>
  <si>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</si>
  <si>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</si>
  <si>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</si>
  <si>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</si>
  <si>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</si>
  <si>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</si>
  <si>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</si>
  <si>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</si>
  <si>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</si>
  <si>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</si>
  <si>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</si>
  <si>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</si>
  <si>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</si>
  <si>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</si>
  <si>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</si>
  <si>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</si>
  <si>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</si>
  <si>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</si>
  <si>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</si>
  <si>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</si>
  <si>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</si>
  <si>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</si>
  <si>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</si>
  <si>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</si>
  <si>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</si>
  <si>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</si>
  <si>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</si>
  <si>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</si>
  <si>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</si>
  <si>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</si>
  <si>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</si>
  <si>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</si>
  <si>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</si>
  <si>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</si>
  <si>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</si>
  <si>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</si>
  <si>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</si>
  <si>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</si>
  <si>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</si>
  <si>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</si>
  <si>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</si>
  <si>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</si>
  <si>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</si>
  <si>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</si>
  <si>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</si>
  <si>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</si>
  <si>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</si>
  <si>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</si>
  <si>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</si>
  <si>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</si>
  <si>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</si>
  <si>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</si>
  <si>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</si>
  <si>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</si>
  <si>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</si>
  <si>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</si>
  <si>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</si>
  <si>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</si>
  <si>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</si>
  <si>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</si>
  <si>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</si>
  <si>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</si>
  <si>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</si>
  <si>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</si>
  <si>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</si>
  <si>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</si>
  <si>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</si>
  <si>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</si>
  <si>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</si>
  <si>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</si>
  <si>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</si>
  <si>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</si>
  <si>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</si>
  <si>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</si>
  <si>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</si>
  <si>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</si>
  <si>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</si>
  <si>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</si>
  <si>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</si>
  <si>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</si>
  <si>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</si>
  <si>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</si>
  <si>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</si>
  <si>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</si>
  <si>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</si>
  <si>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</si>
  <si>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</si>
  <si>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</si>
  <si>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</si>
  <si>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</si>
  <si>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</si>
  <si>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</si>
  <si>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</si>
  <si>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</si>
  <si>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</si>
  <si>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</si>
  <si>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</si>
  <si>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</si>
  <si>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</si>
  <si>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</si>
  <si>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</si>
  <si>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</si>
  <si>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</si>
  <si>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</si>
  <si>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</si>
  <si>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</si>
  <si>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</si>
  <si>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</si>
  <si>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</si>
  <si>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</si>
  <si>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</si>
  <si>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</si>
  <si>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</si>
  <si>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</si>
  <si>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</si>
  <si>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</si>
  <si>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</si>
  <si>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</si>
  <si>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</si>
  <si>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</si>
  <si>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</si>
  <si>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</si>
  <si>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</si>
  <si>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</si>
  <si>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</si>
  <si>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</si>
  <si>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</si>
  <si>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</si>
  <si>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</si>
  <si>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</si>
  <si>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</si>
  <si>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</si>
  <si>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</si>
  <si>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</si>
  <si>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</si>
  <si>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</si>
  <si>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</si>
  <si>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</si>
  <si>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</si>
  <si>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</si>
  <si>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</si>
  <si>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</si>
  <si>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</si>
  <si>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</si>
  <si>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</si>
  <si>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</si>
  <si>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</si>
  <si>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</si>
  <si>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</si>
  <si>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</si>
  <si>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</si>
  <si>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</si>
  <si>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</si>
  <si>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</si>
  <si>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</si>
  <si>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</si>
  <si>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</si>
  <si>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</si>
  <si>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</si>
  <si>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</si>
  <si>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</si>
  <si>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</si>
  <si>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</si>
  <si>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</si>
  <si>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</si>
  <si>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</si>
  <si>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</si>
  <si>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</si>
  <si>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</si>
  <si>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岡山県鏡野町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</si>
  <si>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</si>
  <si>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</si>
  <si>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</si>
  <si>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</si>
  <si>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</si>
  <si>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</si>
  <si>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</si>
  <si>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</si>
  <si>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</si>
  <si>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</si>
  <si>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</si>
  <si>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</si>
  <si>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</si>
  <si>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</si>
  <si>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</si>
  <si>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</si>
  <si>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</si>
  <si>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</si>
  <si>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</si>
  <si>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</si>
  <si>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</si>
  <si>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</si>
  <si>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</si>
  <si>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</si>
  <si>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</si>
  <si>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</si>
  <si>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</si>
  <si>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</si>
  <si>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</si>
  <si>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</si>
  <si>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</si>
  <si>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</si>
  <si>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</si>
  <si>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</si>
  <si>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</si>
  <si>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</si>
  <si>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</si>
  <si>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</si>
  <si>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</si>
  <si>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</si>
  <si>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</si>
  <si>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</si>
  <si>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</si>
  <si>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</si>
  <si>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</si>
  <si>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</si>
  <si>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</si>
  <si>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</si>
  <si>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</si>
  <si>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</si>
  <si>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</si>
  <si>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</si>
  <si>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</si>
  <si>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</si>
  <si>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</si>
  <si>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</si>
  <si>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</si>
  <si>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</si>
  <si>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</si>
  <si>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</si>
  <si>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</si>
  <si>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</si>
  <si>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</si>
  <si>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</si>
  <si>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</si>
  <si>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</si>
  <si>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</si>
  <si>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</si>
  <si>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</si>
  <si>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</si>
  <si>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</si>
  <si>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</si>
  <si>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</si>
  <si>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</si>
  <si>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</si>
  <si>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</si>
  <si>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</si>
  <si>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</si>
  <si>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</si>
  <si>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</si>
  <si>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</si>
  <si>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</si>
  <si>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</si>
  <si>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</si>
  <si>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</si>
  <si>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</si>
  <si>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</si>
  <si>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</si>
  <si>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</si>
  <si>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</si>
  <si>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</si>
  <si>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</si>
  <si>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</si>
  <si>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</si>
  <si>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</si>
  <si>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</si>
  <si>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</si>
  <si>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</si>
  <si>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</si>
  <si>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</si>
  <si>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</si>
  <si>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</si>
  <si>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</si>
  <si>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</si>
  <si>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</si>
  <si>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</si>
  <si>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</si>
  <si>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</si>
  <si>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</si>
  <si>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</si>
  <si>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</si>
  <si>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</si>
  <si>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</si>
  <si>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</si>
  <si>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</si>
  <si>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</si>
  <si>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</si>
  <si>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</si>
  <si>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</si>
  <si>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</si>
  <si>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</si>
  <si>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</si>
  <si>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</si>
  <si>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</si>
  <si>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</si>
  <si>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</si>
  <si>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</si>
  <si>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</si>
  <si>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</si>
  <si>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</si>
  <si>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</si>
  <si>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</si>
  <si>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</si>
  <si>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</si>
  <si>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</si>
  <si>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</si>
  <si>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</si>
  <si>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</si>
  <si>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</si>
  <si>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</si>
  <si>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</si>
  <si>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</si>
  <si>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</si>
  <si>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</si>
  <si>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</si>
  <si>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</si>
  <si>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</si>
  <si>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</si>
  <si>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</si>
  <si>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</si>
  <si>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</si>
  <si>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</si>
  <si>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</si>
  <si>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岡山県鏡野町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</si>
  <si>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</si>
  <si>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</si>
  <si>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</si>
  <si>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</si>
  <si>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</si>
  <si>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</si>
  <si>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</si>
  <si>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</si>
  <si>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</si>
  <si>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</si>
  <si>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</si>
  <si>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</si>
  <si>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</si>
  <si>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</si>
  <si>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</si>
  <si>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</si>
  <si>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</si>
  <si>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</si>
  <si>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</si>
  <si>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</si>
  <si>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</si>
  <si>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</si>
  <si>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</si>
  <si>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</si>
  <si>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</si>
  <si>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</si>
  <si>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</si>
  <si>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</si>
  <si>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</si>
  <si>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</si>
  <si>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</si>
  <si>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</si>
  <si>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</si>
  <si>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</si>
  <si>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</si>
  <si>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</si>
  <si>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</si>
  <si>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</si>
  <si>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</si>
  <si>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</si>
  <si>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</si>
  <si>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</si>
  <si>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</si>
  <si>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</si>
  <si>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</si>
  <si>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</si>
  <si>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</si>
  <si>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</si>
  <si>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</si>
  <si>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</si>
  <si>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</si>
  <si>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</si>
  <si>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</si>
  <si>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</si>
  <si>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</si>
  <si>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</si>
  <si>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</si>
  <si>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</si>
  <si>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</si>
  <si>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</si>
  <si>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</si>
  <si>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</si>
  <si>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</si>
  <si>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</si>
  <si>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</si>
  <si>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</si>
  <si>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</si>
  <si>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</si>
  <si>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</si>
  <si>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</si>
  <si>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</si>
  <si>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</si>
  <si>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</si>
  <si>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</si>
  <si>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</si>
  <si>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</si>
  <si>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</si>
  <si>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</si>
  <si>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</si>
  <si>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</si>
  <si>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</si>
  <si>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</si>
  <si>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</si>
  <si>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</si>
  <si>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</si>
  <si>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</si>
  <si>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</si>
  <si>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</si>
  <si>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</si>
  <si>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</si>
  <si>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</si>
  <si>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</si>
  <si>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</si>
  <si>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</si>
  <si>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</si>
  <si>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</si>
  <si>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</si>
  <si>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</si>
  <si>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</si>
  <si>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</si>
  <si>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</si>
  <si>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</si>
  <si>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</si>
  <si>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</si>
  <si>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</si>
  <si>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</si>
  <si>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</si>
  <si>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</si>
  <si>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</si>
  <si>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</si>
  <si>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</si>
  <si>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</si>
  <si>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</si>
  <si>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</si>
  <si>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</si>
  <si>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</si>
  <si>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</si>
  <si>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</si>
  <si>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</si>
  <si>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</si>
  <si>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</si>
  <si>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</si>
  <si>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</si>
  <si>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</si>
  <si>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</si>
  <si>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</si>
  <si>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</si>
  <si>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</si>
  <si>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</si>
  <si>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</si>
  <si>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</si>
  <si>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</si>
  <si>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</si>
  <si>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</si>
  <si>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</si>
  <si>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</si>
  <si>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</si>
  <si>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</si>
  <si>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</si>
  <si>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</si>
  <si>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</si>
  <si>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</si>
  <si>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</si>
  <si>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</si>
  <si>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</si>
  <si>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</si>
  <si>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</si>
  <si>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</si>
  <si>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</si>
  <si>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</si>
  <si>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</si>
  <si>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</si>
  <si>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</si>
  <si>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</si>
  <si>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</si>
  <si>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</si>
  <si>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</si>
  <si>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</si>
  <si>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</si>
  <si>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</si>
  <si>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</si>
  <si>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</si>
  <si>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</si>
  <si>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</si>
  <si>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</si>
  <si>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</si>
  <si>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</si>
  <si>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</si>
  <si>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</si>
  <si>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</si>
  <si>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</si>
  <si>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</si>
  <si>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</si>
  <si>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</si>
  <si>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</si>
  <si>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</si>
  <si>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</si>
  <si>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</si>
  <si>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</si>
  <si>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</si>
  <si>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</si>
  <si>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</si>
  <si>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</si>
  <si>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</si>
  <si>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</si>
  <si>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</si>
  <si>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</si>
  <si>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</si>
  <si>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25.85</t>
  </si>
  <si>
    <t>▲ 5.22</t>
  </si>
  <si>
    <t>▲ 6.34</t>
  </si>
  <si>
    <t>▲ 10.59</t>
  </si>
  <si>
    <t>▲ 3.98</t>
  </si>
  <si>
    <t>国民健康保険病院事業会計</t>
  </si>
  <si>
    <t>一般会計</t>
  </si>
  <si>
    <t>水道事業会計</t>
  </si>
  <si>
    <t>下水道事業会計</t>
  </si>
  <si>
    <t>国民健康保険特別会計（事業勘定）</t>
  </si>
  <si>
    <t>介護保険特別会計（事業勘定）</t>
  </si>
  <si>
    <t>奨学会特別会計</t>
  </si>
  <si>
    <t>国民健康保険特別会計（直診勘定）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</si>
  <si>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</si>
  <si>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</si>
  <si>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</si>
  <si>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</si>
  <si>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</si>
  <si>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</si>
  <si>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</si>
  <si>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</si>
  <si>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</si>
  <si>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鏡野町振興公社</t>
    <rPh sb="0" eb="3">
      <t>カガミノチョウ</t>
    </rPh>
    <rPh sb="3" eb="7">
      <t>シンコウコウシャ</t>
    </rPh>
    <phoneticPr fontId="2"/>
  </si>
  <si>
    <t>夢アグリ鏡野</t>
    <rPh sb="0" eb="1">
      <t>ユメ</t>
    </rPh>
    <rPh sb="4" eb="6">
      <t>カガミノ</t>
    </rPh>
    <phoneticPr fontId="2"/>
  </si>
  <si>
    <t>未来奥津</t>
    <rPh sb="0" eb="2">
      <t>ミライ</t>
    </rPh>
    <rPh sb="2" eb="4">
      <t>オクツ</t>
    </rPh>
    <phoneticPr fontId="2"/>
  </si>
  <si>
    <t>花美人の里</t>
    <rPh sb="0" eb="3">
      <t>ハナビジン</t>
    </rPh>
    <rPh sb="4" eb="5">
      <t>サト</t>
    </rPh>
    <phoneticPr fontId="2"/>
  </si>
  <si>
    <t>上齋原振興公社</t>
    <rPh sb="0" eb="3">
      <t>カミサイバラ</t>
    </rPh>
    <rPh sb="3" eb="7">
      <t>シンコウコウシャ</t>
    </rPh>
    <phoneticPr fontId="2"/>
  </si>
  <si>
    <t>人形峠原子力産業</t>
    <rPh sb="0" eb="8">
      <t>ニンギョウトウゲゲンシリョクサンギョウ</t>
    </rPh>
    <phoneticPr fontId="2"/>
  </si>
  <si>
    <t>ファーム登美</t>
    <rPh sb="4" eb="6">
      <t>ノボルビ</t>
    </rPh>
    <phoneticPr fontId="2"/>
  </si>
  <si>
    <t>岡山県市町村総合事務組合　一般会計</t>
    <rPh sb="0" eb="3">
      <t>オカヤマケン</t>
    </rPh>
    <rPh sb="3" eb="6">
      <t>シチョウソン</t>
    </rPh>
    <rPh sb="6" eb="12">
      <t>ソウゴウジムクミアイ</t>
    </rPh>
    <rPh sb="13" eb="15">
      <t>イッパン</t>
    </rPh>
    <rPh sb="15" eb="17">
      <t>カイケイ</t>
    </rPh>
    <phoneticPr fontId="2"/>
  </si>
  <si>
    <t>岡山県市町村総合事務組合　貸付金特別会計</t>
    <rPh sb="13" eb="16">
      <t>カシツケキン</t>
    </rPh>
    <rPh sb="16" eb="18">
      <t>トクベツ</t>
    </rPh>
    <phoneticPr fontId="2"/>
  </si>
  <si>
    <t>岡山県市町村総合事務組合　拠出金事業特別会計</t>
    <rPh sb="13" eb="16">
      <t>キョシュツキン</t>
    </rPh>
    <rPh sb="16" eb="18">
      <t>ジギョウ</t>
    </rPh>
    <rPh sb="18" eb="20">
      <t>トクベツ</t>
    </rPh>
    <phoneticPr fontId="2"/>
  </si>
  <si>
    <t>岡山県市町村総合事務組合　交通災害共済特別会計</t>
    <rPh sb="13" eb="19">
      <t>コウツウサイガイキョウサイ</t>
    </rPh>
    <rPh sb="19" eb="21">
      <t>トクベツ</t>
    </rPh>
    <phoneticPr fontId="2"/>
  </si>
  <si>
    <t>岡山県後期高齢者医療広域連合　一般会計</t>
    <rPh sb="0" eb="3">
      <t>オカヤマケン</t>
    </rPh>
    <rPh sb="3" eb="14">
      <t>コウキコウレイシャイリョウコウイキレンゴウ</t>
    </rPh>
    <rPh sb="15" eb="19">
      <t>イッパンカイケイ</t>
    </rPh>
    <phoneticPr fontId="2"/>
  </si>
  <si>
    <t>岡山県後期高齢者医療広域連合　特別会計</t>
    <rPh sb="0" eb="3">
      <t>オカヤマケン</t>
    </rPh>
    <rPh sb="3" eb="14">
      <t>コウキコウレイシャイリョウコウイキレンゴウ</t>
    </rPh>
    <rPh sb="15" eb="17">
      <t>トクベツ</t>
    </rPh>
    <rPh sb="17" eb="19">
      <t>カイケイ</t>
    </rPh>
    <phoneticPr fontId="2"/>
  </si>
  <si>
    <t>岡山県市町村税整理組合</t>
    <rPh sb="0" eb="3">
      <t>オカヤマケン</t>
    </rPh>
    <rPh sb="3" eb="6">
      <t>シチョウソン</t>
    </rPh>
    <rPh sb="6" eb="11">
      <t>ゼイセイリクミアイ</t>
    </rPh>
    <phoneticPr fontId="2"/>
  </si>
  <si>
    <t>岡山県広域水道企業団</t>
    <rPh sb="0" eb="3">
      <t>オカヤマケン</t>
    </rPh>
    <rPh sb="3" eb="10">
      <t>コウイキスイドウキギョウダン</t>
    </rPh>
    <phoneticPr fontId="2"/>
  </si>
  <si>
    <t>津山広域事務組合　一般会計</t>
    <rPh sb="0" eb="8">
      <t>ツヤマコウイキジムクミアイ</t>
    </rPh>
    <rPh sb="9" eb="13">
      <t>イッパンカイケイ</t>
    </rPh>
    <phoneticPr fontId="2"/>
  </si>
  <si>
    <t>津山広域事務組合　ふるさと振興事業特別会計</t>
    <rPh sb="0" eb="8">
      <t>ツヤマコウイキジムクミアイ</t>
    </rPh>
    <rPh sb="13" eb="15">
      <t>シンコウ</t>
    </rPh>
    <rPh sb="15" eb="17">
      <t>ジギョウ</t>
    </rPh>
    <rPh sb="17" eb="21">
      <t>トクベツカイケイ</t>
    </rPh>
    <phoneticPr fontId="2"/>
  </si>
  <si>
    <t>津山圏域資源循環施設組合　一般会計</t>
    <rPh sb="0" eb="4">
      <t>ツヤマケンイキ</t>
    </rPh>
    <rPh sb="4" eb="8">
      <t>シゲンジュンカン</t>
    </rPh>
    <rPh sb="8" eb="12">
      <t>シセツクミアイ</t>
    </rPh>
    <rPh sb="13" eb="17">
      <t>イッパンカイケイ</t>
    </rPh>
    <phoneticPr fontId="2"/>
  </si>
  <si>
    <t>津山圏域消防組合　一般会計</t>
    <rPh sb="0" eb="4">
      <t>ツヤマケンイキ</t>
    </rPh>
    <rPh sb="4" eb="8">
      <t>ショウボウクミアイ</t>
    </rPh>
    <rPh sb="9" eb="13">
      <t>イッパンカイケイ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</si>
  <si>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</si>
  <si>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t>
    <phoneticPr fontId="2"/>
  </si>
  <si>
    <t>鏡野町地域振興基金</t>
    <rPh sb="0" eb="3">
      <t>カガミノチョウ</t>
    </rPh>
    <rPh sb="3" eb="9">
      <t>チイキシンコウキキン</t>
    </rPh>
    <phoneticPr fontId="2"/>
  </si>
  <si>
    <t>鏡野町公共用拠点施設整備基金</t>
    <rPh sb="0" eb="3">
      <t>カガミノチョウ</t>
    </rPh>
    <rPh sb="3" eb="6">
      <t>コウキョウヨウ</t>
    </rPh>
    <rPh sb="6" eb="8">
      <t>キョテン</t>
    </rPh>
    <rPh sb="8" eb="10">
      <t>シセツ</t>
    </rPh>
    <rPh sb="10" eb="12">
      <t>セイビ</t>
    </rPh>
    <rPh sb="12" eb="14">
      <t>キキン</t>
    </rPh>
    <phoneticPr fontId="2"/>
  </si>
  <si>
    <t>鏡野町かがみの創生基金</t>
    <rPh sb="0" eb="3">
      <t>カガミノチョウ</t>
    </rPh>
    <rPh sb="7" eb="9">
      <t>ソウセイ</t>
    </rPh>
    <rPh sb="9" eb="11">
      <t>キキン</t>
    </rPh>
    <phoneticPr fontId="2"/>
  </si>
  <si>
    <t>鏡野町養護老人ホームかがみの園運営安定化基金</t>
    <rPh sb="0" eb="3">
      <t>カガミノチョウ</t>
    </rPh>
    <rPh sb="3" eb="7">
      <t>ヨウゴロウジン</t>
    </rPh>
    <rPh sb="14" eb="15">
      <t>エン</t>
    </rPh>
    <rPh sb="15" eb="17">
      <t>ウンエイ</t>
    </rPh>
    <rPh sb="17" eb="20">
      <t>アンテイカ</t>
    </rPh>
    <rPh sb="20" eb="22">
      <t>キキン</t>
    </rPh>
    <phoneticPr fontId="2"/>
  </si>
  <si>
    <t>鏡野町地域活性化・生活支援基金</t>
    <rPh sb="0" eb="3">
      <t>カガミノチョウ</t>
    </rPh>
    <rPh sb="3" eb="5">
      <t>チイキ</t>
    </rPh>
    <rPh sb="5" eb="8">
      <t>カッセイカ</t>
    </rPh>
    <rPh sb="9" eb="11">
      <t>セイカツ</t>
    </rPh>
    <rPh sb="11" eb="13">
      <t>シエン</t>
    </rPh>
    <rPh sb="13" eb="15">
      <t>キキン</t>
    </rPh>
    <phoneticPr fontId="2"/>
  </si>
  <si>
    <t>-</t>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</si>
  <si>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</si>
  <si>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</si>
  <si>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</si>
  <si>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</si>
  <si>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</si>
  <si>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</si>
  <si>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</si>
  <si>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</si>
  <si>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</si>
  <si>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</si>
  <si>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</si>
  <si>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将来負担比率について、地方債の現在高が大幅に減少したことと、充当可能基金が増加したことが主な要因となり、昨年度から27.4ポイントの減少となった。
実質公債費比率は、平成25年度以降の大型事業に充当した起債の償還の開始により増加傾向にあるが、令和3年度に公債費のピークを迎える予定であり、地方債の新規発行を抑制することで今後は低下していくものと想定される。</t>
    <rPh sb="11" eb="14">
      <t>チホウサイ</t>
    </rPh>
    <rPh sb="15" eb="18">
      <t>ゲンザイダカ</t>
    </rPh>
    <rPh sb="19" eb="21">
      <t>オオハバ</t>
    </rPh>
    <rPh sb="22" eb="24">
      <t>ゲンショウ</t>
    </rPh>
    <rPh sb="30" eb="36">
      <t>ジュウトウカノウキキン</t>
    </rPh>
    <rPh sb="37" eb="3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</si>
</sst>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97758</c:v>
                </c:pt>
              </c:numCache>
            </c:numRef>
          </c:val>
          <c:smooth val="0"/>
          <c:extLst>
            <c:ext xmlns:c16="http://schemas.microsoft.com/office/drawing/2014/chart" uri="{C3380CC4-5D6E-409C-BE32-E72D297353CC}">
              <c16:uniqueId val="{00000000-884C-426A-AB3D-FAA7993D75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197514</c:v>
                </c:pt>
                <c:pt idx="1">
                  <c:v>131024</c:v>
                </c:pt>
                <c:pt idx="2">
                  <c:v>154245</c:v>
                </c:pt>
                <c:pt idx="3">
                  <c:v>138147</c:v>
                </c:pt>
                <c:pt idx="4">
                  <c:v>155989</c:v>
                </c:pt>
              </c:numCache>
            </c:numRef>
          </c:val>
          <c:smooth val="0"/>
          <c:extLst>
            <c:ext xmlns:c16="http://schemas.microsoft.com/office/drawing/2014/chart" uri="{C3380CC4-5D6E-409C-BE32-E72D297353CC}">
              <c16:uniqueId val="{00000001-884C-426A-AB3D-FAA7993D75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10.45</c:v>
                </c:pt>
                <c:pt idx="1">
                  <c:v>8.1199999999999992</c:v>
                </c:pt>
                <c:pt idx="2">
                  <c:v>5.66</c:v>
                </c:pt>
                <c:pt idx="3">
                  <c:v>11.24</c:v>
                </c:pt>
                <c:pt idx="4">
                  <c:v>8.56</c:v>
                </c:pt>
              </c:numCache>
            </c:numRef>
          </c:val>
          <c:extLst>
            <c:ext xmlns:c16="http://schemas.microsoft.com/office/drawing/2014/chart" uri="{C3380CC4-5D6E-409C-BE32-E72D297353CC}">
              <c16:uniqueId val="{00000000-ED20-4CE0-96DD-DD613C4E94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74.400000000000006</c:v>
                </c:pt>
                <c:pt idx="1">
                  <c:v>73.44</c:v>
                </c:pt>
                <c:pt idx="2">
                  <c:v>74.38</c:v>
                </c:pt>
                <c:pt idx="3">
                  <c:v>54.91</c:v>
                </c:pt>
                <c:pt idx="4">
                  <c:v>57.57</c:v>
                </c:pt>
              </c:numCache>
            </c:numRef>
          </c:val>
          <c:extLst>
            <c:ext xmlns:c16="http://schemas.microsoft.com/office/drawing/2014/chart" uri="{C3380CC4-5D6E-409C-BE32-E72D297353CC}">
              <c16:uniqueId val="{00000001-ED20-4CE0-96DD-DD613C4E94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-25.85</c:v>
                </c:pt>
                <c:pt idx="1">
                  <c:v>-5.22</c:v>
                </c:pt>
                <c:pt idx="2">
                  <c:v>-6.34</c:v>
                </c:pt>
                <c:pt idx="3">
                  <c:v>-10.59</c:v>
                </c:pt>
                <c:pt idx="4">
                  <c:v>-3.98</c:v>
                </c:pt>
              </c:numCache>
            </c:numRef>
          </c:val>
          <c:smooth val="0"/>
          <c:extLst>
            <c:ext xmlns:c16="http://schemas.microsoft.com/office/drawing/2014/chart" uri="{C3380CC4-5D6E-409C-BE32-E72D297353CC}">
              <c16:uniqueId val="{00000002-ED20-4CE0-96DD-DD613C4E94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5.3</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D8A6-40DD-A6C7-4D1831F5D4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A6-40DD-A6C7-4D1831F5D4F0}"/>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0.08</c:v>
                </c:pt>
                <c:pt idx="8">
                  <c:v>#N/A</c:v>
                </c:pt>
                <c:pt idx="9">
                  <c:v>7.0000000000000007E-2</c:v>
                </c:pt>
              </c:numCache>
            </c:numRef>
          </c:val>
          <c:extLst>
            <c:ext xmlns:c16="http://schemas.microsoft.com/office/drawing/2014/chart" uri="{C3380CC4-5D6E-409C-BE32-E72D297353CC}">
              <c16:uniqueId val="{00000002-D8A6-40DD-A6C7-4D1831F5D4F0}"/>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0.04</c:v>
                </c:pt>
                <c:pt idx="4">
                  <c:v>#N/A</c:v>
                </c:pt>
                <c:pt idx="5">
                  <c:v>0.09</c:v>
                </c:pt>
                <c:pt idx="6">
                  <c:v>#N/A</c:v>
                </c:pt>
                <c:pt idx="7">
                  <c:v>0.11</c:v>
                </c:pt>
                <c:pt idx="8">
                  <c:v>#N/A</c:v>
                </c:pt>
                <c:pt idx="9">
                  <c:v>0.17</c:v>
                </c:pt>
              </c:numCache>
            </c:numRef>
          </c:val>
          <c:extLst>
            <c:ext xmlns:c16="http://schemas.microsoft.com/office/drawing/2014/chart" uri="{C3380CC4-5D6E-409C-BE32-E72D297353CC}">
              <c16:uniqueId val="{00000003-D8A6-40DD-A6C7-4D1831F5D4F0}"/>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0.78</c:v>
                </c:pt>
                <c:pt idx="2">
                  <c:v>#N/A</c:v>
                </c:pt>
                <c:pt idx="3">
                  <c:v>1.37</c:v>
                </c:pt>
                <c:pt idx="4">
                  <c:v>#N/A</c:v>
                </c:pt>
                <c:pt idx="5">
                  <c:v>2.35</c:v>
                </c:pt>
                <c:pt idx="6">
                  <c:v>#N/A</c:v>
                </c:pt>
                <c:pt idx="7">
                  <c:v>2.72</c:v>
                </c:pt>
                <c:pt idx="8">
                  <c:v>#N/A</c:v>
                </c:pt>
                <c:pt idx="9">
                  <c:v>0.99</c:v>
                </c:pt>
              </c:numCache>
            </c:numRef>
          </c:val>
          <c:extLst>
            <c:ext xmlns:c16="http://schemas.microsoft.com/office/drawing/2014/chart" uri="{C3380CC4-5D6E-409C-BE32-E72D297353CC}">
              <c16:uniqueId val="{00000004-D8A6-40DD-A6C7-4D1831F5D4F0}"/>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1.69</c:v>
                </c:pt>
                <c:pt idx="2">
                  <c:v>#N/A</c:v>
                </c:pt>
                <c:pt idx="3">
                  <c:v>1.21</c:v>
                </c:pt>
                <c:pt idx="4">
                  <c:v>#N/A</c:v>
                </c:pt>
                <c:pt idx="5">
                  <c:v>1.19</c:v>
                </c:pt>
                <c:pt idx="6">
                  <c:v>#N/A</c:v>
                </c:pt>
                <c:pt idx="7">
                  <c:v>1.73</c:v>
                </c:pt>
                <c:pt idx="8">
                  <c:v>#N/A</c:v>
                </c:pt>
                <c:pt idx="9">
                  <c:v>1.81</c:v>
                </c:pt>
              </c:numCache>
            </c:numRef>
          </c:val>
          <c:extLst>
            <c:ext xmlns:c16="http://schemas.microsoft.com/office/drawing/2014/chart" uri="{C3380CC4-5D6E-409C-BE32-E72D297353CC}">
              <c16:uniqueId val="{00000005-D8A6-40DD-A6C7-4D1831F5D4F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4.4800000000000004</c:v>
                </c:pt>
                <c:pt idx="4">
                  <c:v>#N/A</c:v>
                </c:pt>
                <c:pt idx="5">
                  <c:v>4.9000000000000004</c:v>
                </c:pt>
                <c:pt idx="6">
                  <c:v>#N/A</c:v>
                </c:pt>
                <c:pt idx="7">
                  <c:v>4.9800000000000004</c:v>
                </c:pt>
                <c:pt idx="8">
                  <c:v>#N/A</c:v>
                </c:pt>
                <c:pt idx="9">
                  <c:v>5.32</c:v>
                </c:pt>
              </c:numCache>
            </c:numRef>
          </c:val>
          <c:extLst>
            <c:ext xmlns:c16="http://schemas.microsoft.com/office/drawing/2014/chart" uri="{C3380CC4-5D6E-409C-BE32-E72D297353CC}">
              <c16:uniqueId val="{00000006-D8A6-40DD-A6C7-4D1831F5D4F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10.55</c:v>
                </c:pt>
                <c:pt idx="2">
                  <c:v>#N/A</c:v>
                </c:pt>
                <c:pt idx="3">
                  <c:v>12.68</c:v>
                </c:pt>
                <c:pt idx="4">
                  <c:v>#N/A</c:v>
                </c:pt>
                <c:pt idx="5">
                  <c:v>11.59</c:v>
                </c:pt>
                <c:pt idx="6">
                  <c:v>#N/A</c:v>
                </c:pt>
                <c:pt idx="7">
                  <c:v>9.65</c:v>
                </c:pt>
                <c:pt idx="8">
                  <c:v>#N/A</c:v>
                </c:pt>
                <c:pt idx="9">
                  <c:v>7.42</c:v>
                </c:pt>
              </c:numCache>
            </c:numRef>
          </c:val>
          <c:extLst>
            <c:ext xmlns:c16="http://schemas.microsoft.com/office/drawing/2014/chart" uri="{C3380CC4-5D6E-409C-BE32-E72D297353CC}">
              <c16:uniqueId val="{00000007-D8A6-40DD-A6C7-4D1831F5D4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10.39</c:v>
                </c:pt>
                <c:pt idx="2">
                  <c:v>#N/A</c:v>
                </c:pt>
                <c:pt idx="3">
                  <c:v>8.06</c:v>
                </c:pt>
                <c:pt idx="4">
                  <c:v>#N/A</c:v>
                </c:pt>
                <c:pt idx="5">
                  <c:v>5.56</c:v>
                </c:pt>
                <c:pt idx="6">
                  <c:v>#N/A</c:v>
                </c:pt>
                <c:pt idx="7">
                  <c:v>11.11</c:v>
                </c:pt>
                <c:pt idx="8">
                  <c:v>#N/A</c:v>
                </c:pt>
                <c:pt idx="9">
                  <c:v>8.3699999999999992</c:v>
                </c:pt>
              </c:numCache>
            </c:numRef>
          </c:val>
          <c:extLst>
            <c:ext xmlns:c16="http://schemas.microsoft.com/office/drawing/2014/chart" uri="{C3380CC4-5D6E-409C-BE32-E72D297353CC}">
              <c16:uniqueId val="{00000008-D8A6-40DD-A6C7-4D1831F5D4F0}"/>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24.45</c:v>
                </c:pt>
                <c:pt idx="2">
                  <c:v>#N/A</c:v>
                </c:pt>
                <c:pt idx="3">
                  <c:v>25.47</c:v>
                </c:pt>
                <c:pt idx="4">
                  <c:v>#N/A</c:v>
                </c:pt>
                <c:pt idx="5">
                  <c:v>24.69</c:v>
                </c:pt>
                <c:pt idx="6">
                  <c:v>#N/A</c:v>
                </c:pt>
                <c:pt idx="7">
                  <c:v>23.72</c:v>
                </c:pt>
                <c:pt idx="8">
                  <c:v>#N/A</c:v>
                </c:pt>
                <c:pt idx="9">
                  <c:v>22.8</c:v>
                </c:pt>
              </c:numCache>
            </c:numRef>
          </c:val>
          <c:extLst>
            <c:ext xmlns:c16="http://schemas.microsoft.com/office/drawing/2014/chart" uri="{C3380CC4-5D6E-409C-BE32-E72D297353CC}">
              <c16:uniqueId val="{00000009-D8A6-40DD-A6C7-4D1831F5D4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1813</c:v>
                </c:pt>
                <c:pt idx="5">
                  <c:v>1759</c:v>
                </c:pt>
                <c:pt idx="8">
                  <c:v>1746</c:v>
                </c:pt>
                <c:pt idx="11">
                  <c:v>1807</c:v>
                </c:pt>
                <c:pt idx="14">
                  <c:v>1819</c:v>
                </c:pt>
              </c:numCache>
            </c:numRef>
          </c:val>
          <c:extLst>
            <c:ext xmlns:c16="http://schemas.microsoft.com/office/drawing/2014/chart" uri="{C3380CC4-5D6E-409C-BE32-E72D297353CC}">
              <c16:uniqueId val="{00000000-CA58-4F92-BF0A-1C5BDCBEBF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58-4F92-BF0A-1C5BDCBEBF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3</c:v>
                </c:pt>
                <c:pt idx="9">
                  <c:v>4</c:v>
                </c:pt>
                <c:pt idx="12">
                  <c:v>3</c:v>
                </c:pt>
              </c:numCache>
            </c:numRef>
          </c:val>
          <c:extLst>
            <c:ext xmlns:c16="http://schemas.microsoft.com/office/drawing/2014/chart" uri="{C3380CC4-5D6E-409C-BE32-E72D297353CC}">
              <c16:uniqueId val="{00000002-CA58-4F92-BF0A-1C5BDCBEBF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56</c:v>
                </c:pt>
                <c:pt idx="6">
                  <c:v>88</c:v>
                </c:pt>
                <c:pt idx="9">
                  <c:v>99</c:v>
                </c:pt>
                <c:pt idx="12">
                  <c:v>97</c:v>
                </c:pt>
              </c:numCache>
            </c:numRef>
          </c:val>
          <c:extLst>
            <c:ext xmlns:c16="http://schemas.microsoft.com/office/drawing/2014/chart" uri="{C3380CC4-5D6E-409C-BE32-E72D297353CC}">
              <c16:uniqueId val="{00000003-CA58-4F92-BF0A-1C5BDCBEBF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614</c:v>
                </c:pt>
                <c:pt idx="3">
                  <c:v>595</c:v>
                </c:pt>
                <c:pt idx="6">
                  <c:v>593</c:v>
                </c:pt>
                <c:pt idx="9">
                  <c:v>578</c:v>
                </c:pt>
                <c:pt idx="12">
                  <c:v>598</c:v>
                </c:pt>
              </c:numCache>
            </c:numRef>
          </c:val>
          <c:extLst>
            <c:ext xmlns:c16="http://schemas.microsoft.com/office/drawing/2014/chart" uri="{C3380CC4-5D6E-409C-BE32-E72D297353CC}">
              <c16:uniqueId val="{00000004-CA58-4F92-BF0A-1C5BDCBEBF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58-4F92-BF0A-1C5BDCBEBF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58-4F92-BF0A-1C5BDCBEBF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1763</c:v>
                </c:pt>
                <c:pt idx="3">
                  <c:v>1705</c:v>
                </c:pt>
                <c:pt idx="6">
                  <c:v>1662</c:v>
                </c:pt>
                <c:pt idx="9">
                  <c:v>1757</c:v>
                </c:pt>
                <c:pt idx="12">
                  <c:v>1785</c:v>
                </c:pt>
              </c:numCache>
            </c:numRef>
          </c:val>
          <c:extLst>
            <c:ext xmlns:c16="http://schemas.microsoft.com/office/drawing/2014/chart" uri="{C3380CC4-5D6E-409C-BE32-E72D297353CC}">
              <c16:uniqueId val="{00000007-CA58-4F92-BF0A-1C5BDCBEBF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601</c:v>
                </c:pt>
                <c:pt idx="2">
                  <c:v>#N/A</c:v>
                </c:pt>
                <c:pt idx="3">
                  <c:v>#N/A</c:v>
                </c:pt>
                <c:pt idx="4">
                  <c:v>598</c:v>
                </c:pt>
                <c:pt idx="5">
                  <c:v>#N/A</c:v>
                </c:pt>
                <c:pt idx="6">
                  <c:v>#N/A</c:v>
                </c:pt>
                <c:pt idx="7">
                  <c:v>600</c:v>
                </c:pt>
                <c:pt idx="8">
                  <c:v>#N/A</c:v>
                </c:pt>
                <c:pt idx="9">
                  <c:v>#N/A</c:v>
                </c:pt>
                <c:pt idx="10">
                  <c:v>631</c:v>
                </c:pt>
                <c:pt idx="11">
                  <c:v>#N/A</c:v>
                </c:pt>
                <c:pt idx="12">
                  <c:v>#N/A</c:v>
                </c:pt>
                <c:pt idx="13">
                  <c:v>664</c:v>
                </c:pt>
                <c:pt idx="14">
                  <c:v>#N/A</c:v>
                </c:pt>
              </c:numCache>
            </c:numRef>
          </c:val>
          <c:smooth val="0"/>
          <c:extLst>
            <c:ext xmlns:c16="http://schemas.microsoft.com/office/drawing/2014/chart" uri="{C3380CC4-5D6E-409C-BE32-E72D297353CC}">
              <c16:uniqueId val="{00000008-CA58-4F92-BF0A-1C5BDCBEBF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15852</c:v>
                </c:pt>
                <c:pt idx="5">
                  <c:v>14568</c:v>
                </c:pt>
                <c:pt idx="8">
                  <c:v>13487</c:v>
                </c:pt>
                <c:pt idx="11">
                  <c:v>13065</c:v>
                </c:pt>
                <c:pt idx="14">
                  <c:v>13395</c:v>
                </c:pt>
              </c:numCache>
            </c:numRef>
          </c:val>
          <c:extLst>
            <c:ext xmlns:c16="http://schemas.microsoft.com/office/drawing/2014/chart" uri="{C3380CC4-5D6E-409C-BE32-E72D297353CC}">
              <c16:uniqueId val="{00000000-6F69-4AC4-82D5-16240FF20F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476</c:v>
                </c:pt>
                <c:pt idx="5">
                  <c:v>400</c:v>
                </c:pt>
                <c:pt idx="8">
                  <c:v>344</c:v>
                </c:pt>
                <c:pt idx="11">
                  <c:v>294</c:v>
                </c:pt>
                <c:pt idx="14">
                  <c:v>251</c:v>
                </c:pt>
              </c:numCache>
            </c:numRef>
          </c:val>
          <c:extLst>
            <c:ext xmlns:c16="http://schemas.microsoft.com/office/drawing/2014/chart" uri="{C3380CC4-5D6E-409C-BE32-E72D297353CC}">
              <c16:uniqueId val="{00000001-6F69-4AC4-82D5-16240FF20F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8523</c:v>
                </c:pt>
                <c:pt idx="5">
                  <c:v>8716</c:v>
                </c:pt>
                <c:pt idx="8">
                  <c:v>8533</c:v>
                </c:pt>
                <c:pt idx="11">
                  <c:v>7570</c:v>
                </c:pt>
                <c:pt idx="14">
                  <c:v>7877</c:v>
                </c:pt>
              </c:numCache>
            </c:numRef>
          </c:val>
          <c:extLst>
            <c:ext xmlns:c16="http://schemas.microsoft.com/office/drawing/2014/chart" uri="{C3380CC4-5D6E-409C-BE32-E72D297353CC}">
              <c16:uniqueId val="{00000002-6F69-4AC4-82D5-16240FF20F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69-4AC4-82D5-16240FF20F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69-4AC4-82D5-16240FF20F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69-4AC4-82D5-16240FF20F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968</c:v>
                </c:pt>
                <c:pt idx="3">
                  <c:v>1199</c:v>
                </c:pt>
                <c:pt idx="6">
                  <c:v>998</c:v>
                </c:pt>
                <c:pt idx="9">
                  <c:v>968</c:v>
                </c:pt>
                <c:pt idx="12">
                  <c:v>931</c:v>
                </c:pt>
              </c:numCache>
            </c:numRef>
          </c:val>
          <c:extLst>
            <c:ext xmlns:c16="http://schemas.microsoft.com/office/drawing/2014/chart" uri="{C3380CC4-5D6E-409C-BE32-E72D297353CC}">
              <c16:uniqueId val="{00000006-6F69-4AC4-82D5-16240FF20F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1054</c:v>
                </c:pt>
                <c:pt idx="3">
                  <c:v>1134</c:v>
                </c:pt>
                <c:pt idx="6">
                  <c:v>1060</c:v>
                </c:pt>
                <c:pt idx="9">
                  <c:v>977</c:v>
                </c:pt>
                <c:pt idx="12">
                  <c:v>915</c:v>
                </c:pt>
              </c:numCache>
            </c:numRef>
          </c:val>
          <c:extLst>
            <c:ext xmlns:c16="http://schemas.microsoft.com/office/drawing/2014/chart" uri="{C3380CC4-5D6E-409C-BE32-E72D297353CC}">
              <c16:uniqueId val="{00000007-6F69-4AC4-82D5-16240FF20F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9132</c:v>
                </c:pt>
                <c:pt idx="3">
                  <c:v>8422</c:v>
                </c:pt>
                <c:pt idx="6">
                  <c:v>8301</c:v>
                </c:pt>
                <c:pt idx="9">
                  <c:v>7165</c:v>
                </c:pt>
                <c:pt idx="12">
                  <c:v>7230</c:v>
                </c:pt>
              </c:numCache>
            </c:numRef>
          </c:val>
          <c:extLst>
            <c:ext xmlns:c16="http://schemas.microsoft.com/office/drawing/2014/chart" uri="{C3380CC4-5D6E-409C-BE32-E72D297353CC}">
              <c16:uniqueId val="{00000008-6F69-4AC4-82D5-16240FF20F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2792</c:v>
                </c:pt>
                <c:pt idx="3">
                  <c:v>2672</c:v>
                </c:pt>
                <c:pt idx="6">
                  <c:v>2719</c:v>
                </c:pt>
                <c:pt idx="9">
                  <c:v>2364</c:v>
                </c:pt>
                <c:pt idx="12">
                  <c:v>2443</c:v>
                </c:pt>
              </c:numCache>
            </c:numRef>
          </c:val>
          <c:extLst>
            <c:ext xmlns:c16="http://schemas.microsoft.com/office/drawing/2014/chart" uri="{C3380CC4-5D6E-409C-BE32-E72D297353CC}">
              <c16:uniqueId val="{00000009-6F69-4AC4-82D5-16240FF20F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14795</c:v>
                </c:pt>
                <c:pt idx="3">
                  <c:v>14195</c:v>
                </c:pt>
                <c:pt idx="6">
                  <c:v>13484</c:v>
                </c:pt>
                <c:pt idx="9">
                  <c:v>12620</c:v>
                </c:pt>
                <c:pt idx="12">
                  <c:v>11761</c:v>
                </c:pt>
              </c:numCache>
            </c:numRef>
          </c:val>
          <c:extLst>
            <c:ext xmlns:c16="http://schemas.microsoft.com/office/drawing/2014/chart" uri="{C3380CC4-5D6E-409C-BE32-E72D297353CC}">
              <c16:uniqueId val="{0000000A-6F69-4AC4-82D5-16240FF20F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3891</c:v>
                </c:pt>
                <c:pt idx="2">
                  <c:v>#N/A</c:v>
                </c:pt>
                <c:pt idx="3">
                  <c:v>#N/A</c:v>
                </c:pt>
                <c:pt idx="4">
                  <c:v>3938</c:v>
                </c:pt>
                <c:pt idx="5">
                  <c:v>#N/A</c:v>
                </c:pt>
                <c:pt idx="6">
                  <c:v>#N/A</c:v>
                </c:pt>
                <c:pt idx="7">
                  <c:v>4197</c:v>
                </c:pt>
                <c:pt idx="8">
                  <c:v>#N/A</c:v>
                </c:pt>
                <c:pt idx="9">
                  <c:v>#N/A</c:v>
                </c:pt>
                <c:pt idx="10">
                  <c:v>3165</c:v>
                </c:pt>
                <c:pt idx="11">
                  <c:v>#N/A</c:v>
                </c:pt>
                <c:pt idx="12">
                  <c:v>#N/A</c:v>
                </c:pt>
                <c:pt idx="13">
                  <c:v>1758</c:v>
                </c:pt>
                <c:pt idx="14">
                  <c:v>#N/A</c:v>
                </c:pt>
              </c:numCache>
            </c:numRef>
          </c:val>
          <c:smooth val="0"/>
          <c:extLst>
            <c:ext xmlns:c16="http://schemas.microsoft.com/office/drawing/2014/chart" uri="{C3380CC4-5D6E-409C-BE32-E72D297353CC}">
              <c16:uniqueId val="{0000000B-6F69-4AC4-82D5-16240FF20F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5148</c:v>
                </c:pt>
                <c:pt idx="1">
                  <c:v>3963</c:v>
                </c:pt>
                <c:pt idx="2">
                  <c:v>4332</c:v>
                </c:pt>
              </c:numCache>
            </c:numRef>
          </c:val>
          <c:extLst>
            <c:ext xmlns:c16="http://schemas.microsoft.com/office/drawing/2014/chart" uri="{C3380CC4-5D6E-409C-BE32-E72D297353CC}">
              <c16:uniqueId val="{00000000-36CD-4DFB-8B3E-286337A1EF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1188</c:v>
                </c:pt>
                <c:pt idx="1">
                  <c:v>1189</c:v>
                </c:pt>
                <c:pt idx="2">
                  <c:v>1092</c:v>
                </c:pt>
              </c:numCache>
            </c:numRef>
          </c:val>
          <c:extLst>
            <c:ext xmlns:c16="http://schemas.microsoft.com/office/drawing/2014/chart" uri="{C3380CC4-5D6E-409C-BE32-E72D297353CC}">
              <c16:uniqueId val="{00000001-36CD-4DFB-8B3E-286337A1EF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3537</c:v>
                </c:pt>
                <c:pt idx="1">
                  <c:v>3664</c:v>
                </c:pt>
                <c:pt idx="2">
                  <c:v>3470</c:v>
                </c:pt>
              </c:numCache>
            </c:numRef>
          </c:val>
          <c:extLst>
            <c:ext xmlns:c16="http://schemas.microsoft.com/office/drawing/2014/chart" uri="{C3380CC4-5D6E-409C-BE32-E72D297353CC}">
              <c16:uniqueId val="{00000002-36CD-4DFB-8B3E-286337A1EF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{24704250-3042-4175-B5A6-8F3FD71D6EF5}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E0B-48DC-9D2A-CA9657E686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{97E13D5C-A4D7-4C86-8187-B18B12315D9A}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0B-48DC-9D2A-CA9657E686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{DFFC3C3B-36A9-4C9D-AB2C-328A67E94CA3}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0B-48DC-9D2A-CA9657E686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{6CE1B124-9096-472F-9DFB-0FD9DF7D30C9}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0B-48DC-9D2A-CA9657E686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{2E2BF2AA-A61D-440E-AEA9-EB22946724CD}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0B-48DC-9D2A-CA9657E686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{3AFA250F-5760-4D44-BB44-FC6683D74925}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E0B-48DC-9D2A-CA9657E686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{7524BECE-7E7C-4C6E-BABA-1701601FB792}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E0B-48DC-9D2A-CA9657E686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{55FAE91D-3665-434A-9896-133FBE7521D9}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E0B-48DC-9D2A-CA9657E686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{598FB92F-68D2-47F0-BA56-47E08B122C8D}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E0B-48DC-9D2A-CA9657E686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E0B-48DC-9D2A-CA9657E686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{533DAF73-E586-4960-828B-717B82093002}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E0B-48DC-9D2A-CA9657E686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{44F7DB93-D43A-41F9-9318-BC6EB5BCF2D2}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0B-48DC-9D2A-CA9657E686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{DC84AD58-8BFA-4E4B-B4FB-0DAAB3ED9CDA}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0B-48DC-9D2A-CA9657E686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{36427EA3-C638-49D2-86A0-3D0E383CCD8E}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0B-48DC-9D2A-CA9657E686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{FC01D6BB-2B45-4F2C-9663-C7107E79960F}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0B-48DC-9D2A-CA9657E686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{A218DF84-2EBE-45CA-BE5D-F019264D7483}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E0B-48DC-9D2A-CA9657E686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{B4BDBC4B-043A-427B-A49A-CB021DB2EF90}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E0B-48DC-9D2A-CA9657E686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{70CA4EE2-62E1-46DB-9404-E19B3A2A2C6E}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E0B-48DC-9D2A-CA9657E686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{1308D154-948C-4F5C-BE37-E97077A9FC62}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E0B-48DC-9D2A-CA9657E686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E0B-48DC-9D2A-CA9657E6860F}"/>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{4A64B6A3-A6A8-4822-A74A-373C8EB4E46C}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D99-42FD-B0BC-5046B6E58B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{B07E5750-FAC6-41CE-B250-DDF2F161E802}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99-42FD-B0BC-5046B6E58B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{07C50FC6-8989-49D5-9604-3DA2C98361C3}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99-42FD-B0BC-5046B6E58B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{7D95A1C2-3FFF-4E84-BC85-05CDF6204DB2}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99-42FD-B0BC-5046B6E58B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{1B39A51A-2831-478F-AF9D-4D4270C5D215}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99-42FD-B0BC-5046B6E58BE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{DA93617B-66F3-4FA9-8D94-D5790E6162D0}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D99-42FD-B0BC-5046B6E58BE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{3BD8BEF6-F733-4D49-A229-924CE99126DA}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D99-42FD-B0BC-5046B6E58BE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{7B4DFC82-ED19-435C-A905-62E508C1FE6D}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D99-42FD-B0BC-5046B6E58BE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{A255E069-15F6-40E5-A51D-45DC4682C464}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D99-42FD-B0BC-5046B6E58B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10</c:v>
                </c:pt>
                <c:pt idx="16">
                  <c:v>11.3</c:v>
                </c:pt>
                <c:pt idx="24">
                  <c:v>11.4</c:v>
                </c:pt>
                <c:pt idx="32">
                  <c:v>11.5</c:v>
                </c:pt>
              </c:numCache>
            </c:numRef>
          </c:xVal>
          <c:yVal>
            <c:numRef>
              <c:f>公会計指標分析・財政指標組合せ分析表!$BP$73:$DC$73</c:f>
              <c:numCache>
                <c:formatCode>#,##0.0;"▲ "#,##0.0</c:formatCode>
                <c:ptCount val="40"/>
                <c:pt idx="0">
                  <c:v>72.099999999999994</c:v>
                </c:pt>
                <c:pt idx="8">
                  <c:v>74.599999999999994</c:v>
                </c:pt>
                <c:pt idx="16">
                  <c:v>80.2</c:v>
                </c:pt>
                <c:pt idx="24">
                  <c:v>57.9</c:v>
                </c:pt>
                <c:pt idx="32">
                  <c:v>30.5</c:v>
                </c:pt>
              </c:numCache>
            </c:numRef>
          </c:yVal>
          <c:smooth val="0"/>
          <c:extLst>
            <c:ext xmlns:c16="http://schemas.microsoft.com/office/drawing/2014/chart" uri="{C3380CC4-5D6E-409C-BE32-E72D297353CC}">
              <c16:uniqueId val="{00000009-1D99-42FD-B0BC-5046B6E58B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{EB5AB696-2F51-4857-A2A7-03656B3E3333}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D99-42FD-B0BC-5046B6E58B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{54F37555-0EC8-4791-8E86-D7DBB13830D9}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99-42FD-B0BC-5046B6E58B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{6B826005-1103-4D52-BC84-1BB3D99F537B}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99-42FD-B0BC-5046B6E58B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{09100E39-1249-476F-8930-A3186E4AE36D}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99-42FD-B0BC-5046B6E58B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{E8E14A0D-693D-4391-BF9D-991A29C16BA9}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99-42FD-B0BC-5046B6E58BEF}"/>
                </c:ext>
              </c:extLst>
            </c:dLbl>
            <c:dLbl>
              <c:idx val="8"/>
              <c:layout>
                <c:manualLayout>
                  <c:x val="-2.664717328775312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{E12805A2-6F84-4B0E-B5D3-B3E839FCD3FB}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D99-42FD-B0BC-5046B6E58BEF}"/>
                </c:ext>
              </c:extLst>
            </c:dLbl>
            <c:dLbl>
              <c:idx val="16"/>
              <c:layout>
                <c:manualLayout>
                  <c:x val="-3.662116105643316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{7314AA29-D2F4-4B56-9F61-CEF9F09DB726}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D99-42FD-B0BC-5046B6E58BE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{1B51D60A-7B9E-4EA0-A10B-517B1B0D0179}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D99-42FD-B0BC-5046B6E58BE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{98653FD8-7A39-4E75-B69E-6AD1519A8EB2}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D99-42FD-B0BC-5046B6E58B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c:v>
                </c:pt>
              </c:numCache>
            </c:numRef>
          </c:xVal>
          <c:yVal>
            <c:numRef>
              <c:f>公会計指標分析・財政指標組合せ分析表!$BP$77:$DC$77</c:f>
              <c:numCache>
                <c:formatCode>#,##0.0;"▲ "#,##0.0</c:formatCode>
                <c:ptCount val="40"/>
                <c:pt idx="0">
                  <c:v>32.799999999999997</c:v>
                </c:pt>
                <c:pt idx="8">
                  <c:v>20.9</c:v>
                </c:pt>
                <c:pt idx="16">
                  <c:v>21</c:v>
                </c:pt>
                <c:pt idx="24">
                  <c:v>23.5</c:v>
                </c:pt>
                <c:pt idx="32">
                  <c:v>6.9</c:v>
                </c:pt>
              </c:numCache>
            </c:numRef>
          </c:yVal>
          <c:smooth val="0"/>
          <c:extLst>
            <c:ext xmlns:c16="http://schemas.microsoft.com/office/drawing/2014/chart" uri="{C3380CC4-5D6E-409C-BE32-E72D297353CC}">
              <c16:uniqueId val="{00000013-1D99-42FD-B0BC-5046B6E58BEF}"/>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人口の減少と急速な高齢化に加え、町内に基盤となる産業が乏しいことから、税収等の大きな伸びは期待できず、財政基盤が弱く財政力指数は</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類似団体平均を下回った</a:t>
          </a:r>
          <a:r>
            <a:rPr kumimoji="1" lang="ja-JP" altLang="ja-JP" sz="1100" b="0" i="0" u="none" strike="noStrike" kern="0" cap="none" spc="0" normalizeH="0" baseline="0" noProof="0">
              <a:ln>
                <a:noFill/>
              </a:ln>
              <a:solidFill>
                <a:prstClr val="black"/>
              </a:solidFill>
              <a:effectLst/>
              <a:uLnTx/>
              <a:uFillTx/>
              <a:latin typeface="+mn-lt"/>
              <a:ea typeface="+mn-ea"/>
              <a:cs typeface="+mn-cs"/>
            </a:rPr>
            <a:t>低い水準で推移している。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今後、税等の収納率向上と定員管理・給与の適正化</a:t>
          </a:r>
          <a:r>
            <a:rPr kumimoji="1" lang="ja-JP" altLang="en-US" sz="1100" b="0" i="0" u="none" strike="noStrike" kern="0" cap="none" spc="0" normalizeH="0" baseline="0" noProof="0">
              <a:ln>
                <a:noFill/>
              </a:ln>
              <a:solidFill>
                <a:prstClr val="black"/>
              </a:solidFill>
              <a:effectLst/>
              <a:uLnTx/>
              <a:uFillTx/>
              <a:latin typeface="+mn-lt"/>
              <a:ea typeface="+mn-ea"/>
              <a:cs typeface="+mn-cs"/>
            </a:rPr>
            <a:t>、事務事業の見直し</a:t>
          </a:r>
          <a:r>
            <a:rPr kumimoji="1" lang="ja-JP" altLang="ja-JP" sz="1100" b="0" i="0" u="none" strike="noStrike" kern="0" cap="none" spc="0" normalizeH="0" baseline="0" noProof="0">
              <a:ln>
                <a:noFill/>
              </a:ln>
              <a:solidFill>
                <a:prstClr val="black"/>
              </a:solidFill>
              <a:effectLst/>
              <a:uLnTx/>
              <a:uFillTx/>
              <a:latin typeface="+mn-lt"/>
              <a:ea typeface="+mn-ea"/>
              <a:cs typeface="+mn-cs"/>
            </a:rPr>
            <a:t>等歳出の抑制に取組み、財政の健全化と財政基盤の強化に努める。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78015</xdr:rowOff>
    </xdr:from>
    <xdr:to>
      <xdr:col>19</xdr:col>
      <xdr:colOff>184150</xdr:colOff>
      <xdr:row>43</xdr:row>
      <xdr:rowOff>8165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平成２８年度において地方税、地方交付税の減額、平成２９年度には大規模な事業による起債の償還が始まったことにより、以降高い数値となっている。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今後について、公共施設の老朽化による維持管理に係る経費の増大も見込まれるため、公共施設個別計画</a:t>
          </a:r>
          <a:r>
            <a:rPr kumimoji="1" lang="ja-JP" altLang="en-US" sz="1100" b="0" i="0" u="none" strike="noStrike" kern="0" cap="none" spc="0" normalizeH="0" baseline="0" noProof="0">
              <a:ln>
                <a:noFill/>
              </a:ln>
              <a:solidFill>
                <a:prstClr val="black"/>
              </a:solidFill>
              <a:effectLst/>
              <a:uLnTx/>
              <a:uFillTx/>
              <a:latin typeface="+mn-lt"/>
              <a:ea typeface="+mn-ea"/>
              <a:cs typeface="+mn-cs"/>
            </a:rPr>
            <a:t>や各長寿命化計画を基に具体的な対策と方針を検討することで整備・改修等の費用が短期間に集中しないよう平準化を行い、新たな公債費負担を抑えるとともに</a:t>
          </a: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引き続き行財政改革を推進することにより、財政の健全化に努める。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612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8128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950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121666</xdr:rowOff>
    </xdr:from>
    <xdr:to>
      <xdr:col>15</xdr:col>
      <xdr:colOff>82550</xdr:colOff>
      <xdr:row>63</xdr:row>
      <xdr:rowOff>8128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5156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63</xdr:row>
      <xdr:rowOff>51562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515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69105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11193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112539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人口減少の影響が大きく、類似団体の平均を大きく上回っている状況である</a:t>
          </a:r>
          <a:r>
            <a:rPr kumimoji="1" lang="ja-JP" altLang="en-US" sz="1000" b="0" i="0" u="none" strike="noStrike" kern="0" cap="none" spc="0" normalizeH="0" baseline="0" noProof="0">
              <a:ln>
                <a:noFill/>
              </a:ln>
              <a:solidFill>
                <a:prstClr val="black"/>
              </a:solidFill>
              <a:effectLst/>
              <a:uLnTx/>
              <a:uFillTx/>
              <a:latin typeface="+mn-lt"/>
              <a:ea typeface="+mn-ea"/>
              <a:cs typeface="+mn-cs"/>
            </a:rPr>
            <a:t>ため引き続き定員管理に努める必要がある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また、類似団体と比べ公共施設の保有数が多く、維持管理に多額の費用がかかっているため、</a:t>
          </a:r>
          <a:r>
            <a:rPr kumimoji="1" lang="ja-JP" altLang="ja-JP" sz="1000" b="0" i="0" u="none" strike="noStrike" kern="0" cap="none" spc="0" normalizeH="0" baseline="0" noProof="0">
              <a:ln>
                <a:noFill/>
              </a:ln>
              <a:solidFill>
                <a:prstClr val="black"/>
              </a:solidFill>
              <a:effectLst/>
              <a:uLnTx/>
              <a:uFillTx/>
              <a:latin typeface="+mn-lt"/>
              <a:ea typeface="+mn-ea"/>
              <a:cs typeface="+mn-cs"/>
            </a:rPr>
            <a:t>公共施設等個別計画に</a:t>
          </a:r>
          <a:r>
            <a:rPr kumimoji="1" lang="ja-JP" altLang="en-US" sz="1000" b="0" i="0" u="none" strike="noStrike" kern="0" cap="none" spc="0" normalizeH="0" baseline="0" noProof="0">
              <a:ln>
                <a:noFill/>
              </a:ln>
              <a:solidFill>
                <a:prstClr val="black"/>
              </a:solidFill>
              <a:effectLst/>
              <a:uLnTx/>
              <a:uFillTx/>
              <a:latin typeface="+mn-lt"/>
              <a:ea typeface="+mn-ea"/>
              <a:cs typeface="+mn-cs"/>
            </a:rPr>
            <a:t>より公共施設数の適正化を</a:t>
          </a:r>
          <a:r>
            <a:rPr kumimoji="1" lang="ja-JP" altLang="ja-JP" sz="1000" b="0" i="0" u="none" strike="noStrike" kern="0" cap="none" spc="0" normalizeH="0" baseline="0" noProof="0">
              <a:ln>
                <a:noFill/>
              </a:ln>
              <a:solidFill>
                <a:prstClr val="black"/>
              </a:solidFill>
              <a:effectLst/>
              <a:uLnTx/>
              <a:uFillTx/>
              <a:latin typeface="+mn-lt"/>
              <a:ea typeface="+mn-ea"/>
              <a:cs typeface="+mn-cs"/>
            </a:rPr>
            <a:t>推進すること</a:t>
          </a:r>
          <a:r>
            <a:rPr kumimoji="1" lang="ja-JP" altLang="en-US" sz="1000" b="0" i="0" u="none" strike="noStrike" kern="0" cap="none" spc="0" normalizeH="0" baseline="0" noProof="0">
              <a:ln>
                <a:noFill/>
              </a:ln>
              <a:solidFill>
                <a:prstClr val="black"/>
              </a:solidFill>
              <a:effectLst/>
              <a:uLnTx/>
              <a:uFillTx/>
              <a:latin typeface="+mn-lt"/>
              <a:ea typeface="+mn-ea"/>
              <a:cs typeface="+mn-cs"/>
            </a:rPr>
            <a:t>で物件費を抑制し</a:t>
          </a:r>
          <a:r>
            <a:rPr kumimoji="1" lang="ja-JP" altLang="ja-JP" sz="1000" b="0" i="0" u="none" strike="noStrike" kern="0" cap="none" spc="0" normalizeH="0" baseline="0" noProof="0">
              <a:ln>
                <a:noFill/>
              </a:ln>
              <a:solidFill>
                <a:prstClr val="black"/>
              </a:solidFill>
              <a:effectLst/>
              <a:uLnTx/>
              <a:uFillTx/>
              <a:latin typeface="+mn-lt"/>
              <a:ea typeface="+mn-ea"/>
              <a:cs typeface="+mn-cs"/>
            </a:rPr>
            <a:t>、財政の健全化に努める。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128476</xdr:rowOff>
    </xdr:from>
    <xdr:to>
      <xdr:col>23</xdr:col>
      <xdr:colOff>133350</xdr:colOff>
      <xdr:row>84</xdr:row>
      <xdr:rowOff>160745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30276"/>
          <a:ext cx="8382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41850</xdr:rowOff>
    </xdr:from>
    <xdr:to>
      <xdr:col>19</xdr:col>
      <xdr:colOff>133350</xdr:colOff>
      <xdr:row>84</xdr:row>
      <xdr:rowOff>128476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43650"/>
          <a:ext cx="889000" cy="8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16858</xdr:rowOff>
    </xdr:from>
    <xdr:to>
      <xdr:col>15</xdr:col>
      <xdr:colOff>82550</xdr:colOff>
      <xdr:row>84</xdr:row>
      <xdr:rowOff>41850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418658"/>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141999</xdr:rowOff>
    </xdr:from>
    <xdr:to>
      <xdr:col>11</xdr:col>
      <xdr:colOff>31750</xdr:colOff>
      <xdr:row>84</xdr:row>
      <xdr:rowOff>16858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72349"/>
          <a:ext cx="889000" cy="4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109945</xdr:rowOff>
    </xdr:from>
    <xdr:to>
      <xdr:col>23</xdr:col>
      <xdr:colOff>184150</xdr:colOff>
      <xdr:row>85</xdr:row>
      <xdr:rowOff>40095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82022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8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77676</xdr:rowOff>
    </xdr:from>
    <xdr:to>
      <xdr:col>19</xdr:col>
      <xdr:colOff>184150</xdr:colOff>
      <xdr:row>85</xdr:row>
      <xdr:rowOff>7826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164053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6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162500</xdr:rowOff>
    </xdr:from>
    <xdr:to>
      <xdr:col>15</xdr:col>
      <xdr:colOff>133350</xdr:colOff>
      <xdr:row>84</xdr:row>
      <xdr:rowOff>92650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77427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137508</xdr:rowOff>
    </xdr:from>
    <xdr:to>
      <xdr:col>11</xdr:col>
      <xdr:colOff>82550</xdr:colOff>
      <xdr:row>84</xdr:row>
      <xdr:rowOff>67658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52435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5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91199</xdr:rowOff>
    </xdr:from>
    <xdr:to>
      <xdr:col>7</xdr:col>
      <xdr:colOff>31750</xdr:colOff>
      <xdr:row>84</xdr:row>
      <xdr:rowOff>21349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6126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近年では</a:t>
          </a:r>
          <a:r>
            <a:rPr kumimoji="1" lang="ja-JP" altLang="en-US" sz="1100" b="0" i="0" u="none" strike="noStrike" kern="0" cap="none" spc="0" normalizeH="0" baseline="0" noProof="0">
              <a:ln>
                <a:noFill/>
              </a:ln>
              <a:solidFill>
                <a:prstClr val="black"/>
              </a:solidFill>
              <a:effectLst/>
              <a:uLnTx/>
              <a:uFillTx/>
              <a:latin typeface="+mn-lt"/>
              <a:ea typeface="+mn-ea"/>
              <a:cs typeface="+mn-cs"/>
            </a:rPr>
            <a:t>数値はほぼ横ばいで推移しており、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比べて</a:t>
          </a:r>
          <a:r>
            <a:rPr kumimoji="1" lang="ja-JP" altLang="ja-JP" sz="1100" b="0" i="0" u="none" strike="noStrike" kern="0" cap="none" spc="0" normalizeH="0" baseline="0" noProof="0">
              <a:ln>
                <a:noFill/>
              </a:ln>
              <a:solidFill>
                <a:prstClr val="black"/>
              </a:solidFill>
              <a:effectLst/>
              <a:uLnTx/>
              <a:uFillTx/>
              <a:latin typeface="+mn-lt"/>
              <a:ea typeface="+mn-ea"/>
              <a:cs typeface="+mn-cs"/>
            </a:rPr>
            <a:t>若干下回っている。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高齢・高給者の退職により、国の平均月額より低い者の採用を見込むことから、指数は当面同水準で推移するものと考えている。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今後も類似団体の給与水準を注視し、人事評価制度の活用により適正な給与水準の確保に努める。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100693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町村合併により旧団体の職員を引き継いだことにより、類似団体の平均を大きく上回っているが、定員適正化計画（改訂版：令和元年度～令和５年度）に基づき、退職者に対する補充採用者数の調整や機構改革による人員削減</a:t>
          </a:r>
          <a:r>
            <a:rPr kumimoji="1" lang="ja-JP" altLang="en-US" sz="1100" b="0" i="0" u="none" strike="noStrike" kern="0" cap="none" spc="0" normalizeH="0" baseline="0" noProof="0">
              <a:ln>
                <a:noFill/>
              </a:ln>
              <a:solidFill>
                <a:prstClr val="black"/>
              </a:solidFill>
              <a:effectLst/>
              <a:uLnTx/>
              <a:uFillTx/>
              <a:latin typeface="+mn-lt"/>
              <a:ea typeface="+mn-ea"/>
              <a:cs typeface="+mn-cs"/>
            </a:rPr>
            <a:t>に</a:t>
          </a:r>
          <a:r>
            <a:rPr kumimoji="1" lang="ja-JP" altLang="ja-JP" sz="1100" b="0" i="0" u="none" strike="noStrike" kern="0" cap="none" spc="0" normalizeH="0" baseline="0" noProof="0">
              <a:ln>
                <a:noFill/>
              </a:ln>
              <a:solidFill>
                <a:prstClr val="black"/>
              </a:solidFill>
              <a:effectLst/>
              <a:uLnTx/>
              <a:uFillTx/>
              <a:latin typeface="+mn-lt"/>
              <a:ea typeface="+mn-ea"/>
              <a:cs typeface="+mn-cs"/>
            </a:rPr>
            <a:t>取組</a:t>
          </a:r>
          <a:r>
            <a:rPr kumimoji="1" lang="ja-JP" altLang="en-US" sz="1100" b="0" i="0" u="none" strike="noStrike" kern="0" cap="none" spc="0" normalizeH="0" baseline="0" noProof="0">
              <a:ln>
                <a:noFill/>
              </a:ln>
              <a:solidFill>
                <a:prstClr val="black"/>
              </a:solidFill>
              <a:effectLst/>
              <a:uLnTx/>
              <a:uFillTx/>
              <a:latin typeface="+mn-lt"/>
              <a:ea typeface="+mn-ea"/>
              <a:cs typeface="+mn-cs"/>
            </a:rPr>
            <a:t>んでいる。</a:t>
          </a:r>
          <a:r>
            <a:rPr kumimoji="1" lang="ja-JP" altLang="ja-JP" sz="1100" b="0" i="0" u="none" strike="noStrike" kern="0" cap="none" spc="0" normalizeH="0" baseline="0" noProof="0">
              <a:ln>
                <a:noFill/>
              </a:ln>
              <a:solidFill>
                <a:prstClr val="black"/>
              </a:solidFill>
              <a:effectLst/>
              <a:uLnTx/>
              <a:uFillTx/>
              <a:latin typeface="+mn-lt"/>
              <a:ea typeface="+mn-ea"/>
              <a:cs typeface="+mn-cs"/>
            </a:rPr>
            <a:t>しかしながら、</a:t>
          </a:r>
          <a:r>
            <a:rPr kumimoji="1" lang="ja-JP" altLang="en-US" sz="1100" b="0" i="0" u="none" strike="noStrike" kern="0" cap="none" spc="0" normalizeH="0" baseline="0" noProof="0">
              <a:ln>
                <a:noFill/>
              </a:ln>
              <a:solidFill>
                <a:prstClr val="black"/>
              </a:solidFill>
              <a:effectLst/>
              <a:uLnTx/>
              <a:uFillTx/>
              <a:latin typeface="+mn-lt"/>
              <a:ea typeface="+mn-ea"/>
              <a:cs typeface="+mn-cs"/>
            </a:rPr>
            <a:t>人口の減少から数値は若干の増加傾向にある。また、</a:t>
          </a:r>
          <a:r>
            <a:rPr kumimoji="1" lang="ja-JP" altLang="ja-JP" sz="1100" b="0" i="0" u="none" strike="noStrike" kern="0" cap="none" spc="0" normalizeH="0" baseline="0" noProof="0">
              <a:ln>
                <a:noFill/>
              </a:ln>
              <a:solidFill>
                <a:prstClr val="black"/>
              </a:solidFill>
              <a:effectLst/>
              <a:uLnTx/>
              <a:uFillTx/>
              <a:latin typeface="+mn-lt"/>
              <a:ea typeface="+mn-ea"/>
              <a:cs typeface="+mn-cs"/>
            </a:rPr>
            <a:t>行政区域が広大で管理する施設も多いことから、職員数の削減に伴って、行政サービスの低下を招く恐れも懸念されるため、適切な定員管理に努める。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138075</xdr:rowOff>
    </xdr:from>
    <xdr:to>
      <xdr:col>81</xdr:col>
      <xdr:colOff>44450</xdr:colOff>
      <xdr:row>62</xdr:row>
      <xdr:rowOff>145314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6797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138075</xdr:rowOff>
    </xdr:from>
    <xdr:to>
      <xdr:col>77</xdr:col>
      <xdr:colOff>44450</xdr:colOff>
      <xdr:row>62</xdr:row>
      <xdr:rowOff>139040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76797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52171</xdr:rowOff>
    </xdr:from>
    <xdr:to>
      <xdr:col>77</xdr:col>
      <xdr:colOff>95250</xdr:colOff>
      <xdr:row>61</xdr:row>
      <xdr:rowOff>153771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163948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7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130353</xdr:rowOff>
    </xdr:from>
    <xdr:to>
      <xdr:col>72</xdr:col>
      <xdr:colOff>203200</xdr:colOff>
      <xdr:row>62</xdr:row>
      <xdr:rowOff>139040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6025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109601</xdr:rowOff>
    </xdr:from>
    <xdr:to>
      <xdr:col>68</xdr:col>
      <xdr:colOff>152400</xdr:colOff>
      <xdr:row>62</xdr:row>
      <xdr:rowOff>130353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39501"/>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94514</xdr:rowOff>
    </xdr:from>
    <xdr:to>
      <xdr:col>81</xdr:col>
      <xdr:colOff>95250</xdr:colOff>
      <xdr:row>63</xdr:row>
      <xdr:rowOff>24664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66591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9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87275</xdr:rowOff>
    </xdr:from>
    <xdr:to>
      <xdr:col>77</xdr:col>
      <xdr:colOff>95250</xdr:colOff>
      <xdr:row>63</xdr:row>
      <xdr:rowOff>17425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2202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0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88240</xdr:rowOff>
    </xdr:from>
    <xdr:to>
      <xdr:col>73</xdr:col>
      <xdr:colOff>44450</xdr:colOff>
      <xdr:row>63</xdr:row>
      <xdr:rowOff>18390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3167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0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79553</xdr:rowOff>
    </xdr:from>
    <xdr:to>
      <xdr:col>68</xdr:col>
      <xdr:colOff>203200</xdr:colOff>
      <xdr:row>63</xdr:row>
      <xdr:rowOff>9703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165930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9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58801</xdr:rowOff>
    </xdr:from>
    <xdr:to>
      <xdr:col>64</xdr:col>
      <xdr:colOff>152400</xdr:colOff>
      <xdr:row>62</xdr:row>
      <xdr:rowOff>160401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145178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大規模事業に係る起債の償還</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年度以降は類似団体</a:t>
          </a:r>
          <a:r>
            <a:rPr kumimoji="1" lang="ja-JP" altLang="en-US" sz="1100" b="0" i="0" u="none" strike="noStrike" kern="0" cap="none" spc="0" normalizeH="0" baseline="0" noProof="0">
              <a:ln>
                <a:noFill/>
              </a:ln>
              <a:solidFill>
                <a:prstClr val="black"/>
              </a:solidFill>
              <a:effectLst/>
              <a:uLnTx/>
              <a:uFillTx/>
              <a:latin typeface="+mn-lt"/>
              <a:ea typeface="+mn-ea"/>
              <a:cs typeface="+mn-cs"/>
            </a:rPr>
            <a:t>を上回った数値で推移しているが、償還額は令和３年度がピークとなり、大規模事業に係る起債の償還が終了することで今後数値の改善が見込まれる。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今後控えている大規模な事業についても整理・縮小を図り、年度間における費用の平準化を図る等により、新規発行の抑制に努めるとともに起債に大きく頼ることのない財政運営に努める。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43</xdr:row>
      <xdr:rowOff>135467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997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43</xdr:row>
      <xdr:rowOff>127423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119380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871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11447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5043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56744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前年度に比べ</a:t>
          </a:r>
          <a:r>
            <a:rPr kumimoji="1" lang="ja-JP" altLang="en-US" sz="1100" b="0" i="0" u="none" strike="noStrike" kern="0" cap="none" spc="0" normalizeH="0" baseline="0" noProof="0">
              <a:ln>
                <a:noFill/>
              </a:ln>
              <a:solidFill>
                <a:prstClr val="black"/>
              </a:solidFill>
              <a:effectLst/>
              <a:uLnTx/>
              <a:uFillTx/>
              <a:latin typeface="+mn-lt"/>
              <a:ea typeface="+mn-ea"/>
              <a:cs typeface="+mn-cs"/>
            </a:rPr>
            <a:t>２７</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下降</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しているが、</a:t>
          </a:r>
          <a:r>
            <a:rPr kumimoji="1" lang="ja-JP" altLang="en-US" sz="1100" b="0" i="0" u="none" strike="noStrike" kern="0" cap="none" spc="0" normalizeH="0" baseline="0" noProof="0">
              <a:ln>
                <a:noFill/>
              </a:ln>
              <a:solidFill>
                <a:prstClr val="black"/>
              </a:solidFill>
              <a:effectLst/>
              <a:uLnTx/>
              <a:uFillTx/>
              <a:latin typeface="+mn-lt"/>
              <a:ea typeface="+mn-ea"/>
              <a:cs typeface="+mn-cs"/>
            </a:rPr>
            <a:t>これは起債償還額が新規発行額を大幅上回ったことと歳計剰余金積立による充当財源の増加を要因としたものである。　しかし、未だ類似団体を上回った数値となっており、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は公共施設等の大規模改修や景気の悪化等による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充当財源の減少が見込まれるため、公債費等義務的経費の削減を中心に引き続き行財政改革を推進することにより、財政の健全化に努める。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91924</xdr:rowOff>
    </xdr:from>
    <xdr:to>
      <xdr:col>81</xdr:col>
      <xdr:colOff>44450</xdr:colOff>
      <xdr:row>17</xdr:row>
      <xdr:rowOff>63863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63674"/>
          <a:ext cx="838200" cy="3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63863</xdr:rowOff>
    </xdr:from>
    <xdr:to>
      <xdr:col>77</xdr:col>
      <xdr:colOff>44450</xdr:colOff>
      <xdr:row>18</xdr:row>
      <xdr:rowOff>148650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78513"/>
          <a:ext cx="889000" cy="2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84304</xdr:rowOff>
    </xdr:from>
    <xdr:to>
      <xdr:col>72</xdr:col>
      <xdr:colOff>203200</xdr:colOff>
      <xdr:row>18</xdr:row>
      <xdr:rowOff>148650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704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55578</xdr:rowOff>
    </xdr:from>
    <xdr:to>
      <xdr:col>68</xdr:col>
      <xdr:colOff>152400</xdr:colOff>
      <xdr:row>18</xdr:row>
      <xdr:rowOff>84304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14167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41124</xdr:rowOff>
    </xdr:from>
    <xdr:to>
      <xdr:col>81</xdr:col>
      <xdr:colOff>95250</xdr:colOff>
      <xdr:row>15</xdr:row>
      <xdr:rowOff>142724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13201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8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13063</xdr:rowOff>
    </xdr:from>
    <xdr:to>
      <xdr:col>77</xdr:col>
      <xdr:colOff>95250</xdr:colOff>
      <xdr:row>17</xdr:row>
      <xdr:rowOff>114663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99440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1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97850</xdr:rowOff>
    </xdr:from>
    <xdr:to>
      <xdr:col>73</xdr:col>
      <xdr:colOff>44450</xdr:colOff>
      <xdr:row>19</xdr:row>
      <xdr:rowOff>28001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12778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33504</xdr:rowOff>
    </xdr:from>
    <xdr:to>
      <xdr:col>68</xdr:col>
      <xdr:colOff>203200</xdr:colOff>
      <xdr:row>18</xdr:row>
      <xdr:rowOff>135104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119881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4778</xdr:rowOff>
    </xdr:from>
    <xdr:to>
      <xdr:col>64</xdr:col>
      <xdr:colOff>152400</xdr:colOff>
      <xdr:row>18</xdr:row>
      <xdr:rowOff>106378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91155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7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　令和２年度より会計年度任用職員の報酬が人件費算入となったため大幅な増加となっている。また、類似団体と比較すると、経常収支比率に占める割合としては同等ではあるものの人口に対する職員数が多いことから総額では多額の支出を要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今後は事務事業の見直しを行い、事業の民間委託やデジタル化の推進等により、住民サービスの質を維持向上しながら適正な人員管理に努める。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72136</xdr:rowOff>
    </xdr:from>
    <xdr:to>
      <xdr:col>24</xdr:col>
      <xdr:colOff>25400</xdr:colOff>
      <xdr:row>34</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014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33274</xdr:rowOff>
    </xdr:from>
    <xdr:to>
      <xdr:col>19</xdr:col>
      <xdr:colOff>187325</xdr:colOff>
      <xdr:row>34</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9112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39624</xdr:rowOff>
    </xdr:from>
    <xdr:to>
      <xdr:col>20</xdr:col>
      <xdr:colOff>38100</xdr:colOff>
      <xdr:row>34</xdr:row>
      <xdr:rowOff>141224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151401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33274</xdr:rowOff>
    </xdr:from>
    <xdr:to>
      <xdr:col>15</xdr:col>
      <xdr:colOff>98425</xdr:colOff>
      <xdr:row>33</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691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128778</xdr:rowOff>
    </xdr:from>
    <xdr:to>
      <xdr:col>15</xdr:col>
      <xdr:colOff>149225</xdr:colOff>
      <xdr:row>34</xdr:row>
      <xdr:rowOff>58928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43705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154432</xdr:rowOff>
    </xdr:from>
    <xdr:to>
      <xdr:col>11</xdr:col>
      <xdr:colOff>9525</xdr:colOff>
      <xdr:row>33</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408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147066</xdr:rowOff>
    </xdr:from>
    <xdr:to>
      <xdr:col>11</xdr:col>
      <xdr:colOff>60325</xdr:colOff>
      <xdr:row>34</xdr:row>
      <xdr:rowOff>77216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0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8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57421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88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21336</xdr:rowOff>
    </xdr:from>
    <xdr:to>
      <xdr:col>24</xdr:col>
      <xdr:colOff>76200</xdr:colOff>
      <xdr:row>34</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44196</xdr:rowOff>
    </xdr:from>
    <xdr:to>
      <xdr:col>20</xdr:col>
      <xdr:colOff>38100</xdr:colOff>
      <xdr:row>34</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153924</xdr:rowOff>
    </xdr:from>
    <xdr:to>
      <xdr:col>15</xdr:col>
      <xdr:colOff>149225</xdr:colOff>
      <xdr:row>33</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94251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167640</xdr:rowOff>
    </xdr:from>
    <xdr:to>
      <xdr:col>11</xdr:col>
      <xdr:colOff>60325</xdr:colOff>
      <xdr:row>33</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103632</xdr:rowOff>
    </xdr:from>
    <xdr:to>
      <xdr:col>6</xdr:col>
      <xdr:colOff>171450</xdr:colOff>
      <xdr:row>33</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5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令和２年度より会計年度任用職員の報酬が人件費算入となったことで大幅な減少となったが類似団体との比較では依然として高い数値となっている。</a:t>
          </a:r>
          <a:endPar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その要因としては平成２６年度より情報通信施設に係る指定管理料の発生や、津山圏域クリーンセンターの稼働に伴う経費の発生が大きい。</a:t>
          </a:r>
          <a:endPar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また、合併前団体から引き継いだ多くの公共施設の経常的な管理費が増加してきているため、今後は公共施設個別計画を基に施設の在り方について、統廃合や民間への移譲等を検討するとともに、</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指定管理制度による運営管理の適正化を徹底し、経費の削減に努める。</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20</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0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xdr:rowOff>
    </xdr:from>
    <xdr:to>
      <xdr:col>82</xdr:col>
      <xdr:colOff>196850</xdr:colOff>
      <xdr:row>20</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3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36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20</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369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20</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73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72390</xdr:rowOff>
    </xdr:from>
    <xdr:to>
      <xdr:col>74</xdr:col>
      <xdr:colOff>31750</xdr:colOff>
      <xdr:row>18</xdr:row>
      <xdr:rowOff>2540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19</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96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99060</xdr:rowOff>
    </xdr:from>
    <xdr:to>
      <xdr:col>74</xdr:col>
      <xdr:colOff>31750</xdr:colOff>
      <xdr:row>21</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扶助費にかかる経常収支比率は類似団体の平均を大きく下回っている。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しかしながら、</a:t>
          </a:r>
          <a:r>
            <a:rPr kumimoji="1" lang="ja-JP" altLang="en-US" sz="1100" b="0" i="0" u="none" strike="noStrike" kern="0" cap="none" spc="0" normalizeH="0" baseline="0" noProof="0">
              <a:ln>
                <a:noFill/>
              </a:ln>
              <a:solidFill>
                <a:prstClr val="black"/>
              </a:solidFill>
              <a:effectLst/>
              <a:uLnTx/>
              <a:uFillTx/>
              <a:latin typeface="+mn-lt"/>
              <a:ea typeface="+mn-ea"/>
              <a:cs typeface="+mn-cs"/>
            </a:rPr>
            <a:t>支援を必要とする人は増加傾向にあり、今後は各種給付費が増加するものと見込まれる。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3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101600</xdr:rowOff>
    </xdr:from>
    <xdr:to>
      <xdr:col>20</xdr:col>
      <xdr:colOff>38100</xdr:colOff>
      <xdr:row>57</xdr:row>
      <xdr:rowOff>31750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139700</xdr:rowOff>
    </xdr:from>
    <xdr:to>
      <xdr:col>15</xdr:col>
      <xdr:colOff>149225</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その他における歳出では、他会計への繰出金が大きな割合を占めている。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平成３０年度より簡易水道事業等が公営企業会計に移行したため大きく減少したが、今後も増え続ける医療費や介護サービス費等により、各特別会計への繰出金は増加傾向が見込まれる。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3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xdr:rowOff>
    </xdr:from>
    <xdr:to>
      <xdr:col>78</xdr:col>
      <xdr:colOff>120650</xdr:colOff>
      <xdr:row>59</xdr:row>
      <xdr:rowOff>113030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60</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1202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27957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補助費については、類似団体の平均を大きく下回っているが、</a:t>
          </a:r>
          <a:r>
            <a:rPr kumimoji="1" lang="ja-JP" altLang="en-US" sz="1100" b="0" i="0" u="none" strike="noStrike" kern="0" cap="none" spc="0" normalizeH="0" baseline="0" noProof="0">
              <a:ln>
                <a:noFill/>
              </a:ln>
              <a:solidFill>
                <a:prstClr val="black"/>
              </a:solidFill>
              <a:effectLst/>
              <a:uLnTx/>
              <a:uFillTx/>
              <a:latin typeface="+mn-lt"/>
              <a:ea typeface="+mn-ea"/>
              <a:cs typeface="+mn-cs"/>
            </a:rPr>
            <a:t>近年はやや増加傾向にある。</a:t>
          </a:r>
          <a:r>
            <a:rPr kumimoji="1" lang="ja-JP" altLang="ja-JP" sz="1100" b="0" i="0" u="none" strike="noStrike" kern="0" cap="none" spc="0" normalizeH="0" baseline="0" noProof="0">
              <a:ln>
                <a:noFill/>
              </a:ln>
              <a:solidFill>
                <a:prstClr val="black"/>
              </a:solidFill>
              <a:effectLst/>
              <a:uLnTx/>
              <a:uFillTx/>
              <a:latin typeface="+mn-lt"/>
              <a:ea typeface="+mn-ea"/>
              <a:cs typeface="+mn-cs"/>
            </a:rPr>
            <a:t>また、本稼働となった津山圏域資源循環施設組合の運営経費にかかる負担金が増加しており、今後の財政への影響が懸念される</a:t>
          </a:r>
          <a:r>
            <a:rPr kumimoji="1" lang="ja-JP" altLang="en-US" sz="1100" b="0" i="0" u="none" strike="noStrike" kern="0" cap="none" spc="0" normalizeH="0" baseline="0" noProof="0">
              <a:ln>
                <a:noFill/>
              </a:ln>
              <a:solidFill>
                <a:prstClr val="black"/>
              </a:solidFill>
              <a:effectLst/>
              <a:uLnTx/>
              <a:uFillTx/>
              <a:latin typeface="+mn-lt"/>
              <a:ea typeface="+mn-ea"/>
              <a:cs typeface="+mn-cs"/>
            </a:rPr>
            <a:t>ことから現在交付している補助金について年度内の予算上限額を設定し、必要性の低い補助金については見直しや廃止を検討する。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16510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99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157480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137160</xdr:rowOff>
    </xdr:from>
    <xdr:to>
      <xdr:col>74</xdr:col>
      <xdr:colOff>31750</xdr:colOff>
      <xdr:row>37</xdr:row>
      <xdr:rowOff>67310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107950</xdr:rowOff>
    </xdr:from>
    <xdr:to>
      <xdr:col>69</xdr:col>
      <xdr:colOff>92075</xdr:colOff>
      <xdr:row>34</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5765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153687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57150</xdr:rowOff>
    </xdr:from>
    <xdr:to>
      <xdr:col>65</xdr:col>
      <xdr:colOff>53975</xdr:colOff>
      <xdr:row>33</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平成</a:t>
          </a:r>
          <a:r>
            <a:rPr kumimoji="1" lang="ja-JP" altLang="ja-JP" sz="1100" b="0" i="0" u="none" strike="noStrike" kern="0" cap="none" spc="0" normalizeH="0" baseline="0" noProof="0">
              <a:ln>
                <a:noFill/>
              </a:ln>
              <a:solidFill>
                <a:prstClr val="black"/>
              </a:solidFill>
              <a:effectLst/>
              <a:uLnTx/>
              <a:uFillTx/>
              <a:latin typeface="+mn-lt"/>
              <a:ea typeface="+mn-ea"/>
              <a:cs typeface="+mn-cs"/>
            </a:rPr>
            <a:t>２５年度及び２６年度に実施した普通建設事業に係る合併特例債の多額の借入により大きく上昇したことから類似団体平均を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８</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０</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しかし、合併特例債の償還終了により令和６年度以降数値は改善されることが見込まれる。今後は大規模事業の計画の整理等により年度間の費用の平準化を図り、新発債の発行額を抑制することで公債費負担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6281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88137</xdr:rowOff>
    </xdr:from>
    <xdr:to>
      <xdr:col>19</xdr:col>
      <xdr:colOff>187325</xdr:colOff>
      <xdr:row>79</xdr:row>
      <xdr:rowOff>106426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83565</xdr:rowOff>
    </xdr:from>
    <xdr:to>
      <xdr:col>11</xdr:col>
      <xdr:colOff>9525</xdr:colOff>
      <xdr:row>79</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6281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112792</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 公債費以外では類似団体の平均を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８．０</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88900</xdr:rowOff>
    </xdr:from>
    <xdr:to>
      <xdr:col>82</xdr:col>
      <xdr:colOff>107950</xdr:colOff>
      <xdr:row>75</xdr:row>
      <xdr:rowOff>96520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47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96520</xdr:rowOff>
    </xdr:from>
    <xdr:to>
      <xdr:col>78</xdr:col>
      <xdr:colOff>69850</xdr:colOff>
      <xdr:row>75</xdr:row>
      <xdr:rowOff>123190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55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114300</xdr:rowOff>
    </xdr:from>
    <xdr:to>
      <xdr:col>78</xdr:col>
      <xdr:colOff>120650</xdr:colOff>
      <xdr:row>78</xdr:row>
      <xdr:rowOff>44450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123190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133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38100</xdr:rowOff>
    </xdr:from>
    <xdr:to>
      <xdr:col>82</xdr:col>
      <xdr:colOff>158750</xdr:colOff>
      <xdr:row>75</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54627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45720</xdr:rowOff>
    </xdr:from>
    <xdr:to>
      <xdr:col>78</xdr:col>
      <xdr:colOff>120650</xdr:colOff>
      <xdr:row>75</xdr:row>
      <xdr:rowOff>147320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157497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36949</xdr:rowOff>
    </xdr:from>
    <xdr:to>
      <xdr:col>29</xdr:col>
      <xdr:colOff>127000</xdr:colOff>
      <xdr:row>16</xdr:row>
      <xdr:rowOff>93733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27774"/>
          <a:ext cx="647700" cy="5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93733</xdr:rowOff>
    </xdr:from>
    <xdr:to>
      <xdr:col>26</xdr:col>
      <xdr:colOff>50800</xdr:colOff>
      <xdr:row>16</xdr:row>
      <xdr:rowOff>112603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84558"/>
          <a:ext cx="698500" cy="1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9349</xdr:rowOff>
    </xdr:from>
    <xdr:to>
      <xdr:col>26</xdr:col>
      <xdr:colOff>101600</xdr:colOff>
      <xdr:row>18</xdr:row>
      <xdr:rowOff>110949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95726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2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105470</xdr:rowOff>
    </xdr:from>
    <xdr:to>
      <xdr:col>22</xdr:col>
      <xdr:colOff>114300</xdr:colOff>
      <xdr:row>16</xdr:row>
      <xdr:rowOff>112603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96295"/>
          <a:ext cx="698500" cy="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13731</xdr:rowOff>
    </xdr:from>
    <xdr:to>
      <xdr:col>22</xdr:col>
      <xdr:colOff>165100</xdr:colOff>
      <xdr:row>18</xdr:row>
      <xdr:rowOff>115331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100108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105470</xdr:rowOff>
    </xdr:from>
    <xdr:to>
      <xdr:col>18</xdr:col>
      <xdr:colOff>177800</xdr:colOff>
      <xdr:row>16</xdr:row>
      <xdr:rowOff>130793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6295"/>
          <a:ext cx="698500" cy="2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33410</xdr:rowOff>
    </xdr:from>
    <xdr:to>
      <xdr:col>19</xdr:col>
      <xdr:colOff>38100</xdr:colOff>
      <xdr:row>18</xdr:row>
      <xdr:rowOff>135010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5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46356</xdr:rowOff>
    </xdr:from>
    <xdr:to>
      <xdr:col>15</xdr:col>
      <xdr:colOff>101600</xdr:colOff>
      <xdr:row>18</xdr:row>
      <xdr:rowOff>147956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0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157599</xdr:rowOff>
    </xdr:from>
    <xdr:to>
      <xdr:col>29</xdr:col>
      <xdr:colOff>177800</xdr:colOff>
      <xdr:row>16</xdr:row>
      <xdr:rowOff>87749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42933</xdr:rowOff>
    </xdr:from>
    <xdr:to>
      <xdr:col>26</xdr:col>
      <xdr:colOff>101600</xdr:colOff>
      <xdr:row>16</xdr:row>
      <xdr:rowOff>144533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154710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61803</xdr:rowOff>
    </xdr:from>
    <xdr:to>
      <xdr:col>22</xdr:col>
      <xdr:colOff>165100</xdr:colOff>
      <xdr:row>16</xdr:row>
      <xdr:rowOff>163403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54670</xdr:rowOff>
    </xdr:from>
    <xdr:to>
      <xdr:col>19</xdr:col>
      <xdr:colOff>38100</xdr:colOff>
      <xdr:row>16</xdr:row>
      <xdr:rowOff>156270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166447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79993</xdr:rowOff>
    </xdr:from>
    <xdr:to>
      <xdr:col>15</xdr:col>
      <xdr:colOff>101600</xdr:colOff>
      <xdr:row>17</xdr:row>
      <xdr:rowOff>10143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7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20320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158400</xdr:rowOff>
    </xdr:from>
    <xdr:to>
      <xdr:col>29</xdr:col>
      <xdr:colOff>127000</xdr:colOff>
      <xdr:row>34</xdr:row>
      <xdr:rowOff>207614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425850"/>
          <a:ext cx="647700" cy="49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207614</xdr:rowOff>
    </xdr:from>
    <xdr:to>
      <xdr:col>26</xdr:col>
      <xdr:colOff>50800</xdr:colOff>
      <xdr:row>34</xdr:row>
      <xdr:rowOff>255506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75064"/>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210519</xdr:rowOff>
    </xdr:from>
    <xdr:to>
      <xdr:col>26</xdr:col>
      <xdr:colOff>101600</xdr:colOff>
      <xdr:row>35</xdr:row>
      <xdr:rowOff>312119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20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296896</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255506</xdr:rowOff>
    </xdr:from>
    <xdr:to>
      <xdr:col>22</xdr:col>
      <xdr:colOff>114300</xdr:colOff>
      <xdr:row>34</xdr:row>
      <xdr:rowOff>268324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22956"/>
          <a:ext cx="698500" cy="1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177454</xdr:rowOff>
    </xdr:from>
    <xdr:to>
      <xdr:col>22</xdr:col>
      <xdr:colOff>165100</xdr:colOff>
      <xdr:row>35</xdr:row>
      <xdr:rowOff>279054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87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268324</xdr:rowOff>
    </xdr:from>
    <xdr:to>
      <xdr:col>18</xdr:col>
      <xdr:colOff>177800</xdr:colOff>
      <xdr:row>34</xdr:row>
      <xdr:rowOff>274349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35774"/>
          <a:ext cx="698500" cy="6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193357</xdr:rowOff>
    </xdr:from>
    <xdr:to>
      <xdr:col>19</xdr:col>
      <xdr:colOff>38100</xdr:colOff>
      <xdr:row>35</xdr:row>
      <xdr:rowOff>294957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3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279734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185977</xdr:rowOff>
    </xdr:from>
    <xdr:to>
      <xdr:col>15</xdr:col>
      <xdr:colOff>101600</xdr:colOff>
      <xdr:row>35</xdr:row>
      <xdr:rowOff>287577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272354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107600</xdr:rowOff>
    </xdr:from>
    <xdr:to>
      <xdr:col>29</xdr:col>
      <xdr:colOff>177800</xdr:colOff>
      <xdr:row>34</xdr:row>
      <xdr:rowOff>209200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7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295577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156814</xdr:rowOff>
    </xdr:from>
    <xdr:to>
      <xdr:col>26</xdr:col>
      <xdr:colOff>101600</xdr:colOff>
      <xdr:row>34</xdr:row>
      <xdr:rowOff>258414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2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268591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9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204706</xdr:rowOff>
    </xdr:from>
    <xdr:to>
      <xdr:col>22</xdr:col>
      <xdr:colOff>165100</xdr:colOff>
      <xdr:row>34</xdr:row>
      <xdr:rowOff>306305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7215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316483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217524</xdr:rowOff>
    </xdr:from>
    <xdr:to>
      <xdr:col>19</xdr:col>
      <xdr:colOff>38100</xdr:colOff>
      <xdr:row>34</xdr:row>
      <xdr:rowOff>319124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8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329301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5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223549</xdr:rowOff>
    </xdr:from>
    <xdr:to>
      <xdr:col>15</xdr:col>
      <xdr:colOff>101600</xdr:colOff>
      <xdr:row>34</xdr:row>
      <xdr:rowOff>325149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9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335326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108848</xdr:rowOff>
    </xdr:from>
    <xdr:to>
      <xdr:col>24</xdr:col>
      <xdr:colOff>63500</xdr:colOff>
      <xdr:row>34</xdr:row>
      <xdr:rowOff>135805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38148"/>
          <a:ext cx="8382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135805</xdr:rowOff>
    </xdr:from>
    <xdr:to>
      <xdr:col>19</xdr:col>
      <xdr:colOff>177800</xdr:colOff>
      <xdr:row>35</xdr:row>
      <xdr:rowOff>154106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65105"/>
          <a:ext cx="889000" cy="1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150622</xdr:rowOff>
    </xdr:from>
    <xdr:to>
      <xdr:col>20</xdr:col>
      <xdr:colOff>38100</xdr:colOff>
      <xdr:row>36</xdr:row>
      <xdr:rowOff>80772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71899</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154106</xdr:rowOff>
    </xdr:from>
    <xdr:to>
      <xdr:col>15</xdr:col>
      <xdr:colOff>50800</xdr:colOff>
      <xdr:row>35</xdr:row>
      <xdr:rowOff>156237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54856"/>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24613</xdr:rowOff>
    </xdr:from>
    <xdr:to>
      <xdr:col>15</xdr:col>
      <xdr:colOff>101600</xdr:colOff>
      <xdr:row>36</xdr:row>
      <xdr:rowOff>126213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117340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156237</xdr:rowOff>
    </xdr:from>
    <xdr:to>
      <xdr:col>10</xdr:col>
      <xdr:colOff>114300</xdr:colOff>
      <xdr:row>35</xdr:row>
      <xdr:rowOff>169226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56987"/>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31151</xdr:rowOff>
    </xdr:from>
    <xdr:to>
      <xdr:col>10</xdr:col>
      <xdr:colOff>165100</xdr:colOff>
      <xdr:row>36</xdr:row>
      <xdr:rowOff>132751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123878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34329</xdr:rowOff>
    </xdr:from>
    <xdr:to>
      <xdr:col>6</xdr:col>
      <xdr:colOff>38100</xdr:colOff>
      <xdr:row>36</xdr:row>
      <xdr:rowOff>135929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127056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58048</xdr:rowOff>
    </xdr:from>
    <xdr:to>
      <xdr:col>24</xdr:col>
      <xdr:colOff>114300</xdr:colOff>
      <xdr:row>34</xdr:row>
      <xdr:rowOff>159648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80925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3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85005</xdr:rowOff>
    </xdr:from>
    <xdr:to>
      <xdr:col>20</xdr:col>
      <xdr:colOff>38100</xdr:colOff>
      <xdr:row>35</xdr:row>
      <xdr:rowOff>15155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31682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103306</xdr:rowOff>
    </xdr:from>
    <xdr:to>
      <xdr:col>15</xdr:col>
      <xdr:colOff>101600</xdr:colOff>
      <xdr:row>36</xdr:row>
      <xdr:rowOff>33456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49983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105437</xdr:rowOff>
    </xdr:from>
    <xdr:to>
      <xdr:col>10</xdr:col>
      <xdr:colOff>165100</xdr:colOff>
      <xdr:row>36</xdr:row>
      <xdr:rowOff>35587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52114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8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118426</xdr:rowOff>
    </xdr:from>
    <xdr:to>
      <xdr:col>6</xdr:col>
      <xdr:colOff>38100</xdr:colOff>
      <xdr:row>36</xdr:row>
      <xdr:rowOff>48576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65103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26596</xdr:rowOff>
    </xdr:from>
    <xdr:to>
      <xdr:col>24</xdr:col>
      <xdr:colOff>63500</xdr:colOff>
      <xdr:row>54</xdr:row>
      <xdr:rowOff>50386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284896"/>
          <a:ext cx="8382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39901</xdr:rowOff>
    </xdr:from>
    <xdr:to>
      <xdr:col>19</xdr:col>
      <xdr:colOff>177800</xdr:colOff>
      <xdr:row>54</xdr:row>
      <xdr:rowOff>26596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126751"/>
          <a:ext cx="889000" cy="15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28641</xdr:rowOff>
    </xdr:from>
    <xdr:to>
      <xdr:col>20</xdr:col>
      <xdr:colOff>38100</xdr:colOff>
      <xdr:row>57</xdr:row>
      <xdr:rowOff>130241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121368</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39901</xdr:rowOff>
    </xdr:from>
    <xdr:to>
      <xdr:col>15</xdr:col>
      <xdr:colOff>50800</xdr:colOff>
      <xdr:row>53</xdr:row>
      <xdr:rowOff>114280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126751"/>
          <a:ext cx="889000" cy="7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143665</xdr:rowOff>
    </xdr:from>
    <xdr:to>
      <xdr:col>15</xdr:col>
      <xdr:colOff>101600</xdr:colOff>
      <xdr:row>57</xdr:row>
      <xdr:rowOff>73815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4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64942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114280</xdr:rowOff>
    </xdr:from>
    <xdr:to>
      <xdr:col>10</xdr:col>
      <xdr:colOff>114300</xdr:colOff>
      <xdr:row>54</xdr:row>
      <xdr:rowOff>36403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201130"/>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64379</xdr:rowOff>
    </xdr:from>
    <xdr:to>
      <xdr:col>10</xdr:col>
      <xdr:colOff>165100</xdr:colOff>
      <xdr:row>57</xdr:row>
      <xdr:rowOff>165979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157106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67335</xdr:rowOff>
    </xdr:from>
    <xdr:to>
      <xdr:col>6</xdr:col>
      <xdr:colOff>38100</xdr:colOff>
      <xdr:row>57</xdr:row>
      <xdr:rowOff>168935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160062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171036</xdr:rowOff>
    </xdr:from>
    <xdr:to>
      <xdr:col>24</xdr:col>
      <xdr:colOff>114300</xdr:colOff>
      <xdr:row>54</xdr:row>
      <xdr:rowOff>101186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22463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147246</xdr:rowOff>
    </xdr:from>
    <xdr:to>
      <xdr:col>20</xdr:col>
      <xdr:colOff>38100</xdr:colOff>
      <xdr:row>54</xdr:row>
      <xdr:rowOff>77396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2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93923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160551</xdr:rowOff>
    </xdr:from>
    <xdr:to>
      <xdr:col>15</xdr:col>
      <xdr:colOff>101600</xdr:colOff>
      <xdr:row>53</xdr:row>
      <xdr:rowOff>90701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0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107228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8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63480</xdr:rowOff>
    </xdr:from>
    <xdr:to>
      <xdr:col>10</xdr:col>
      <xdr:colOff>165100</xdr:colOff>
      <xdr:row>53</xdr:row>
      <xdr:rowOff>165080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1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10157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92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157053</xdr:rowOff>
    </xdr:from>
    <xdr:to>
      <xdr:col>6</xdr:col>
      <xdr:colOff>38100</xdr:colOff>
      <xdr:row>54</xdr:row>
      <xdr:rowOff>87203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2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103730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01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137985</xdr:rowOff>
    </xdr:from>
    <xdr:to>
      <xdr:col>24</xdr:col>
      <xdr:colOff>63500</xdr:colOff>
      <xdr:row>75</xdr:row>
      <xdr:rowOff>42202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653835"/>
          <a:ext cx="8382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42202</xdr:rowOff>
    </xdr:from>
    <xdr:to>
      <xdr:col>19</xdr:col>
      <xdr:colOff>177800</xdr:colOff>
      <xdr:row>76</xdr:row>
      <xdr:rowOff>44717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00952"/>
          <a:ext cx="889000" cy="1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135534</xdr:rowOff>
    </xdr:from>
    <xdr:to>
      <xdr:col>20</xdr:col>
      <xdr:colOff>38100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56811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76416</xdr:rowOff>
    </xdr:from>
    <xdr:to>
      <xdr:col>15</xdr:col>
      <xdr:colOff>50800</xdr:colOff>
      <xdr:row>76</xdr:row>
      <xdr:rowOff>44717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935166"/>
          <a:ext cx="889000" cy="1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102730</xdr:rowOff>
    </xdr:from>
    <xdr:to>
      <xdr:col>15</xdr:col>
      <xdr:colOff>101600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24007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148920</xdr:rowOff>
    </xdr:from>
    <xdr:to>
      <xdr:col>10</xdr:col>
      <xdr:colOff>114300</xdr:colOff>
      <xdr:row>75</xdr:row>
      <xdr:rowOff>76416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836220"/>
          <a:ext cx="8890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79108</xdr:rowOff>
    </xdr:from>
    <xdr:to>
      <xdr:col>10</xdr:col>
      <xdr:colOff>165100</xdr:colOff>
      <xdr:row>78</xdr:row>
      <xdr:rowOff>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4508</xdr:rowOff>
    </xdr:from>
    <xdr:to>
      <xdr:col>6</xdr:col>
      <xdr:colOff>38100</xdr:colOff>
      <xdr:row>77</xdr:row>
      <xdr:rowOff>106108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97235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87185</xdr:rowOff>
    </xdr:from>
    <xdr:to>
      <xdr:col>24</xdr:col>
      <xdr:colOff>114300</xdr:colOff>
      <xdr:row>74</xdr:row>
      <xdr:rowOff>17335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6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110062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4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162852</xdr:rowOff>
    </xdr:from>
    <xdr:to>
      <xdr:col>20</xdr:col>
      <xdr:colOff>38100</xdr:colOff>
      <xdr:row>75</xdr:row>
      <xdr:rowOff>93002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109529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165367</xdr:rowOff>
    </xdr:from>
    <xdr:to>
      <xdr:col>15</xdr:col>
      <xdr:colOff>101600</xdr:colOff>
      <xdr:row>76</xdr:row>
      <xdr:rowOff>95517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112044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25616</xdr:rowOff>
    </xdr:from>
    <xdr:to>
      <xdr:col>10</xdr:col>
      <xdr:colOff>165100</xdr:colOff>
      <xdr:row>75</xdr:row>
      <xdr:rowOff>127216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143743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98120</xdr:rowOff>
    </xdr:from>
    <xdr:to>
      <xdr:col>6</xdr:col>
      <xdr:colOff>38100</xdr:colOff>
      <xdr:row>75</xdr:row>
      <xdr:rowOff>28270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7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44797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5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38387</xdr:rowOff>
    </xdr:from>
    <xdr:to>
      <xdr:col>24</xdr:col>
      <xdr:colOff>63500</xdr:colOff>
      <xdr:row>98</xdr:row>
      <xdr:rowOff>50002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69037"/>
          <a:ext cx="838200" cy="1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50002</xdr:rowOff>
    </xdr:from>
    <xdr:to>
      <xdr:col>19</xdr:col>
      <xdr:colOff>177800</xdr:colOff>
      <xdr:row>98</xdr:row>
      <xdr:rowOff>88624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52102"/>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11111</xdr:rowOff>
    </xdr:from>
    <xdr:to>
      <xdr:col>20</xdr:col>
      <xdr:colOff>38100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129238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88624</xdr:rowOff>
    </xdr:from>
    <xdr:to>
      <xdr:col>15</xdr:col>
      <xdr:colOff>50800</xdr:colOff>
      <xdr:row>98</xdr:row>
      <xdr:rowOff>113161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90724"/>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95624</xdr:rowOff>
    </xdr:from>
    <xdr:to>
      <xdr:col>10</xdr:col>
      <xdr:colOff>114300</xdr:colOff>
      <xdr:row>98</xdr:row>
      <xdr:rowOff>113161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97724"/>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168383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159037</xdr:rowOff>
    </xdr:from>
    <xdr:to>
      <xdr:col>24</xdr:col>
      <xdr:colOff>114300</xdr:colOff>
      <xdr:row>97</xdr:row>
      <xdr:rowOff>89187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137464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170652</xdr:rowOff>
    </xdr:from>
    <xdr:to>
      <xdr:col>20</xdr:col>
      <xdr:colOff>38100</xdr:colOff>
      <xdr:row>98</xdr:row>
      <xdr:rowOff>100802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91929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37824</xdr:rowOff>
    </xdr:from>
    <xdr:to>
      <xdr:col>15</xdr:col>
      <xdr:colOff>101600</xdr:colOff>
      <xdr:row>98</xdr:row>
      <xdr:rowOff>139424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130551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62361</xdr:rowOff>
    </xdr:from>
    <xdr:to>
      <xdr:col>10</xdr:col>
      <xdr:colOff>165100</xdr:colOff>
      <xdr:row>98</xdr:row>
      <xdr:rowOff>163961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155088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44824</xdr:rowOff>
    </xdr:from>
    <xdr:to>
      <xdr:col>6</xdr:col>
      <xdr:colOff>38100</xdr:colOff>
      <xdr:row>98</xdr:row>
      <xdr:rowOff>146424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137551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153599</xdr:rowOff>
    </xdr:from>
    <xdr:to>
      <xdr:col>55</xdr:col>
      <xdr:colOff>0</xdr:colOff>
      <xdr:row>33</xdr:row>
      <xdr:rowOff>144971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297099"/>
          <a:ext cx="838200" cy="5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153599</xdr:rowOff>
    </xdr:from>
    <xdr:to>
      <xdr:col>50</xdr:col>
      <xdr:colOff>114300</xdr:colOff>
      <xdr:row>34</xdr:row>
      <xdr:rowOff>147674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297099"/>
          <a:ext cx="889000" cy="67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147674</xdr:rowOff>
    </xdr:from>
    <xdr:to>
      <xdr:col>45</xdr:col>
      <xdr:colOff>177800</xdr:colOff>
      <xdr:row>35</xdr:row>
      <xdr:rowOff>18629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76974"/>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18629</xdr:rowOff>
    </xdr:from>
    <xdr:to>
      <xdr:col>41</xdr:col>
      <xdr:colOff>50800</xdr:colOff>
      <xdr:row>36</xdr:row>
      <xdr:rowOff>124420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19379"/>
          <a:ext cx="889000" cy="2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94171</xdr:rowOff>
    </xdr:from>
    <xdr:to>
      <xdr:col>55</xdr:col>
      <xdr:colOff>50800</xdr:colOff>
      <xdr:row>34</xdr:row>
      <xdr:rowOff>24321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7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117048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0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102799</xdr:rowOff>
    </xdr:from>
    <xdr:to>
      <xdr:col>50</xdr:col>
      <xdr:colOff>165100</xdr:colOff>
      <xdr:row>31</xdr:row>
      <xdr:rowOff>32949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2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49476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0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96874</xdr:rowOff>
    </xdr:from>
    <xdr:to>
      <xdr:col>46</xdr:col>
      <xdr:colOff>38100</xdr:colOff>
      <xdr:row>35</xdr:row>
      <xdr:rowOff>27024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43551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139279</xdr:rowOff>
    </xdr:from>
    <xdr:to>
      <xdr:col>41</xdr:col>
      <xdr:colOff>101600</xdr:colOff>
      <xdr:row>35</xdr:row>
      <xdr:rowOff>69429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85956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4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73620</xdr:rowOff>
    </xdr:from>
    <xdr:to>
      <xdr:col>36</xdr:col>
      <xdr:colOff>165100</xdr:colOff>
      <xdr:row>37</xdr:row>
      <xdr:rowOff>3770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20297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0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135932</xdr:rowOff>
    </xdr:from>
    <xdr:to>
      <xdr:col>55</xdr:col>
      <xdr:colOff>0</xdr:colOff>
      <xdr:row>56</xdr:row>
      <xdr:rowOff>32460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65682"/>
          <a:ext cx="838200" cy="6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142577</xdr:rowOff>
    </xdr:from>
    <xdr:to>
      <xdr:col>50</xdr:col>
      <xdr:colOff>114300</xdr:colOff>
      <xdr:row>56</xdr:row>
      <xdr:rowOff>32460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72327"/>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146827</xdr:rowOff>
    </xdr:from>
    <xdr:to>
      <xdr:col>50</xdr:col>
      <xdr:colOff>165100</xdr:colOff>
      <xdr:row>57</xdr:row>
      <xdr:rowOff>76977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68104</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142577</xdr:rowOff>
    </xdr:from>
    <xdr:to>
      <xdr:col>45</xdr:col>
      <xdr:colOff>177800</xdr:colOff>
      <xdr:row>56</xdr:row>
      <xdr:rowOff>59599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72327"/>
          <a:ext cx="889000" cy="8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151795</xdr:rowOff>
    </xdr:from>
    <xdr:to>
      <xdr:col>46</xdr:col>
      <xdr:colOff>38100</xdr:colOff>
      <xdr:row>57</xdr:row>
      <xdr:rowOff>81945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73072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149172</xdr:rowOff>
    </xdr:from>
    <xdr:to>
      <xdr:col>41</xdr:col>
      <xdr:colOff>50800</xdr:colOff>
      <xdr:row>56</xdr:row>
      <xdr:rowOff>59599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07472"/>
          <a:ext cx="889000" cy="2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95560</xdr:rowOff>
    </xdr:from>
    <xdr:to>
      <xdr:col>41</xdr:col>
      <xdr:colOff>101600</xdr:colOff>
      <xdr:row>57</xdr:row>
      <xdr:rowOff>25710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16837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8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20347</xdr:rowOff>
    </xdr:from>
    <xdr:to>
      <xdr:col>36</xdr:col>
      <xdr:colOff>165100</xdr:colOff>
      <xdr:row>57</xdr:row>
      <xdr:rowOff>121947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113074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8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85132</xdr:rowOff>
    </xdr:from>
    <xdr:to>
      <xdr:col>55</xdr:col>
      <xdr:colOff>50800</xdr:colOff>
      <xdr:row>56</xdr:row>
      <xdr:rowOff>15282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108009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6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153110</xdr:rowOff>
    </xdr:from>
    <xdr:to>
      <xdr:col>50</xdr:col>
      <xdr:colOff>165100</xdr:colOff>
      <xdr:row>56</xdr:row>
      <xdr:rowOff>83260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5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91777</xdr:rowOff>
    </xdr:from>
    <xdr:to>
      <xdr:col>46</xdr:col>
      <xdr:colOff>38100</xdr:colOff>
      <xdr:row>56</xdr:row>
      <xdr:rowOff>21927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38454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9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8799</xdr:rowOff>
    </xdr:from>
    <xdr:to>
      <xdr:col>41</xdr:col>
      <xdr:colOff>101600</xdr:colOff>
      <xdr:row>56</xdr:row>
      <xdr:rowOff>110399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126926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8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98372</xdr:rowOff>
    </xdr:from>
    <xdr:to>
      <xdr:col>36</xdr:col>
      <xdr:colOff>165100</xdr:colOff>
      <xdr:row>55</xdr:row>
      <xdr:rowOff>28522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45049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15973</xdr:rowOff>
    </xdr:from>
    <xdr:to>
      <xdr:col>55</xdr:col>
      <xdr:colOff>0</xdr:colOff>
      <xdr:row>78</xdr:row>
      <xdr:rowOff>21642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89073"/>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165981</xdr:rowOff>
    </xdr:from>
    <xdr:to>
      <xdr:col>50</xdr:col>
      <xdr:colOff>114300</xdr:colOff>
      <xdr:row>78</xdr:row>
      <xdr:rowOff>21642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67631"/>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121841</xdr:rowOff>
    </xdr:from>
    <xdr:to>
      <xdr:col>50</xdr:col>
      <xdr:colOff>165100</xdr:colOff>
      <xdr:row>78</xdr:row>
      <xdr:rowOff>51991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165981</xdr:rowOff>
    </xdr:from>
    <xdr:to>
      <xdr:col>45</xdr:col>
      <xdr:colOff>177800</xdr:colOff>
      <xdr:row>78</xdr:row>
      <xdr:rowOff>6362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67631"/>
          <a:ext cx="8890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118188</xdr:rowOff>
    </xdr:from>
    <xdr:to>
      <xdr:col>46</xdr:col>
      <xdr:colOff>38100</xdr:colOff>
      <xdr:row>78</xdr:row>
      <xdr:rowOff>48338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39465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5586</xdr:rowOff>
    </xdr:from>
    <xdr:to>
      <xdr:col>41</xdr:col>
      <xdr:colOff>50800</xdr:colOff>
      <xdr:row>78</xdr:row>
      <xdr:rowOff>6362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78686"/>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111362</xdr:rowOff>
    </xdr:from>
    <xdr:to>
      <xdr:col>41</xdr:col>
      <xdr:colOff>101600</xdr:colOff>
      <xdr:row>78</xdr:row>
      <xdr:rowOff>41512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58039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153901</xdr:rowOff>
    </xdr:from>
    <xdr:to>
      <xdr:col>36</xdr:col>
      <xdr:colOff>165100</xdr:colOff>
      <xdr:row>78</xdr:row>
      <xdr:rowOff>84051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75178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136623</xdr:rowOff>
    </xdr:from>
    <xdr:to>
      <xdr:col>55</xdr:col>
      <xdr:colOff>50800</xdr:colOff>
      <xdr:row>78</xdr:row>
      <xdr:rowOff>66773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142292</xdr:rowOff>
    </xdr:from>
    <xdr:to>
      <xdr:col>50</xdr:col>
      <xdr:colOff>165100</xdr:colOff>
      <xdr:row>78</xdr:row>
      <xdr:rowOff>72442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63569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115181</xdr:rowOff>
    </xdr:from>
    <xdr:to>
      <xdr:col>46</xdr:col>
      <xdr:colOff>38100</xdr:colOff>
      <xdr:row>78</xdr:row>
      <xdr:rowOff>45331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61858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127012</xdr:rowOff>
    </xdr:from>
    <xdr:to>
      <xdr:col>41</xdr:col>
      <xdr:colOff>101600</xdr:colOff>
      <xdr:row>78</xdr:row>
      <xdr:rowOff>57162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2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48289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126236</xdr:rowOff>
    </xdr:from>
    <xdr:to>
      <xdr:col>36</xdr:col>
      <xdr:colOff>165100</xdr:colOff>
      <xdr:row>78</xdr:row>
      <xdr:rowOff>56386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72913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120627</xdr:rowOff>
    </xdr:from>
    <xdr:to>
      <xdr:col>55</xdr:col>
      <xdr:colOff>0</xdr:colOff>
      <xdr:row>94</xdr:row>
      <xdr:rowOff>67432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065477"/>
          <a:ext cx="838200" cy="1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67432</xdr:rowOff>
    </xdr:from>
    <xdr:to>
      <xdr:col>50</xdr:col>
      <xdr:colOff>114300</xdr:colOff>
      <xdr:row>94</xdr:row>
      <xdr:rowOff>83122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183732"/>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100482</xdr:rowOff>
    </xdr:from>
    <xdr:to>
      <xdr:col>50</xdr:col>
      <xdr:colOff>165100</xdr:colOff>
      <xdr:row>97</xdr:row>
      <xdr:rowOff>30632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21759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83122</xdr:rowOff>
    </xdr:from>
    <xdr:to>
      <xdr:col>45</xdr:col>
      <xdr:colOff>177800</xdr:colOff>
      <xdr:row>94</xdr:row>
      <xdr:rowOff>155381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199422"/>
          <a:ext cx="889000" cy="7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115616</xdr:rowOff>
    </xdr:from>
    <xdr:to>
      <xdr:col>46</xdr:col>
      <xdr:colOff>38100</xdr:colOff>
      <xdr:row>97</xdr:row>
      <xdr:rowOff>45766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36893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100395</xdr:rowOff>
    </xdr:from>
    <xdr:to>
      <xdr:col>41</xdr:col>
      <xdr:colOff>50800</xdr:colOff>
      <xdr:row>94</xdr:row>
      <xdr:rowOff>155381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5873795"/>
          <a:ext cx="889000" cy="3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22241</xdr:rowOff>
    </xdr:from>
    <xdr:to>
      <xdr:col>41</xdr:col>
      <xdr:colOff>101600</xdr:colOff>
      <xdr:row>96</xdr:row>
      <xdr:rowOff>123841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48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114968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136120</xdr:rowOff>
    </xdr:from>
    <xdr:to>
      <xdr:col>36</xdr:col>
      <xdr:colOff>165100</xdr:colOff>
      <xdr:row>97</xdr:row>
      <xdr:rowOff>66270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57397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69827</xdr:rowOff>
    </xdr:from>
    <xdr:to>
      <xdr:col>55</xdr:col>
      <xdr:colOff>50800</xdr:colOff>
      <xdr:row>93</xdr:row>
      <xdr:rowOff>171427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01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92704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8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16632</xdr:rowOff>
    </xdr:from>
    <xdr:to>
      <xdr:col>50</xdr:col>
      <xdr:colOff>165100</xdr:colOff>
      <xdr:row>94</xdr:row>
      <xdr:rowOff>118232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134759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0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32322</xdr:rowOff>
    </xdr:from>
    <xdr:to>
      <xdr:col>46</xdr:col>
      <xdr:colOff>38100</xdr:colOff>
      <xdr:row>94</xdr:row>
      <xdr:rowOff>133922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150449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2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104581</xdr:rowOff>
    </xdr:from>
    <xdr:to>
      <xdr:col>41</xdr:col>
      <xdr:colOff>101600</xdr:colOff>
      <xdr:row>95</xdr:row>
      <xdr:rowOff>34731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51258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9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49595</xdr:rowOff>
    </xdr:from>
    <xdr:to>
      <xdr:col>36</xdr:col>
      <xdr:colOff>165100</xdr:colOff>
      <xdr:row>92</xdr:row>
      <xdr:rowOff>151195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8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167722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59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65233</xdr:rowOff>
    </xdr:from>
    <xdr:to>
      <xdr:col>85</xdr:col>
      <xdr:colOff>127000</xdr:colOff>
      <xdr:row>38</xdr:row>
      <xdr:rowOff>170618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80333"/>
          <a:ext cx="8382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24714</xdr:rowOff>
    </xdr:from>
    <xdr:to>
      <xdr:col>81</xdr:col>
      <xdr:colOff>50800</xdr:colOff>
      <xdr:row>38</xdr:row>
      <xdr:rowOff>65233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025464"/>
          <a:ext cx="889000" cy="55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38341</xdr:rowOff>
    </xdr:from>
    <xdr:to>
      <xdr:col>81</xdr:col>
      <xdr:colOff>101600</xdr:colOff>
      <xdr:row>37</xdr:row>
      <xdr:rowOff>139941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24714</xdr:rowOff>
    </xdr:from>
    <xdr:to>
      <xdr:col>76</xdr:col>
      <xdr:colOff>114300</xdr:colOff>
      <xdr:row>36</xdr:row>
      <xdr:rowOff>165951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025464"/>
          <a:ext cx="8890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78918</xdr:rowOff>
    </xdr:from>
    <xdr:to>
      <xdr:col>76</xdr:col>
      <xdr:colOff>165100</xdr:colOff>
      <xdr:row>38</xdr:row>
      <xdr:rowOff>9068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165951</xdr:rowOff>
    </xdr:from>
    <xdr:to>
      <xdr:col>71</xdr:col>
      <xdr:colOff>177800</xdr:colOff>
      <xdr:row>39</xdr:row>
      <xdr:rowOff>9893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338151"/>
          <a:ext cx="889000" cy="3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160300</xdr:rowOff>
    </xdr:from>
    <xdr:to>
      <xdr:col>72</xdr:col>
      <xdr:colOff>38100</xdr:colOff>
      <xdr:row>38</xdr:row>
      <xdr:rowOff>90450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81577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73355</xdr:rowOff>
    </xdr:from>
    <xdr:to>
      <xdr:col>67</xdr:col>
      <xdr:colOff>101600</xdr:colOff>
      <xdr:row>39</xdr:row>
      <xdr:rowOff>3505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20032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119818</xdr:rowOff>
    </xdr:from>
    <xdr:to>
      <xdr:col>85</xdr:col>
      <xdr:colOff>177800</xdr:colOff>
      <xdr:row>39</xdr:row>
      <xdr:rowOff>49968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34745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14433</xdr:rowOff>
    </xdr:from>
    <xdr:to>
      <xdr:col>81</xdr:col>
      <xdr:colOff>101600</xdr:colOff>
      <xdr:row>38</xdr:row>
      <xdr:rowOff>116033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107160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145364</xdr:rowOff>
    </xdr:from>
    <xdr:to>
      <xdr:col>76</xdr:col>
      <xdr:colOff>165100</xdr:colOff>
      <xdr:row>35</xdr:row>
      <xdr:rowOff>75514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9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92041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115151</xdr:rowOff>
    </xdr:from>
    <xdr:to>
      <xdr:col>72</xdr:col>
      <xdr:colOff>38100</xdr:colOff>
      <xdr:row>37</xdr:row>
      <xdr:rowOff>45301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61828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130543</xdr:rowOff>
    </xdr:from>
    <xdr:to>
      <xdr:col>67</xdr:col>
      <xdr:colOff>101600</xdr:colOff>
      <xdr:row>39</xdr:row>
      <xdr:rowOff>60693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51820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45517</xdr:rowOff>
    </xdr:from>
    <xdr:to>
      <xdr:col>85</xdr:col>
      <xdr:colOff>127000</xdr:colOff>
      <xdr:row>71</xdr:row>
      <xdr:rowOff>78545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218467"/>
          <a:ext cx="838200" cy="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78545</xdr:rowOff>
    </xdr:from>
    <xdr:to>
      <xdr:col>81</xdr:col>
      <xdr:colOff>50800</xdr:colOff>
      <xdr:row>71</xdr:row>
      <xdr:rowOff>158061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25149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67759</xdr:rowOff>
    </xdr:from>
    <xdr:to>
      <xdr:col>81</xdr:col>
      <xdr:colOff>101600</xdr:colOff>
      <xdr:row>75</xdr:row>
      <xdr:rowOff>169360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26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0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142836</xdr:rowOff>
    </xdr:from>
    <xdr:to>
      <xdr:col>76</xdr:col>
      <xdr:colOff>114300</xdr:colOff>
      <xdr:row>71</xdr:row>
      <xdr:rowOff>158061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315786"/>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53229</xdr:rowOff>
    </xdr:from>
    <xdr:to>
      <xdr:col>76</xdr:col>
      <xdr:colOff>165100</xdr:colOff>
      <xdr:row>75</xdr:row>
      <xdr:rowOff>154829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1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145956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119629</xdr:rowOff>
    </xdr:from>
    <xdr:to>
      <xdr:col>71</xdr:col>
      <xdr:colOff>177800</xdr:colOff>
      <xdr:row>71</xdr:row>
      <xdr:rowOff>142836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292579"/>
          <a:ext cx="889000" cy="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86715</xdr:rowOff>
    </xdr:from>
    <xdr:to>
      <xdr:col>72</xdr:col>
      <xdr:colOff>38100</xdr:colOff>
      <xdr:row>76</xdr:row>
      <xdr:rowOff>16864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454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71682</xdr:rowOff>
    </xdr:from>
    <xdr:to>
      <xdr:col>67</xdr:col>
      <xdr:colOff>101600</xdr:colOff>
      <xdr:row>76</xdr:row>
      <xdr:rowOff>1832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3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164409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166167</xdr:rowOff>
    </xdr:from>
    <xdr:to>
      <xdr:col>85</xdr:col>
      <xdr:colOff>177800</xdr:colOff>
      <xdr:row>71</xdr:row>
      <xdr:rowOff>96317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1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17594</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01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27745</xdr:rowOff>
    </xdr:from>
    <xdr:to>
      <xdr:col>81</xdr:col>
      <xdr:colOff>101600</xdr:colOff>
      <xdr:row>71</xdr:row>
      <xdr:rowOff>129345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2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145872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197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107261</xdr:rowOff>
    </xdr:from>
    <xdr:to>
      <xdr:col>76</xdr:col>
      <xdr:colOff>165100</xdr:colOff>
      <xdr:row>72</xdr:row>
      <xdr:rowOff>37411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2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53938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05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92036</xdr:rowOff>
    </xdr:from>
    <xdr:to>
      <xdr:col>72</xdr:col>
      <xdr:colOff>38100</xdr:colOff>
      <xdr:row>72</xdr:row>
      <xdr:rowOff>22186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2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38713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04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68829</xdr:rowOff>
    </xdr:from>
    <xdr:to>
      <xdr:col>67</xdr:col>
      <xdr:colOff>101600</xdr:colOff>
      <xdr:row>71</xdr:row>
      <xdr:rowOff>170429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2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15506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01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24631</xdr:rowOff>
    </xdr:from>
    <xdr:to>
      <xdr:col>85</xdr:col>
      <xdr:colOff>127000</xdr:colOff>
      <xdr:row>99</xdr:row>
      <xdr:rowOff>7751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26731"/>
          <a:ext cx="838200" cy="1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24631</xdr:rowOff>
    </xdr:from>
    <xdr:to>
      <xdr:col>81</xdr:col>
      <xdr:colOff>50800</xdr:colOff>
      <xdr:row>98</xdr:row>
      <xdr:rowOff>140439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26731"/>
          <a:ext cx="889000" cy="1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92664</xdr:rowOff>
    </xdr:from>
    <xdr:to>
      <xdr:col>81</xdr:col>
      <xdr:colOff>101600</xdr:colOff>
      <xdr:row>98</xdr:row>
      <xdr:rowOff>22814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39341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105745</xdr:rowOff>
    </xdr:from>
    <xdr:to>
      <xdr:col>76</xdr:col>
      <xdr:colOff>114300</xdr:colOff>
      <xdr:row>98</xdr:row>
      <xdr:rowOff>140439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07845"/>
          <a:ext cx="8890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128135</xdr:rowOff>
    </xdr:from>
    <xdr:to>
      <xdr:col>76</xdr:col>
      <xdr:colOff>165100</xdr:colOff>
      <xdr:row>98</xdr:row>
      <xdr:rowOff>58285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74812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133848</xdr:rowOff>
    </xdr:from>
    <xdr:to>
      <xdr:col>71</xdr:col>
      <xdr:colOff>177800</xdr:colOff>
      <xdr:row>98</xdr:row>
      <xdr:rowOff>105745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078698"/>
          <a:ext cx="889000" cy="8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143193</xdr:rowOff>
    </xdr:from>
    <xdr:to>
      <xdr:col>72</xdr:col>
      <xdr:colOff>38100</xdr:colOff>
      <xdr:row>98</xdr:row>
      <xdr:rowOff>73343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89870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152268</xdr:rowOff>
    </xdr:from>
    <xdr:to>
      <xdr:col>67</xdr:col>
      <xdr:colOff>101600</xdr:colOff>
      <xdr:row>98</xdr:row>
      <xdr:rowOff>82418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73545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128401</xdr:rowOff>
    </xdr:from>
    <xdr:to>
      <xdr:col>85</xdr:col>
      <xdr:colOff>177800</xdr:colOff>
      <xdr:row>99</xdr:row>
      <xdr:rowOff>58551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43328</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4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145281</xdr:rowOff>
    </xdr:from>
    <xdr:to>
      <xdr:col>81</xdr:col>
      <xdr:colOff>101600</xdr:colOff>
      <xdr:row>98</xdr:row>
      <xdr:rowOff>75431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66558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89639</xdr:rowOff>
    </xdr:from>
    <xdr:to>
      <xdr:col>76</xdr:col>
      <xdr:colOff>165100</xdr:colOff>
      <xdr:row>99</xdr:row>
      <xdr:rowOff>19789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10916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54945</xdr:rowOff>
    </xdr:from>
    <xdr:to>
      <xdr:col>72</xdr:col>
      <xdr:colOff>38100</xdr:colOff>
      <xdr:row>98</xdr:row>
      <xdr:rowOff>156545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147672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83048</xdr:rowOff>
    </xdr:from>
    <xdr:to>
      <xdr:col>67</xdr:col>
      <xdr:colOff>101600</xdr:colOff>
      <xdr:row>94</xdr:row>
      <xdr:rowOff>13198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02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29725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580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117800</xdr:rowOff>
    </xdr:from>
    <xdr:to>
      <xdr:col>116</xdr:col>
      <xdr:colOff>63500</xdr:colOff>
      <xdr:row>38</xdr:row>
      <xdr:rowOff>95306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461450"/>
          <a:ext cx="838200" cy="1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95306</xdr:rowOff>
    </xdr:from>
    <xdr:to>
      <xdr:col>111</xdr:col>
      <xdr:colOff>177800</xdr:colOff>
      <xdr:row>38</xdr:row>
      <xdr:rowOff>102209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1040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71481</xdr:rowOff>
    </xdr:from>
    <xdr:to>
      <xdr:col>112</xdr:col>
      <xdr:colOff>38100</xdr:colOff>
      <xdr:row>38</xdr:row>
      <xdr:rowOff>1631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18158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94757</xdr:rowOff>
    </xdr:from>
    <xdr:to>
      <xdr:col>107</xdr:col>
      <xdr:colOff>50800</xdr:colOff>
      <xdr:row>38</xdr:row>
      <xdr:rowOff>102209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438407"/>
          <a:ext cx="889000" cy="17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109611</xdr:rowOff>
    </xdr:from>
    <xdr:to>
      <xdr:col>107</xdr:col>
      <xdr:colOff>101600</xdr:colOff>
      <xdr:row>38</xdr:row>
      <xdr:rowOff>39761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5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56288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94757</xdr:rowOff>
    </xdr:from>
    <xdr:to>
      <xdr:col>102</xdr:col>
      <xdr:colOff>114300</xdr:colOff>
      <xdr:row>38</xdr:row>
      <xdr:rowOff>99969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438407"/>
          <a:ext cx="889000" cy="17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150165</xdr:rowOff>
    </xdr:from>
    <xdr:to>
      <xdr:col>102</xdr:col>
      <xdr:colOff>165100</xdr:colOff>
      <xdr:row>38</xdr:row>
      <xdr:rowOff>80314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93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71441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8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160726</xdr:rowOff>
    </xdr:from>
    <xdr:to>
      <xdr:col>98</xdr:col>
      <xdr:colOff>38100</xdr:colOff>
      <xdr:row>38</xdr:row>
      <xdr:rowOff>90876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107403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67000</xdr:rowOff>
    </xdr:from>
    <xdr:to>
      <xdr:col>116</xdr:col>
      <xdr:colOff>114300</xdr:colOff>
      <xdr:row>37</xdr:row>
      <xdr:rowOff>168601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10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89877</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26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44506</xdr:rowOff>
    </xdr:from>
    <xdr:to>
      <xdr:col>112</xdr:col>
      <xdr:colOff>38100</xdr:colOff>
      <xdr:row>38</xdr:row>
      <xdr:rowOff>146106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137233</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51409</xdr:rowOff>
    </xdr:from>
    <xdr:to>
      <xdr:col>107</xdr:col>
      <xdr:colOff>101600</xdr:colOff>
      <xdr:row>38</xdr:row>
      <xdr:rowOff>153009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144136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43957</xdr:rowOff>
    </xdr:from>
    <xdr:to>
      <xdr:col>102</xdr:col>
      <xdr:colOff>165100</xdr:colOff>
      <xdr:row>37</xdr:row>
      <xdr:rowOff>145557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8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162084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49169</xdr:rowOff>
    </xdr:from>
    <xdr:to>
      <xdr:col>98</xdr:col>
      <xdr:colOff>38100</xdr:colOff>
      <xdr:row>38</xdr:row>
      <xdr:rowOff>150769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141896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56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63543</xdr:rowOff>
    </xdr:from>
    <xdr:to>
      <xdr:col>116</xdr:col>
      <xdr:colOff>63500</xdr:colOff>
      <xdr:row>59</xdr:row>
      <xdr:rowOff>64132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79093"/>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62368</xdr:rowOff>
    </xdr:from>
    <xdr:to>
      <xdr:col>111</xdr:col>
      <xdr:colOff>177800</xdr:colOff>
      <xdr:row>59</xdr:row>
      <xdr:rowOff>63543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77918"/>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68065</xdr:rowOff>
    </xdr:from>
    <xdr:to>
      <xdr:col>112</xdr:col>
      <xdr:colOff>38100</xdr:colOff>
      <xdr:row>58</xdr:row>
      <xdr:rowOff>169665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14742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61160</xdr:rowOff>
    </xdr:from>
    <xdr:to>
      <xdr:col>107</xdr:col>
      <xdr:colOff>50800</xdr:colOff>
      <xdr:row>59</xdr:row>
      <xdr:rowOff>62368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76710"/>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63036</xdr:rowOff>
    </xdr:from>
    <xdr:to>
      <xdr:col>107</xdr:col>
      <xdr:colOff>101600</xdr:colOff>
      <xdr:row>58</xdr:row>
      <xdr:rowOff>164636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61160</xdr:rowOff>
    </xdr:from>
    <xdr:to>
      <xdr:col>102</xdr:col>
      <xdr:colOff>114300</xdr:colOff>
      <xdr:row>59</xdr:row>
      <xdr:rowOff>61389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767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69012</xdr:rowOff>
    </xdr:from>
    <xdr:to>
      <xdr:col>102</xdr:col>
      <xdr:colOff>165100</xdr:colOff>
      <xdr:row>58</xdr:row>
      <xdr:rowOff>170612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42037</xdr:rowOff>
    </xdr:from>
    <xdr:to>
      <xdr:col>98</xdr:col>
      <xdr:colOff>38100</xdr:colOff>
      <xdr:row>58</xdr:row>
      <xdr:rowOff>143637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160164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13332</xdr:rowOff>
    </xdr:from>
    <xdr:to>
      <xdr:col>116</xdr:col>
      <xdr:colOff>114300</xdr:colOff>
      <xdr:row>59</xdr:row>
      <xdr:rowOff>114932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104296</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12743</xdr:rowOff>
    </xdr:from>
    <xdr:to>
      <xdr:col>112</xdr:col>
      <xdr:colOff>38100</xdr:colOff>
      <xdr:row>59</xdr:row>
      <xdr:rowOff>114343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105470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11568</xdr:rowOff>
    </xdr:from>
    <xdr:to>
      <xdr:col>107</xdr:col>
      <xdr:colOff>101600</xdr:colOff>
      <xdr:row>59</xdr:row>
      <xdr:rowOff>113168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2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104295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10360</xdr:rowOff>
    </xdr:from>
    <xdr:to>
      <xdr:col>102</xdr:col>
      <xdr:colOff>165100</xdr:colOff>
      <xdr:row>59</xdr:row>
      <xdr:rowOff>111960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103087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21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10589</xdr:rowOff>
    </xdr:from>
    <xdr:to>
      <xdr:col>98</xdr:col>
      <xdr:colOff>38100</xdr:colOff>
      <xdr:row>59</xdr:row>
      <xdr:rowOff>112189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103316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21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96636</xdr:rowOff>
    </xdr:from>
    <xdr:to>
      <xdr:col>116</xdr:col>
      <xdr:colOff>63500</xdr:colOff>
      <xdr:row>75</xdr:row>
      <xdr:rowOff>152403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55386"/>
          <a:ext cx="838200" cy="5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96636</xdr:rowOff>
    </xdr:from>
    <xdr:to>
      <xdr:col>111</xdr:col>
      <xdr:colOff>177800</xdr:colOff>
      <xdr:row>75</xdr:row>
      <xdr:rowOff>145241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55386"/>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80986</xdr:rowOff>
    </xdr:from>
    <xdr:to>
      <xdr:col>112</xdr:col>
      <xdr:colOff>38100</xdr:colOff>
      <xdr:row>76</xdr:row>
      <xdr:rowOff>11136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118549</xdr:rowOff>
    </xdr:from>
    <xdr:to>
      <xdr:col>107</xdr:col>
      <xdr:colOff>50800</xdr:colOff>
      <xdr:row>75</xdr:row>
      <xdr:rowOff>145241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77299"/>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51181</xdr:rowOff>
    </xdr:from>
    <xdr:to>
      <xdr:col>107</xdr:col>
      <xdr:colOff>101600</xdr:colOff>
      <xdr:row>75</xdr:row>
      <xdr:rowOff>152781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169308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58569</xdr:rowOff>
    </xdr:from>
    <xdr:to>
      <xdr:col>102</xdr:col>
      <xdr:colOff>114300</xdr:colOff>
      <xdr:row>75</xdr:row>
      <xdr:rowOff>118549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231519"/>
          <a:ext cx="889000" cy="7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52825</xdr:rowOff>
    </xdr:from>
    <xdr:to>
      <xdr:col>102</xdr:col>
      <xdr:colOff>165100</xdr:colOff>
      <xdr:row>75</xdr:row>
      <xdr:rowOff>154425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170952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65768</xdr:rowOff>
    </xdr:from>
    <xdr:to>
      <xdr:col>98</xdr:col>
      <xdr:colOff>38100</xdr:colOff>
      <xdr:row>75</xdr:row>
      <xdr:rowOff>167368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2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158495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101604</xdr:rowOff>
    </xdr:from>
    <xdr:to>
      <xdr:col>116</xdr:col>
      <xdr:colOff>114300</xdr:colOff>
      <xdr:row>76</xdr:row>
      <xdr:rowOff>31753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603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80031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3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45836</xdr:rowOff>
    </xdr:from>
    <xdr:to>
      <xdr:col>112</xdr:col>
      <xdr:colOff>38100</xdr:colOff>
      <xdr:row>75</xdr:row>
      <xdr:rowOff>147436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163963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94441</xdr:rowOff>
    </xdr:from>
    <xdr:to>
      <xdr:col>107</xdr:col>
      <xdr:colOff>101600</xdr:colOff>
      <xdr:row>76</xdr:row>
      <xdr:rowOff>24591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15718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0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67749</xdr:rowOff>
    </xdr:from>
    <xdr:to>
      <xdr:col>102</xdr:col>
      <xdr:colOff>165100</xdr:colOff>
      <xdr:row>75</xdr:row>
      <xdr:rowOff>169349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160476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7769</xdr:rowOff>
    </xdr:from>
    <xdr:to>
      <xdr:col>98</xdr:col>
      <xdr:colOff>38100</xdr:colOff>
      <xdr:row>71</xdr:row>
      <xdr:rowOff>109369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1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125896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195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歳出決算総額は、住民一人当たり</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９６５</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千円となっている。</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普通建設事業のうち更新整備について平成３０年度から増加傾向にあり、比較すると約２８％の増加となっている。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要因としては公民館等を中心に公共施設の多くが耐用年数による建替え、大規模改修を行う時期となっているためである。また、４町村の合併により多数の公共施設を保有していることから類似団体と比較して高い数値となっている。</a:t>
          </a:r>
          <a:endParaRPr kumimoji="0"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今後は、多目的公園の整備や地区公民館の建替え・改修に加え、</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小学校の統合等</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による歳出の増加が見込まれ、更には老朽化していく施設の改修も多く、計画的な事業の推進や各事業の見直し、スリム化を検討しながら進めていく。</a:t>
          </a:r>
          <a:endParaRPr kumimoji="0"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168275</xdr:rowOff>
    </xdr:from>
    <xdr:to>
      <xdr:col>24</xdr:col>
      <xdr:colOff>63500</xdr:colOff>
      <xdr:row>34</xdr:row>
      <xdr:rowOff>18542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2612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96952</xdr:rowOff>
    </xdr:from>
    <xdr:to>
      <xdr:col>19</xdr:col>
      <xdr:colOff>177800</xdr:colOff>
      <xdr:row>33</xdr:row>
      <xdr:rowOff>168275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54802"/>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24435</xdr:rowOff>
    </xdr:from>
    <xdr:to>
      <xdr:col>20</xdr:col>
      <xdr:colOff>38100</xdr:colOff>
      <xdr:row>35</xdr:row>
      <xdr:rowOff>126035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117162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1169</xdr:rowOff>
    </xdr:from>
    <xdr:to>
      <xdr:col>15</xdr:col>
      <xdr:colOff>50800</xdr:colOff>
      <xdr:row>33</xdr:row>
      <xdr:rowOff>96952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59019"/>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120904</xdr:rowOff>
    </xdr:from>
    <xdr:to>
      <xdr:col>15</xdr:col>
      <xdr:colOff>101600</xdr:colOff>
      <xdr:row>35</xdr:row>
      <xdr:rowOff>51054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42181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1169</xdr:rowOff>
    </xdr:from>
    <xdr:to>
      <xdr:col>10</xdr:col>
      <xdr:colOff>114300</xdr:colOff>
      <xdr:row>33</xdr:row>
      <xdr:rowOff>90551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59019"/>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158394</xdr:rowOff>
    </xdr:from>
    <xdr:to>
      <xdr:col>10</xdr:col>
      <xdr:colOff>165100</xdr:colOff>
      <xdr:row>35</xdr:row>
      <xdr:rowOff>88544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79671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xdr:rowOff>
    </xdr:from>
    <xdr:to>
      <xdr:col>6</xdr:col>
      <xdr:colOff>38100</xdr:colOff>
      <xdr:row>35</xdr:row>
      <xdr:rowOff>109575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117475</xdr:rowOff>
    </xdr:from>
    <xdr:to>
      <xdr:col>20</xdr:col>
      <xdr:colOff>38100</xdr:colOff>
      <xdr:row>34</xdr:row>
      <xdr:rowOff>47625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64152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46152</xdr:rowOff>
    </xdr:from>
    <xdr:to>
      <xdr:col>15</xdr:col>
      <xdr:colOff>101600</xdr:colOff>
      <xdr:row>33</xdr:row>
      <xdr:rowOff>147752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164279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121819</xdr:rowOff>
    </xdr:from>
    <xdr:to>
      <xdr:col>10</xdr:col>
      <xdr:colOff>165100</xdr:colOff>
      <xdr:row>33</xdr:row>
      <xdr:rowOff>51969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0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68496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39751</xdr:rowOff>
    </xdr:from>
    <xdr:to>
      <xdr:col>6</xdr:col>
      <xdr:colOff>38100</xdr:colOff>
      <xdr:row>33</xdr:row>
      <xdr:rowOff>141351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157878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78736</xdr:rowOff>
    </xdr:from>
    <xdr:to>
      <xdr:col>24</xdr:col>
      <xdr:colOff>63500</xdr:colOff>
      <xdr:row>56</xdr:row>
      <xdr:rowOff>114169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65586"/>
          <a:ext cx="838200" cy="5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78736</xdr:rowOff>
    </xdr:from>
    <xdr:to>
      <xdr:col>19</xdr:col>
      <xdr:colOff>177800</xdr:colOff>
      <xdr:row>56</xdr:row>
      <xdr:rowOff>68979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65586"/>
          <a:ext cx="889000" cy="5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121720</xdr:rowOff>
    </xdr:from>
    <xdr:to>
      <xdr:col>15</xdr:col>
      <xdr:colOff>50800</xdr:colOff>
      <xdr:row>56</xdr:row>
      <xdr:rowOff>68979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51470"/>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151572</xdr:rowOff>
    </xdr:from>
    <xdr:to>
      <xdr:col>10</xdr:col>
      <xdr:colOff>114300</xdr:colOff>
      <xdr:row>55</xdr:row>
      <xdr:rowOff>121720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238422"/>
          <a:ext cx="889000" cy="3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63369</xdr:rowOff>
    </xdr:from>
    <xdr:to>
      <xdr:col>24</xdr:col>
      <xdr:colOff>114300</xdr:colOff>
      <xdr:row>56</xdr:row>
      <xdr:rowOff>164969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41796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27936</xdr:rowOff>
    </xdr:from>
    <xdr:to>
      <xdr:col>20</xdr:col>
      <xdr:colOff>38100</xdr:colOff>
      <xdr:row>53</xdr:row>
      <xdr:rowOff>129536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146063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9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18179</xdr:rowOff>
    </xdr:from>
    <xdr:to>
      <xdr:col>15</xdr:col>
      <xdr:colOff>101600</xdr:colOff>
      <xdr:row>56</xdr:row>
      <xdr:rowOff>119779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136306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9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70920</xdr:rowOff>
    </xdr:from>
    <xdr:to>
      <xdr:col>10</xdr:col>
      <xdr:colOff>165100</xdr:colOff>
      <xdr:row>56</xdr:row>
      <xdr:rowOff>1070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17597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7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100772</xdr:rowOff>
    </xdr:from>
    <xdr:to>
      <xdr:col>6</xdr:col>
      <xdr:colOff>38100</xdr:colOff>
      <xdr:row>54</xdr:row>
      <xdr:rowOff>30922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47449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152181</xdr:rowOff>
    </xdr:from>
    <xdr:to>
      <xdr:col>24</xdr:col>
      <xdr:colOff>63500</xdr:colOff>
      <xdr:row>75</xdr:row>
      <xdr:rowOff>83824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39481"/>
          <a:ext cx="838200" cy="10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83824</xdr:rowOff>
    </xdr:from>
    <xdr:to>
      <xdr:col>19</xdr:col>
      <xdr:colOff>177800</xdr:colOff>
      <xdr:row>75</xdr:row>
      <xdr:rowOff>99852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42574"/>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52997</xdr:rowOff>
    </xdr:from>
    <xdr:to>
      <xdr:col>20</xdr:col>
      <xdr:colOff>38100</xdr:colOff>
      <xdr:row>77</xdr:row>
      <xdr:rowOff>154597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145724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99852</xdr:rowOff>
    </xdr:from>
    <xdr:to>
      <xdr:col>15</xdr:col>
      <xdr:colOff>50800</xdr:colOff>
      <xdr:row>76</xdr:row>
      <xdr:rowOff>92968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8602"/>
          <a:ext cx="889000" cy="16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61299</xdr:rowOff>
    </xdr:from>
    <xdr:to>
      <xdr:col>15</xdr:col>
      <xdr:colOff>101600</xdr:colOff>
      <xdr:row>77</xdr:row>
      <xdr:rowOff>162899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154026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92968</xdr:rowOff>
    </xdr:from>
    <xdr:to>
      <xdr:col>10</xdr:col>
      <xdr:colOff>114300</xdr:colOff>
      <xdr:row>76</xdr:row>
      <xdr:rowOff>93659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3168"/>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90886</xdr:rowOff>
    </xdr:from>
    <xdr:to>
      <xdr:col>10</xdr:col>
      <xdr:colOff>165100</xdr:colOff>
      <xdr:row>78</xdr:row>
      <xdr:rowOff>21036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84955</xdr:rowOff>
    </xdr:from>
    <xdr:to>
      <xdr:col>6</xdr:col>
      <xdr:colOff>38100</xdr:colOff>
      <xdr:row>78</xdr:row>
      <xdr:rowOff>15105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7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101381</xdr:rowOff>
    </xdr:from>
    <xdr:to>
      <xdr:col>24</xdr:col>
      <xdr:colOff>114300</xdr:colOff>
      <xdr:row>75</xdr:row>
      <xdr:rowOff>31531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8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124258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33024</xdr:rowOff>
    </xdr:from>
    <xdr:to>
      <xdr:col>20</xdr:col>
      <xdr:colOff>38100</xdr:colOff>
      <xdr:row>75</xdr:row>
      <xdr:rowOff>134624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151151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6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49052</xdr:rowOff>
    </xdr:from>
    <xdr:to>
      <xdr:col>15</xdr:col>
      <xdr:colOff>101600</xdr:colOff>
      <xdr:row>75</xdr:row>
      <xdr:rowOff>150651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7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167179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8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42168</xdr:rowOff>
    </xdr:from>
    <xdr:to>
      <xdr:col>10</xdr:col>
      <xdr:colOff>165100</xdr:colOff>
      <xdr:row>76</xdr:row>
      <xdr:rowOff>143768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160295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42859</xdr:rowOff>
    </xdr:from>
    <xdr:to>
      <xdr:col>6</xdr:col>
      <xdr:colOff>38100</xdr:colOff>
      <xdr:row>76</xdr:row>
      <xdr:rowOff>144459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160987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169949</xdr:rowOff>
    </xdr:from>
    <xdr:to>
      <xdr:col>24</xdr:col>
      <xdr:colOff>63500</xdr:colOff>
      <xdr:row>96</xdr:row>
      <xdr:rowOff>24526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57699"/>
          <a:ext cx="8382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24526</xdr:rowOff>
    </xdr:from>
    <xdr:to>
      <xdr:col>19</xdr:col>
      <xdr:colOff>177800</xdr:colOff>
      <xdr:row>96</xdr:row>
      <xdr:rowOff>56209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83726"/>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23115</xdr:rowOff>
    </xdr:from>
    <xdr:to>
      <xdr:col>20</xdr:col>
      <xdr:colOff>38100</xdr:colOff>
      <xdr:row>96</xdr:row>
      <xdr:rowOff>124715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115842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49654</xdr:rowOff>
    </xdr:from>
    <xdr:to>
      <xdr:col>15</xdr:col>
      <xdr:colOff>50800</xdr:colOff>
      <xdr:row>96</xdr:row>
      <xdr:rowOff>56209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08854"/>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36590</xdr:rowOff>
    </xdr:from>
    <xdr:to>
      <xdr:col>15</xdr:col>
      <xdr:colOff>101600</xdr:colOff>
      <xdr:row>96</xdr:row>
      <xdr:rowOff>138190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129317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124355</xdr:rowOff>
    </xdr:from>
    <xdr:to>
      <xdr:col>10</xdr:col>
      <xdr:colOff>114300</xdr:colOff>
      <xdr:row>96</xdr:row>
      <xdr:rowOff>49654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12105"/>
          <a:ext cx="8890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49952</xdr:rowOff>
    </xdr:from>
    <xdr:to>
      <xdr:col>10</xdr:col>
      <xdr:colOff>165100</xdr:colOff>
      <xdr:row>96</xdr:row>
      <xdr:rowOff>151552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142679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51043</xdr:rowOff>
    </xdr:from>
    <xdr:to>
      <xdr:col>6</xdr:col>
      <xdr:colOff>38100</xdr:colOff>
      <xdr:row>96</xdr:row>
      <xdr:rowOff>152643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143770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119149</xdr:rowOff>
    </xdr:from>
    <xdr:to>
      <xdr:col>24</xdr:col>
      <xdr:colOff>114300</xdr:colOff>
      <xdr:row>96</xdr:row>
      <xdr:rowOff>49299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97576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8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145176</xdr:rowOff>
    </xdr:from>
    <xdr:to>
      <xdr:col>20</xdr:col>
      <xdr:colOff>38100</xdr:colOff>
      <xdr:row>96</xdr:row>
      <xdr:rowOff>75326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91853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5409</xdr:rowOff>
    </xdr:from>
    <xdr:to>
      <xdr:col>15</xdr:col>
      <xdr:colOff>101600</xdr:colOff>
      <xdr:row>96</xdr:row>
      <xdr:rowOff>107009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123536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170304</xdr:rowOff>
    </xdr:from>
    <xdr:to>
      <xdr:col>10</xdr:col>
      <xdr:colOff>165100</xdr:colOff>
      <xdr:row>96</xdr:row>
      <xdr:rowOff>100454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116981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3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73555</xdr:rowOff>
    </xdr:from>
    <xdr:to>
      <xdr:col>6</xdr:col>
      <xdr:colOff>38100</xdr:colOff>
      <xdr:row>96</xdr:row>
      <xdr:rowOff>3705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20232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100076</xdr:rowOff>
    </xdr:from>
    <xdr:to>
      <xdr:col>55</xdr:col>
      <xdr:colOff>0</xdr:colOff>
      <xdr:row>38</xdr:row>
      <xdr:rowOff>101219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1517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101219</xdr:rowOff>
    </xdr:from>
    <xdr:to>
      <xdr:col>50</xdr:col>
      <xdr:colOff>114300</xdr:colOff>
      <xdr:row>38</xdr:row>
      <xdr:rowOff>102362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1631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76073</xdr:rowOff>
    </xdr:from>
    <xdr:to>
      <xdr:col>50</xdr:col>
      <xdr:colOff>165100</xdr:colOff>
      <xdr:row>39</xdr:row>
      <xdr:rowOff>6223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168800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8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102362</xdr:rowOff>
    </xdr:from>
    <xdr:to>
      <xdr:col>45</xdr:col>
      <xdr:colOff>177800</xdr:colOff>
      <xdr:row>38</xdr:row>
      <xdr:rowOff>103759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1746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73152</xdr:rowOff>
    </xdr:from>
    <xdr:to>
      <xdr:col>46</xdr:col>
      <xdr:colOff>38100</xdr:colOff>
      <xdr:row>39</xdr:row>
      <xdr:rowOff>3302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8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165879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80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103759</xdr:rowOff>
    </xdr:from>
    <xdr:to>
      <xdr:col>41</xdr:col>
      <xdr:colOff>50800</xdr:colOff>
      <xdr:row>38</xdr:row>
      <xdr:rowOff>105410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1885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75057</xdr:rowOff>
    </xdr:from>
    <xdr:to>
      <xdr:col>41</xdr:col>
      <xdr:colOff>101600</xdr:colOff>
      <xdr:row>39</xdr:row>
      <xdr:rowOff>5207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167784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95885</xdr:rowOff>
    </xdr:from>
    <xdr:to>
      <xdr:col>36</xdr:col>
      <xdr:colOff>165100</xdr:colOff>
      <xdr:row>39</xdr:row>
      <xdr:rowOff>26035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17162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0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49276</xdr:rowOff>
    </xdr:from>
    <xdr:to>
      <xdr:col>55</xdr:col>
      <xdr:colOff>50800</xdr:colOff>
      <xdr:row>38</xdr:row>
      <xdr:rowOff>150876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8653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50419</xdr:rowOff>
    </xdr:from>
    <xdr:to>
      <xdr:col>50</xdr:col>
      <xdr:colOff>165100</xdr:colOff>
      <xdr:row>38</xdr:row>
      <xdr:rowOff>152019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168546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51562</xdr:rowOff>
    </xdr:from>
    <xdr:to>
      <xdr:col>46</xdr:col>
      <xdr:colOff>38100</xdr:colOff>
      <xdr:row>38</xdr:row>
      <xdr:rowOff>153162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169689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52959</xdr:rowOff>
    </xdr:from>
    <xdr:to>
      <xdr:col>41</xdr:col>
      <xdr:colOff>101600</xdr:colOff>
      <xdr:row>38</xdr:row>
      <xdr:rowOff>154559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171086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54610</xdr:rowOff>
    </xdr:from>
    <xdr:to>
      <xdr:col>36</xdr:col>
      <xdr:colOff>165100</xdr:colOff>
      <xdr:row>38</xdr:row>
      <xdr:rowOff>156210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1287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126457</xdr:rowOff>
    </xdr:from>
    <xdr:to>
      <xdr:col>55</xdr:col>
      <xdr:colOff>0</xdr:colOff>
      <xdr:row>56</xdr:row>
      <xdr:rowOff>90726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56207"/>
          <a:ext cx="838200" cy="1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90726</xdr:rowOff>
    </xdr:from>
    <xdr:to>
      <xdr:col>50</xdr:col>
      <xdr:colOff>114300</xdr:colOff>
      <xdr:row>56</xdr:row>
      <xdr:rowOff>145590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9192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57810</xdr:rowOff>
    </xdr:from>
    <xdr:to>
      <xdr:col>50</xdr:col>
      <xdr:colOff>165100</xdr:colOff>
      <xdr:row>57</xdr:row>
      <xdr:rowOff>159410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150537</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145590</xdr:rowOff>
    </xdr:from>
    <xdr:to>
      <xdr:col>45</xdr:col>
      <xdr:colOff>177800</xdr:colOff>
      <xdr:row>56</xdr:row>
      <xdr:rowOff>166972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46790"/>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46807</xdr:rowOff>
    </xdr:from>
    <xdr:to>
      <xdr:col>46</xdr:col>
      <xdr:colOff>38100</xdr:colOff>
      <xdr:row>57</xdr:row>
      <xdr:rowOff>148407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139534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105082</xdr:rowOff>
    </xdr:from>
    <xdr:to>
      <xdr:col>41</xdr:col>
      <xdr:colOff>50800</xdr:colOff>
      <xdr:row>56</xdr:row>
      <xdr:rowOff>166972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534832"/>
          <a:ext cx="889000" cy="23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44979</xdr:rowOff>
    </xdr:from>
    <xdr:to>
      <xdr:col>41</xdr:col>
      <xdr:colOff>101600</xdr:colOff>
      <xdr:row>57</xdr:row>
      <xdr:rowOff>146579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137706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74368</xdr:rowOff>
    </xdr:from>
    <xdr:to>
      <xdr:col>36</xdr:col>
      <xdr:colOff>165100</xdr:colOff>
      <xdr:row>58</xdr:row>
      <xdr:rowOff>4518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167095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75657</xdr:rowOff>
    </xdr:from>
    <xdr:to>
      <xdr:col>55</xdr:col>
      <xdr:colOff>50800</xdr:colOff>
      <xdr:row>56</xdr:row>
      <xdr:rowOff>5807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98534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5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39926</xdr:rowOff>
    </xdr:from>
    <xdr:to>
      <xdr:col>50</xdr:col>
      <xdr:colOff>165100</xdr:colOff>
      <xdr:row>56</xdr:row>
      <xdr:rowOff>141526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158053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94790</xdr:rowOff>
    </xdr:from>
    <xdr:to>
      <xdr:col>46</xdr:col>
      <xdr:colOff>38100</xdr:colOff>
      <xdr:row>57</xdr:row>
      <xdr:rowOff>24940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41467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116172</xdr:rowOff>
    </xdr:from>
    <xdr:to>
      <xdr:col>41</xdr:col>
      <xdr:colOff>101600</xdr:colOff>
      <xdr:row>57</xdr:row>
      <xdr:rowOff>46322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62849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54282</xdr:rowOff>
    </xdr:from>
    <xdr:to>
      <xdr:col>36</xdr:col>
      <xdr:colOff>165100</xdr:colOff>
      <xdr:row>55</xdr:row>
      <xdr:rowOff>155882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141867</xdr:rowOff>
    </xdr:from>
    <xdr:to>
      <xdr:col>55</xdr:col>
      <xdr:colOff>0</xdr:colOff>
      <xdr:row>77</xdr:row>
      <xdr:rowOff>19152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29167"/>
          <a:ext cx="838200" cy="39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141867</xdr:rowOff>
    </xdr:from>
    <xdr:to>
      <xdr:col>50</xdr:col>
      <xdr:colOff>114300</xdr:colOff>
      <xdr:row>77</xdr:row>
      <xdr:rowOff>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29167"/>
          <a:ext cx="889000" cy="37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51301</xdr:rowOff>
    </xdr:from>
    <xdr:to>
      <xdr:col>50</xdr:col>
      <xdr:colOff>165100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144028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xdr:rowOff>
    </xdr:from>
    <xdr:to>
      <xdr:col>45</xdr:col>
      <xdr:colOff>177800</xdr:colOff>
      <xdr:row>77</xdr:row>
      <xdr:rowOff>65611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01664"/>
          <a:ext cx="889000" cy="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6583</xdr:rowOff>
    </xdr:from>
    <xdr:to>
      <xdr:col>46</xdr:col>
      <xdr:colOff>38100</xdr:colOff>
      <xdr:row>78</xdr:row>
      <xdr:rowOff>108183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99310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105976</xdr:rowOff>
    </xdr:from>
    <xdr:to>
      <xdr:col>41</xdr:col>
      <xdr:colOff>50800</xdr:colOff>
      <xdr:row>77</xdr:row>
      <xdr:rowOff>65611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36176"/>
          <a:ext cx="889000" cy="13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31576</xdr:rowOff>
    </xdr:from>
    <xdr:to>
      <xdr:col>41</xdr:col>
      <xdr:colOff>101600</xdr:colOff>
      <xdr:row>78</xdr:row>
      <xdr:rowOff>133176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15780</xdr:rowOff>
    </xdr:from>
    <xdr:to>
      <xdr:col>36</xdr:col>
      <xdr:colOff>165100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139802</xdr:rowOff>
    </xdr:from>
    <xdr:to>
      <xdr:col>55</xdr:col>
      <xdr:colOff>50800</xdr:colOff>
      <xdr:row>77</xdr:row>
      <xdr:rowOff>69952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162679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91067</xdr:rowOff>
    </xdr:from>
    <xdr:to>
      <xdr:col>50</xdr:col>
      <xdr:colOff>165100</xdr:colOff>
      <xdr:row>75</xdr:row>
      <xdr:rowOff>21217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37744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120664</xdr:rowOff>
    </xdr:from>
    <xdr:to>
      <xdr:col>46</xdr:col>
      <xdr:colOff>38100</xdr:colOff>
      <xdr:row>77</xdr:row>
      <xdr:rowOff>50814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67342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14811</xdr:rowOff>
    </xdr:from>
    <xdr:to>
      <xdr:col>41</xdr:col>
      <xdr:colOff>101600</xdr:colOff>
      <xdr:row>77</xdr:row>
      <xdr:rowOff>116411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132938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9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55176</xdr:rowOff>
    </xdr:from>
    <xdr:to>
      <xdr:col>36</xdr:col>
      <xdr:colOff>165100</xdr:colOff>
      <xdr:row>76</xdr:row>
      <xdr:rowOff>156776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125588</xdr:rowOff>
    </xdr:from>
    <xdr:to>
      <xdr:col>55</xdr:col>
      <xdr:colOff>0</xdr:colOff>
      <xdr:row>94</xdr:row>
      <xdr:rowOff>40793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070438"/>
          <a:ext cx="838200" cy="8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125588</xdr:rowOff>
    </xdr:from>
    <xdr:to>
      <xdr:col>50</xdr:col>
      <xdr:colOff>114300</xdr:colOff>
      <xdr:row>94</xdr:row>
      <xdr:rowOff>156152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070438"/>
          <a:ext cx="889000" cy="20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164857</xdr:rowOff>
    </xdr:from>
    <xdr:to>
      <xdr:col>50</xdr:col>
      <xdr:colOff>165100</xdr:colOff>
      <xdr:row>96</xdr:row>
      <xdr:rowOff>95007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86134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156152</xdr:rowOff>
    </xdr:from>
    <xdr:to>
      <xdr:col>45</xdr:col>
      <xdr:colOff>177800</xdr:colOff>
      <xdr:row>95</xdr:row>
      <xdr:rowOff>589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72452"/>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118740</xdr:rowOff>
    </xdr:from>
    <xdr:to>
      <xdr:col>46</xdr:col>
      <xdr:colOff>38100</xdr:colOff>
      <xdr:row>96</xdr:row>
      <xdr:rowOff>48890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40017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589</xdr:rowOff>
    </xdr:from>
    <xdr:to>
      <xdr:col>41</xdr:col>
      <xdr:colOff>50800</xdr:colOff>
      <xdr:row>95</xdr:row>
      <xdr:rowOff>76371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88339"/>
          <a:ext cx="889000" cy="7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36672</xdr:rowOff>
    </xdr:from>
    <xdr:to>
      <xdr:col>41</xdr:col>
      <xdr:colOff>101600</xdr:colOff>
      <xdr:row>95</xdr:row>
      <xdr:rowOff>138272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129399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26988</xdr:rowOff>
    </xdr:from>
    <xdr:to>
      <xdr:col>36</xdr:col>
      <xdr:colOff>165100</xdr:colOff>
      <xdr:row>96</xdr:row>
      <xdr:rowOff>128588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8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161443</xdr:rowOff>
    </xdr:from>
    <xdr:to>
      <xdr:col>55</xdr:col>
      <xdr:colOff>50800</xdr:colOff>
      <xdr:row>94</xdr:row>
      <xdr:rowOff>91593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1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12870</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5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74788</xdr:rowOff>
    </xdr:from>
    <xdr:to>
      <xdr:col>50</xdr:col>
      <xdr:colOff>165100</xdr:colOff>
      <xdr:row>94</xdr:row>
      <xdr:rowOff>4938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0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21465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79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105352</xdr:rowOff>
    </xdr:from>
    <xdr:to>
      <xdr:col>46</xdr:col>
      <xdr:colOff>38100</xdr:colOff>
      <xdr:row>95</xdr:row>
      <xdr:rowOff>35502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52029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121239</xdr:rowOff>
    </xdr:from>
    <xdr:to>
      <xdr:col>41</xdr:col>
      <xdr:colOff>101600</xdr:colOff>
      <xdr:row>95</xdr:row>
      <xdr:rowOff>51389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67916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25571</xdr:rowOff>
    </xdr:from>
    <xdr:to>
      <xdr:col>36</xdr:col>
      <xdr:colOff>165100</xdr:colOff>
      <xdr:row>95</xdr:row>
      <xdr:rowOff>127171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143698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11798</xdr:rowOff>
    </xdr:from>
    <xdr:to>
      <xdr:col>85</xdr:col>
      <xdr:colOff>127000</xdr:colOff>
      <xdr:row>37</xdr:row>
      <xdr:rowOff>71104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5448"/>
          <a:ext cx="838200" cy="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11798</xdr:rowOff>
    </xdr:from>
    <xdr:to>
      <xdr:col>81</xdr:col>
      <xdr:colOff>50800</xdr:colOff>
      <xdr:row>37</xdr:row>
      <xdr:rowOff>89947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55448"/>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61289</xdr:rowOff>
    </xdr:from>
    <xdr:to>
      <xdr:col>81</xdr:col>
      <xdr:colOff>101600</xdr:colOff>
      <xdr:row>36</xdr:row>
      <xdr:rowOff>162889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89947</xdr:rowOff>
    </xdr:from>
    <xdr:to>
      <xdr:col>76</xdr:col>
      <xdr:colOff>114300</xdr:colOff>
      <xdr:row>37</xdr:row>
      <xdr:rowOff>114228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33597"/>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81242</xdr:rowOff>
    </xdr:from>
    <xdr:to>
      <xdr:col>76</xdr:col>
      <xdr:colOff>165100</xdr:colOff>
      <xdr:row>37</xdr:row>
      <xdr:rowOff>11392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27919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114228</xdr:rowOff>
    </xdr:from>
    <xdr:to>
      <xdr:col>71</xdr:col>
      <xdr:colOff>177800</xdr:colOff>
      <xdr:row>37</xdr:row>
      <xdr:rowOff>131225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57878"/>
          <a:ext cx="889000" cy="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154427</xdr:rowOff>
    </xdr:from>
    <xdr:to>
      <xdr:col>72</xdr:col>
      <xdr:colOff>38100</xdr:colOff>
      <xdr:row>37</xdr:row>
      <xdr:rowOff>84577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101104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129672</xdr:rowOff>
    </xdr:from>
    <xdr:to>
      <xdr:col>67</xdr:col>
      <xdr:colOff>101600</xdr:colOff>
      <xdr:row>37</xdr:row>
      <xdr:rowOff>59822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76349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20304</xdr:rowOff>
    </xdr:from>
    <xdr:to>
      <xdr:col>85</xdr:col>
      <xdr:colOff>177800</xdr:colOff>
      <xdr:row>37</xdr:row>
      <xdr:rowOff>121904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170181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132448</xdr:rowOff>
    </xdr:from>
    <xdr:to>
      <xdr:col>81</xdr:col>
      <xdr:colOff>101600</xdr:colOff>
      <xdr:row>37</xdr:row>
      <xdr:rowOff>62598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53725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39147</xdr:rowOff>
    </xdr:from>
    <xdr:to>
      <xdr:col>76</xdr:col>
      <xdr:colOff>165100</xdr:colOff>
      <xdr:row>37</xdr:row>
      <xdr:rowOff>140747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131874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63428</xdr:rowOff>
    </xdr:from>
    <xdr:to>
      <xdr:col>72</xdr:col>
      <xdr:colOff>38100</xdr:colOff>
      <xdr:row>37</xdr:row>
      <xdr:rowOff>165027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156154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80425</xdr:rowOff>
    </xdr:from>
    <xdr:to>
      <xdr:col>67</xdr:col>
      <xdr:colOff>101600</xdr:colOff>
      <xdr:row>38</xdr:row>
      <xdr:rowOff>10575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121792</xdr:rowOff>
    </xdr:from>
    <xdr:to>
      <xdr:col>85</xdr:col>
      <xdr:colOff>127000</xdr:colOff>
      <xdr:row>56</xdr:row>
      <xdr:rowOff>91411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380092"/>
          <a:ext cx="838200" cy="3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118376</xdr:rowOff>
    </xdr:from>
    <xdr:to>
      <xdr:col>81</xdr:col>
      <xdr:colOff>50800</xdr:colOff>
      <xdr:row>56</xdr:row>
      <xdr:rowOff>91411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548126"/>
          <a:ext cx="889000" cy="1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102580</xdr:rowOff>
    </xdr:from>
    <xdr:to>
      <xdr:col>81</xdr:col>
      <xdr:colOff>101600</xdr:colOff>
      <xdr:row>57</xdr:row>
      <xdr:rowOff>32730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23857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118376</xdr:rowOff>
    </xdr:from>
    <xdr:to>
      <xdr:col>76</xdr:col>
      <xdr:colOff>114300</xdr:colOff>
      <xdr:row>56</xdr:row>
      <xdr:rowOff>63361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548126"/>
          <a:ext cx="889000" cy="1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70591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60495</xdr:rowOff>
    </xdr:from>
    <xdr:to>
      <xdr:col>71</xdr:col>
      <xdr:colOff>177800</xdr:colOff>
      <xdr:row>56</xdr:row>
      <xdr:rowOff>63361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490245"/>
          <a:ext cx="889000" cy="17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71428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90745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70992</xdr:rowOff>
    </xdr:from>
    <xdr:to>
      <xdr:col>85</xdr:col>
      <xdr:colOff>177800</xdr:colOff>
      <xdr:row>55</xdr:row>
      <xdr:rowOff>1142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93869</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18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40611</xdr:rowOff>
    </xdr:from>
    <xdr:to>
      <xdr:col>81</xdr:col>
      <xdr:colOff>101600</xdr:colOff>
      <xdr:row>56</xdr:row>
      <xdr:rowOff>142211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158738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67576</xdr:rowOff>
    </xdr:from>
    <xdr:to>
      <xdr:col>76</xdr:col>
      <xdr:colOff>165100</xdr:colOff>
      <xdr:row>55</xdr:row>
      <xdr:rowOff>169176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14253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27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12561</xdr:rowOff>
    </xdr:from>
    <xdr:to>
      <xdr:col>72</xdr:col>
      <xdr:colOff>38100</xdr:colOff>
      <xdr:row>56</xdr:row>
      <xdr:rowOff>114161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130688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9695</xdr:rowOff>
    </xdr:from>
    <xdr:to>
      <xdr:col>67</xdr:col>
      <xdr:colOff>101600</xdr:colOff>
      <xdr:row>55</xdr:row>
      <xdr:rowOff>111295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127822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21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65233</xdr:rowOff>
    </xdr:from>
    <xdr:to>
      <xdr:col>85</xdr:col>
      <xdr:colOff>127000</xdr:colOff>
      <xdr:row>78</xdr:row>
      <xdr:rowOff>170617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38333"/>
          <a:ext cx="8382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24714</xdr:rowOff>
    </xdr:from>
    <xdr:to>
      <xdr:col>81</xdr:col>
      <xdr:colOff>50800</xdr:colOff>
      <xdr:row>78</xdr:row>
      <xdr:rowOff>65233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2883464"/>
          <a:ext cx="889000" cy="55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38018</xdr:rowOff>
    </xdr:from>
    <xdr:to>
      <xdr:col>81</xdr:col>
      <xdr:colOff>101600</xdr:colOff>
      <xdr:row>77</xdr:row>
      <xdr:rowOff>139618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156145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24714</xdr:rowOff>
    </xdr:from>
    <xdr:to>
      <xdr:col>76</xdr:col>
      <xdr:colOff>114300</xdr:colOff>
      <xdr:row>76</xdr:row>
      <xdr:rowOff>165951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2883464"/>
          <a:ext cx="8890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78880</xdr:rowOff>
    </xdr:from>
    <xdr:to>
      <xdr:col>76</xdr:col>
      <xdr:colOff>165100</xdr:colOff>
      <xdr:row>78</xdr:row>
      <xdr:rowOff>9030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3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165951</xdr:rowOff>
    </xdr:from>
    <xdr:to>
      <xdr:col>71</xdr:col>
      <xdr:colOff>177800</xdr:colOff>
      <xdr:row>79</xdr:row>
      <xdr:rowOff>9894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196151"/>
          <a:ext cx="889000" cy="3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160299</xdr:rowOff>
    </xdr:from>
    <xdr:to>
      <xdr:col>72</xdr:col>
      <xdr:colOff>38100</xdr:colOff>
      <xdr:row>78</xdr:row>
      <xdr:rowOff>90449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81576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73355</xdr:rowOff>
    </xdr:from>
    <xdr:to>
      <xdr:col>67</xdr:col>
      <xdr:colOff>101600</xdr:colOff>
      <xdr:row>79</xdr:row>
      <xdr:rowOff>3505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20032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119817</xdr:rowOff>
    </xdr:from>
    <xdr:to>
      <xdr:col>85</xdr:col>
      <xdr:colOff>177800</xdr:colOff>
      <xdr:row>79</xdr:row>
      <xdr:rowOff>49967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34744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14433</xdr:rowOff>
    </xdr:from>
    <xdr:to>
      <xdr:col>81</xdr:col>
      <xdr:colOff>101600</xdr:colOff>
      <xdr:row>78</xdr:row>
      <xdr:rowOff>116033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107160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145364</xdr:rowOff>
    </xdr:from>
    <xdr:to>
      <xdr:col>76</xdr:col>
      <xdr:colOff>165100</xdr:colOff>
      <xdr:row>75</xdr:row>
      <xdr:rowOff>75514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2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92041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6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115151</xdr:rowOff>
    </xdr:from>
    <xdr:to>
      <xdr:col>72</xdr:col>
      <xdr:colOff>38100</xdr:colOff>
      <xdr:row>77</xdr:row>
      <xdr:rowOff>45301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61828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9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130544</xdr:rowOff>
    </xdr:from>
    <xdr:to>
      <xdr:col>67</xdr:col>
      <xdr:colOff>101600</xdr:colOff>
      <xdr:row>79</xdr:row>
      <xdr:rowOff>60694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51821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45517</xdr:rowOff>
    </xdr:from>
    <xdr:to>
      <xdr:col>85</xdr:col>
      <xdr:colOff>127000</xdr:colOff>
      <xdr:row>91</xdr:row>
      <xdr:rowOff>78546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5647467"/>
          <a:ext cx="838200" cy="3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78546</xdr:rowOff>
    </xdr:from>
    <xdr:to>
      <xdr:col>81</xdr:col>
      <xdr:colOff>50800</xdr:colOff>
      <xdr:row>91</xdr:row>
      <xdr:rowOff>158062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5680496"/>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67759</xdr:rowOff>
    </xdr:from>
    <xdr:to>
      <xdr:col>81</xdr:col>
      <xdr:colOff>101600</xdr:colOff>
      <xdr:row>95</xdr:row>
      <xdr:rowOff>169359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5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160486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142836</xdr:rowOff>
    </xdr:from>
    <xdr:to>
      <xdr:col>76</xdr:col>
      <xdr:colOff>114300</xdr:colOff>
      <xdr:row>91</xdr:row>
      <xdr:rowOff>158062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5744786"/>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53220</xdr:rowOff>
    </xdr:from>
    <xdr:to>
      <xdr:col>76</xdr:col>
      <xdr:colOff>165100</xdr:colOff>
      <xdr:row>95</xdr:row>
      <xdr:rowOff>154820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145947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119628</xdr:rowOff>
    </xdr:from>
    <xdr:to>
      <xdr:col>71</xdr:col>
      <xdr:colOff>177800</xdr:colOff>
      <xdr:row>91</xdr:row>
      <xdr:rowOff>142836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5721578"/>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86697</xdr:rowOff>
    </xdr:from>
    <xdr:to>
      <xdr:col>72</xdr:col>
      <xdr:colOff>38100</xdr:colOff>
      <xdr:row>96</xdr:row>
      <xdr:rowOff>16847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71673</xdr:rowOff>
    </xdr:from>
    <xdr:to>
      <xdr:col>67</xdr:col>
      <xdr:colOff>101600</xdr:colOff>
      <xdr:row>96</xdr:row>
      <xdr:rowOff>1823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164400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5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166167</xdr:rowOff>
    </xdr:from>
    <xdr:to>
      <xdr:col>85</xdr:col>
      <xdr:colOff>177800</xdr:colOff>
      <xdr:row>91</xdr:row>
      <xdr:rowOff>96317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55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17594</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44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27746</xdr:rowOff>
    </xdr:from>
    <xdr:to>
      <xdr:col>81</xdr:col>
      <xdr:colOff>101600</xdr:colOff>
      <xdr:row>91</xdr:row>
      <xdr:rowOff>129346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56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145873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540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107262</xdr:rowOff>
    </xdr:from>
    <xdr:to>
      <xdr:col>76</xdr:col>
      <xdr:colOff>165100</xdr:colOff>
      <xdr:row>92</xdr:row>
      <xdr:rowOff>37412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57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53939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548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92036</xdr:rowOff>
    </xdr:from>
    <xdr:to>
      <xdr:col>72</xdr:col>
      <xdr:colOff>38100</xdr:colOff>
      <xdr:row>92</xdr:row>
      <xdr:rowOff>22186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56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38713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546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68828</xdr:rowOff>
    </xdr:from>
    <xdr:to>
      <xdr:col>67</xdr:col>
      <xdr:colOff>101600</xdr:colOff>
      <xdr:row>91</xdr:row>
      <xdr:rowOff>170428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56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15505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544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132987</xdr:rowOff>
    </xdr:from>
    <xdr:to>
      <xdr:col>112</xdr:col>
      <xdr:colOff>38100</xdr:colOff>
      <xdr:row>39</xdr:row>
      <xdr:rowOff>63137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4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79664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2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47752</xdr:rowOff>
    </xdr:from>
    <xdr:to>
      <xdr:col>107</xdr:col>
      <xdr:colOff>101600</xdr:colOff>
      <xdr:row>39</xdr:row>
      <xdr:rowOff>149352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165879</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47752</xdr:rowOff>
    </xdr:from>
    <xdr:to>
      <xdr:col>102</xdr:col>
      <xdr:colOff>165100</xdr:colOff>
      <xdr:row>39</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165879</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47099</xdr:rowOff>
    </xdr:from>
    <xdr:to>
      <xdr:col>98</xdr:col>
      <xdr:colOff>38100</xdr:colOff>
      <xdr:row>39</xdr:row>
      <xdr:rowOff>148699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165226</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08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教育費</a:t>
          </a:r>
          <a:r>
            <a:rPr kumimoji="1" lang="ja-JP" altLang="ja-JP" sz="1300" b="0" i="0" u="none" strike="noStrike" kern="0" cap="none" spc="0" normalizeH="0" baseline="0" noProof="0">
              <a:ln>
                <a:noFill/>
              </a:ln>
              <a:solidFill>
                <a:prstClr val="black"/>
              </a:solidFill>
              <a:effectLst/>
              <a:uLnTx/>
              <a:uFillTx/>
              <a:latin typeface="+mn-lt"/>
              <a:ea typeface="+mn-ea"/>
              <a:cs typeface="+mn-cs"/>
            </a:rPr>
            <a:t>は住民一人当たり</a:t>
          </a:r>
          <a:r>
            <a:rPr kumimoji="1" lang="ja-JP" altLang="en-US" sz="1300" b="0" i="0" u="none" strike="noStrike" kern="0" cap="none" spc="0" normalizeH="0" baseline="0" noProof="0">
              <a:ln>
                <a:noFill/>
              </a:ln>
              <a:solidFill>
                <a:prstClr val="black"/>
              </a:solidFill>
              <a:effectLst/>
              <a:uLnTx/>
              <a:uFillTx/>
              <a:latin typeface="+mn-lt"/>
              <a:ea typeface="+mn-ea"/>
              <a:cs typeface="+mn-cs"/>
            </a:rPr>
            <a:t>約１５４</a:t>
          </a:r>
          <a:r>
            <a:rPr kumimoji="1" lang="ja-JP" altLang="ja-JP" sz="1300" b="0" i="0" u="none" strike="noStrike" kern="0" cap="none" spc="0" normalizeH="0" baseline="0" noProof="0">
              <a:ln>
                <a:noFill/>
              </a:ln>
              <a:solidFill>
                <a:prstClr val="black"/>
              </a:solidFill>
              <a:effectLst/>
              <a:uLnTx/>
              <a:uFillTx/>
              <a:latin typeface="+mn-lt"/>
              <a:ea typeface="+mn-ea"/>
              <a:cs typeface="+mn-cs"/>
            </a:rPr>
            <a:t>千円となっており、これは、</a:t>
          </a:r>
          <a:r>
            <a:rPr kumimoji="1" lang="ja-JP" altLang="en-US" sz="1300" b="0" i="0" u="none" strike="noStrike" kern="0" cap="none" spc="0" normalizeH="0" baseline="0" noProof="0">
              <a:ln>
                <a:noFill/>
              </a:ln>
              <a:solidFill>
                <a:prstClr val="black"/>
              </a:solidFill>
              <a:effectLst/>
              <a:uLnTx/>
              <a:uFillTx/>
              <a:latin typeface="+mn-lt"/>
              <a:ea typeface="+mn-ea"/>
              <a:cs typeface="+mn-cs"/>
            </a:rPr>
            <a:t>多目的公園の整備と文化スポーツセンターの大規模改修を</a:t>
          </a:r>
          <a:r>
            <a:rPr kumimoji="1" lang="ja-JP" altLang="ja-JP" sz="1300" b="0" i="0" u="none" strike="noStrike" kern="0" cap="none" spc="0" normalizeH="0" baseline="0" noProof="0">
              <a:ln>
                <a:noFill/>
              </a:ln>
              <a:solidFill>
                <a:prstClr val="black"/>
              </a:solidFill>
              <a:effectLst/>
              <a:uLnTx/>
              <a:uFillTx/>
              <a:latin typeface="+mn-lt"/>
              <a:ea typeface="+mn-ea"/>
              <a:cs typeface="+mn-cs"/>
            </a:rPr>
            <a:t>行ったことが主な要因で、昨年度対比で</a:t>
          </a:r>
          <a:r>
            <a:rPr kumimoji="1" lang="ja-JP" altLang="en-US" sz="1300" b="0" i="0" u="none" strike="noStrike" kern="0" cap="none" spc="0" normalizeH="0" baseline="0" noProof="0">
              <a:ln>
                <a:noFill/>
              </a:ln>
              <a:solidFill>
                <a:prstClr val="black"/>
              </a:solidFill>
              <a:effectLst/>
              <a:uLnTx/>
              <a:uFillTx/>
              <a:latin typeface="+mn-lt"/>
              <a:ea typeface="+mn-ea"/>
              <a:cs typeface="+mn-cs"/>
            </a:rPr>
            <a:t>６８</a:t>
          </a:r>
          <a:r>
            <a:rPr kumimoji="1" lang="ja-JP" altLang="ja-JP" sz="1300" b="0" i="0" u="none" strike="noStrike" kern="0" cap="none" spc="0" normalizeH="0" baseline="0" noProof="0">
              <a:ln>
                <a:noFill/>
              </a:ln>
              <a:solidFill>
                <a:prstClr val="black"/>
              </a:solidFill>
              <a:effectLst/>
              <a:uLnTx/>
              <a:uFillTx/>
              <a:latin typeface="+mn-lt"/>
              <a:ea typeface="+mn-ea"/>
              <a:cs typeface="+mn-cs"/>
            </a:rPr>
            <a:t>千円（</a:t>
          </a:r>
          <a:r>
            <a:rPr kumimoji="1" lang="ja-JP" altLang="en-US" sz="1300" b="0" i="0" u="none" strike="noStrike" kern="0" cap="none" spc="0" normalizeH="0" baseline="0" noProof="0">
              <a:ln>
                <a:noFill/>
              </a:ln>
              <a:solidFill>
                <a:prstClr val="black"/>
              </a:solidFill>
              <a:effectLst/>
              <a:uLnTx/>
              <a:uFillTx/>
              <a:latin typeface="+mn-lt"/>
              <a:ea typeface="+mn-ea"/>
              <a:cs typeface="+mn-cs"/>
            </a:rPr>
            <a:t>７９</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９</a:t>
          </a:r>
          <a:r>
            <a:rPr kumimoji="1" lang="ja-JP" altLang="ja-JP" sz="1300" b="0" i="0" u="none" strike="noStrike" kern="0" cap="none" spc="0" normalizeH="0" baseline="0" noProof="0">
              <a:ln>
                <a:noFill/>
              </a:ln>
              <a:solidFill>
                <a:prstClr val="black"/>
              </a:solidFill>
              <a:effectLst/>
              <a:uLnTx/>
              <a:uFillTx/>
              <a:latin typeface="+mn-lt"/>
              <a:ea typeface="+mn-ea"/>
              <a:cs typeface="+mn-cs"/>
            </a:rPr>
            <a:t>％）増加した。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今後についても、老朽化した施設</a:t>
          </a:r>
          <a:r>
            <a:rPr kumimoji="1" lang="ja-JP" altLang="en-US" sz="1300" b="0" i="0" u="none" strike="noStrike" kern="0" cap="none" spc="0" normalizeH="0" baseline="0" noProof="0">
              <a:ln>
                <a:noFill/>
              </a:ln>
              <a:solidFill>
                <a:prstClr val="black"/>
              </a:solidFill>
              <a:effectLst/>
              <a:uLnTx/>
              <a:uFillTx/>
              <a:latin typeface="+mn-lt"/>
              <a:ea typeface="+mn-ea"/>
              <a:cs typeface="+mn-cs"/>
            </a:rPr>
            <a:t>や学校施設、町立病院</a:t>
          </a:r>
          <a:r>
            <a:rPr kumimoji="1" lang="ja-JP" altLang="ja-JP" sz="1300" b="0" i="0" u="none" strike="noStrike" kern="0" cap="none" spc="0" normalizeH="0" baseline="0" noProof="0">
              <a:ln>
                <a:noFill/>
              </a:ln>
              <a:solidFill>
                <a:prstClr val="black"/>
              </a:solidFill>
              <a:effectLst/>
              <a:uLnTx/>
              <a:uFillTx/>
              <a:latin typeface="+mn-lt"/>
              <a:ea typeface="+mn-ea"/>
              <a:cs typeface="+mn-cs"/>
            </a:rPr>
            <a:t>の整備</a:t>
          </a:r>
          <a:r>
            <a:rPr kumimoji="1" lang="ja-JP" altLang="en-US" sz="1300" b="0" i="0" u="none" strike="noStrike" kern="0" cap="none" spc="0" normalizeH="0" baseline="0" noProof="0">
              <a:ln>
                <a:noFill/>
              </a:ln>
              <a:solidFill>
                <a:prstClr val="black"/>
              </a:solidFill>
              <a:effectLst/>
              <a:uLnTx/>
              <a:uFillTx/>
              <a:latin typeface="+mn-lt"/>
              <a:ea typeface="+mn-ea"/>
              <a:cs typeface="+mn-cs"/>
            </a:rPr>
            <a:t>等</a:t>
          </a:r>
          <a:r>
            <a:rPr kumimoji="1" lang="ja-JP" altLang="ja-JP" sz="1300" b="0" i="0" u="none" strike="noStrike" kern="0" cap="none" spc="0" normalizeH="0" baseline="0" noProof="0">
              <a:ln>
                <a:noFill/>
              </a:ln>
              <a:solidFill>
                <a:prstClr val="black"/>
              </a:solidFill>
              <a:effectLst/>
              <a:uLnTx/>
              <a:uFillTx/>
              <a:latin typeface="+mn-lt"/>
              <a:ea typeface="+mn-ea"/>
              <a:cs typeface="+mn-cs"/>
            </a:rPr>
            <a:t>に多額の費用が要することが予想されるため、公共施設個別計画</a:t>
          </a:r>
          <a:r>
            <a:rPr kumimoji="1" lang="ja-JP" altLang="en-US" sz="1300" b="0" i="0" u="none" strike="noStrike" kern="0" cap="none" spc="0" normalizeH="0" baseline="0" noProof="0">
              <a:ln>
                <a:noFill/>
              </a:ln>
              <a:solidFill>
                <a:prstClr val="black"/>
              </a:solidFill>
              <a:effectLst/>
              <a:uLnTx/>
              <a:uFillTx/>
              <a:latin typeface="+mn-lt"/>
              <a:ea typeface="+mn-ea"/>
              <a:cs typeface="+mn-cs"/>
            </a:rPr>
            <a:t>と各長寿命化計画による</a:t>
          </a:r>
          <a:r>
            <a:rPr kumimoji="1" lang="ja-JP" altLang="ja-JP" sz="1300" b="0" i="0" u="none" strike="noStrike" kern="0" cap="none" spc="0" normalizeH="0" baseline="0" noProof="0">
              <a:ln>
                <a:noFill/>
              </a:ln>
              <a:solidFill>
                <a:prstClr val="black"/>
              </a:solidFill>
              <a:effectLst/>
              <a:uLnTx/>
              <a:uFillTx/>
              <a:latin typeface="+mn-lt"/>
              <a:ea typeface="+mn-ea"/>
              <a:cs typeface="+mn-cs"/>
            </a:rPr>
            <a:t>長期的な管理計画を立て、老朽化施設や類似施設の抜本的な施設のあり方について、統廃合や民間への委譲等検討するとともに、指定管理者制度による施設管理における運営管理の適正化を徹底し、経費の削減を目指す。</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財政調整基金については、中期的な見通しのもとに、決算剰余金を中心に積み立てるとともに特定目的基金への積み替えや、最低水準の取り崩しに努めている。令和</a:t>
          </a:r>
          <a:r>
            <a:rPr kumimoji="1" lang="ja-JP" altLang="en-US" sz="1050" b="0" i="0" u="none" strike="noStrike" kern="0" cap="none" spc="0" normalizeH="0" baseline="0" noProof="0">
              <a:ln>
                <a:noFill/>
              </a:ln>
              <a:solidFill>
                <a:prstClr val="black"/>
              </a:solidFill>
              <a:effectLst/>
              <a:uLnTx/>
              <a:uFillTx/>
              <a:latin typeface="+mn-lt"/>
              <a:ea typeface="+mn-ea"/>
              <a:cs typeface="+mn-cs"/>
            </a:rPr>
            <a:t>３</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年度は財政調整基金を約</a:t>
          </a:r>
          <a:r>
            <a:rPr kumimoji="1" lang="ja-JP" altLang="en-US" sz="1050" b="0" i="0" u="none" strike="noStrike" kern="0" cap="none" spc="0" normalizeH="0" baseline="0" noProof="0">
              <a:ln>
                <a:noFill/>
              </a:ln>
              <a:solidFill>
                <a:prstClr val="black"/>
              </a:solidFill>
              <a:effectLst/>
              <a:uLnTx/>
              <a:uFillTx/>
              <a:latin typeface="+mn-lt"/>
              <a:ea typeface="+mn-ea"/>
              <a:cs typeface="+mn-cs"/>
            </a:rPr>
            <a:t>１</a:t>
          </a:r>
          <a:r>
            <a:rPr kumimoji="1" lang="en-US"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en-US" sz="1050" b="0" i="0" u="none" strike="noStrike" kern="0" cap="none" spc="0" normalizeH="0" baseline="0" noProof="0">
              <a:ln>
                <a:noFill/>
              </a:ln>
              <a:solidFill>
                <a:prstClr val="black"/>
              </a:solidFill>
              <a:effectLst/>
              <a:uLnTx/>
              <a:uFillTx/>
              <a:latin typeface="+mn-lt"/>
              <a:ea typeface="+mn-ea"/>
              <a:cs typeface="+mn-cs"/>
            </a:rPr>
            <a:t>５</a:t>
          </a:r>
          <a:r>
            <a:rPr kumimoji="1" lang="ja-JP" altLang="ja-JP" sz="1050" b="0" i="0" u="none" strike="noStrike" kern="0" cap="none" spc="0" normalizeH="0" baseline="0" noProof="0">
              <a:ln>
                <a:noFill/>
              </a:ln>
              <a:solidFill>
                <a:prstClr val="black"/>
              </a:solidFill>
              <a:effectLst/>
              <a:uLnTx/>
              <a:uFillTx/>
              <a:latin typeface="+mn-lt"/>
              <a:ea typeface="+mn-ea"/>
              <a:cs typeface="+mn-cs"/>
            </a:rPr>
            <a:t>億円取り崩し</a:t>
          </a:r>
          <a:r>
            <a:rPr kumimoji="1" lang="ja-JP" altLang="en-US" sz="1050" b="0" i="0" u="none" strike="noStrike" kern="0" cap="none" spc="0" normalizeH="0" baseline="0" noProof="0">
              <a:ln>
                <a:noFill/>
              </a:ln>
              <a:solidFill>
                <a:prstClr val="black"/>
              </a:solidFill>
              <a:effectLst/>
              <a:uLnTx/>
              <a:uFillTx/>
              <a:latin typeface="+mn-lt"/>
              <a:ea typeface="+mn-ea"/>
              <a:cs typeface="+mn-cs"/>
            </a:rPr>
            <a:t>たが</a:t>
          </a:r>
          <a:r>
            <a:rPr kumimoji="1" lang="ja-JP"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en-US" sz="1050" b="0" i="0" u="none" strike="noStrike" kern="0" cap="none" spc="0" normalizeH="0" baseline="0" noProof="0">
              <a:ln>
                <a:noFill/>
              </a:ln>
              <a:solidFill>
                <a:prstClr val="black"/>
              </a:solidFill>
              <a:effectLst/>
              <a:uLnTx/>
              <a:uFillTx/>
              <a:latin typeface="+mn-lt"/>
              <a:ea typeface="+mn-ea"/>
              <a:cs typeface="+mn-cs"/>
            </a:rPr>
            <a:t>歳計剰余金積立と利子積立により約５．２億円を積立てており、決算時の</a:t>
          </a:r>
          <a:r>
            <a:rPr kumimoji="1" lang="ja-JP" altLang="ja-JP" sz="1050" b="0" i="0" u="none" strike="noStrike" kern="0" cap="none" spc="0" normalizeH="0" baseline="0" noProof="0">
              <a:ln>
                <a:noFill/>
              </a:ln>
              <a:solidFill>
                <a:prstClr val="black"/>
              </a:solidFill>
              <a:effectLst/>
              <a:uLnTx/>
              <a:uFillTx/>
              <a:latin typeface="+mn-lt"/>
              <a:ea typeface="+mn-ea"/>
              <a:cs typeface="+mn-cs"/>
            </a:rPr>
            <a:t>標準財政規模比は</a:t>
          </a:r>
          <a:r>
            <a:rPr kumimoji="1" lang="ja-JP" altLang="en-US" sz="1050" b="0" i="0" u="none" strike="noStrike" kern="0" cap="none" spc="0" normalizeH="0" baseline="0" noProof="0">
              <a:ln>
                <a:noFill/>
              </a:ln>
              <a:solidFill>
                <a:prstClr val="black"/>
              </a:solidFill>
              <a:effectLst/>
              <a:uLnTx/>
              <a:uFillTx/>
              <a:latin typeface="+mn-lt"/>
              <a:ea typeface="+mn-ea"/>
              <a:cs typeface="+mn-cs"/>
            </a:rPr>
            <a:t>５７</a:t>
          </a:r>
          <a:r>
            <a:rPr kumimoji="1" lang="ja-JP"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en-US" sz="1050" b="0" i="0" u="none" strike="noStrike" kern="0" cap="none" spc="0" normalizeH="0" baseline="0" noProof="0">
              <a:ln>
                <a:noFill/>
              </a:ln>
              <a:solidFill>
                <a:prstClr val="black"/>
              </a:solidFill>
              <a:effectLst/>
              <a:uLnTx/>
              <a:uFillTx/>
              <a:latin typeface="+mn-lt"/>
              <a:ea typeface="+mn-ea"/>
              <a:cs typeface="+mn-cs"/>
            </a:rPr>
            <a:t>５７</a:t>
          </a:r>
          <a:r>
            <a:rPr kumimoji="1" lang="ja-JP" altLang="ja-JP" sz="105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　</a:t>
          </a:r>
          <a:r>
            <a:rPr kumimoji="0" lang="ja-JP" altLang="ja-JP" sz="1050" b="0" i="0" u="none" strike="noStrike" kern="0" cap="none" spc="0" normalizeH="0" baseline="0" noProof="0">
              <a:ln>
                <a:noFill/>
              </a:ln>
              <a:solidFill>
                <a:prstClr val="black"/>
              </a:solidFill>
              <a:effectLst/>
              <a:uLnTx/>
              <a:uFillTx/>
              <a:latin typeface="+mn-lt"/>
              <a:ea typeface="+mn-ea"/>
              <a:cs typeface="+mn-cs"/>
            </a:rPr>
            <a:t>今後、いつ起きるかわからない大規模な自然災害や感染症対策等の非常時の備えとして財源確保が必要</a:t>
          </a:r>
          <a:r>
            <a:rPr kumimoji="0" lang="ja-JP" altLang="en-US" sz="1050" b="0" i="0" u="none" strike="noStrike" kern="0" cap="none" spc="0" normalizeH="0" baseline="0" noProof="0">
              <a:ln>
                <a:noFill/>
              </a:ln>
              <a:solidFill>
                <a:prstClr val="black"/>
              </a:solidFill>
              <a:effectLst/>
              <a:uLnTx/>
              <a:uFillTx/>
              <a:latin typeface="+mn-lt"/>
              <a:ea typeface="+mn-ea"/>
              <a:cs typeface="+mn-cs"/>
            </a:rPr>
            <a:t>なため、現在の基金依存の体質を脱却し、</a:t>
          </a:r>
          <a:r>
            <a:rPr kumimoji="0" lang="ja-JP" altLang="ja-JP" sz="1050" b="0" i="0" u="none" strike="noStrike" kern="0" cap="none" spc="0" normalizeH="0" baseline="0" noProof="0">
              <a:ln>
                <a:noFill/>
              </a:ln>
              <a:solidFill>
                <a:prstClr val="black"/>
              </a:solidFill>
              <a:effectLst/>
              <a:uLnTx/>
              <a:uFillTx/>
              <a:latin typeface="+mn-lt"/>
              <a:ea typeface="+mn-ea"/>
              <a:cs typeface="+mn-cs"/>
            </a:rPr>
            <a:t>財政調整基金への積立・確保が必要となっている。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平成１９年度の算定開始以来、各会計とも赤字額は発生していないが、今後においても健全な財政運営が求められる。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中央こども園整備事業に対する過疎対策事業債などの多額の起債借入及び公共下水道整備事業等に係る公営企業債の償還に対する繰入額が数年間に渡り発生する見込みである。</a:t>
          </a:r>
          <a:r>
            <a:rPr kumimoji="1" lang="ja-JP" altLang="en-US" sz="1200" b="0" i="0" u="none" strike="noStrike" kern="0" cap="none" spc="0" normalizeH="0" baseline="0" noProof="0">
              <a:ln>
                <a:noFill/>
              </a:ln>
              <a:solidFill>
                <a:prstClr val="black"/>
              </a:solidFill>
              <a:effectLst/>
              <a:uLnTx/>
              <a:uFillTx/>
              <a:latin typeface="+mn-lt"/>
              <a:ea typeface="+mn-ea"/>
              <a:cs typeface="+mn-cs"/>
            </a:rPr>
            <a:t>ただし、元利償還金については令和３年度をピークに減少する見込みのため新発債を抑制することにより実質公債費比率の分子についても今後は減少するものと推定される。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一般会計等の地方債残高は、平成２５年度からの２か年計画で整備した鏡野町地域情報通信施設整備事業等の地方債借入により増加したが、</a:t>
          </a:r>
          <a:r>
            <a:rPr kumimoji="1" lang="ja-JP" altLang="en-US" sz="1300" b="0" i="0" u="none" strike="noStrike" kern="0" cap="none" spc="0" normalizeH="0" baseline="0" noProof="0">
              <a:ln>
                <a:noFill/>
              </a:ln>
              <a:solidFill>
                <a:prstClr val="black"/>
              </a:solidFill>
              <a:effectLst/>
              <a:uLnTx/>
              <a:uFillTx/>
              <a:latin typeface="+mn-lt"/>
              <a:ea typeface="+mn-ea"/>
              <a:cs typeface="+mn-cs"/>
            </a:rPr>
            <a:t>近年は償還額が新規発行額を大幅に上回っており、減少傾向にある。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充当可能財源の内、充当可能基金については、決算剰余金の積立てにより財政調整基金を中心に増加していたが、</a:t>
          </a:r>
          <a:r>
            <a:rPr kumimoji="1" lang="ja-JP" altLang="en-US" sz="1300" b="0" i="0" u="none" strike="noStrike" kern="0" cap="none" spc="0" normalizeH="0" baseline="0" noProof="0">
              <a:ln>
                <a:noFill/>
              </a:ln>
              <a:solidFill>
                <a:prstClr val="black"/>
              </a:solidFill>
              <a:effectLst/>
              <a:uLnTx/>
              <a:uFillTx/>
              <a:latin typeface="+mn-lt"/>
              <a:ea typeface="+mn-ea"/>
              <a:cs typeface="+mn-cs"/>
            </a:rPr>
            <a:t>近年の自然災害や感染症の蔓延等により減少傾向となっている。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将来負担比率は、充当可能財源は</a:t>
          </a:r>
          <a:r>
            <a:rPr kumimoji="1" lang="ja-JP" altLang="en-US" sz="1300" b="0" i="0" u="none" strike="noStrike" kern="0" cap="none" spc="0" normalizeH="0" baseline="0" noProof="0">
              <a:ln>
                <a:noFill/>
              </a:ln>
              <a:solidFill>
                <a:prstClr val="black"/>
              </a:solidFill>
              <a:effectLst/>
              <a:uLnTx/>
              <a:uFillTx/>
              <a:latin typeface="+mn-lt"/>
              <a:ea typeface="+mn-ea"/>
              <a:cs typeface="+mn-cs"/>
            </a:rPr>
            <a:t>今後も</a:t>
          </a:r>
          <a:r>
            <a:rPr kumimoji="1" lang="ja-JP" altLang="ja-JP" sz="1300" b="0" i="0" u="none" strike="noStrike" kern="0" cap="none" spc="0" normalizeH="0" baseline="0" noProof="0">
              <a:ln>
                <a:noFill/>
              </a:ln>
              <a:solidFill>
                <a:prstClr val="black"/>
              </a:solidFill>
              <a:effectLst/>
              <a:uLnTx/>
              <a:uFillTx/>
              <a:latin typeface="+mn-lt"/>
              <a:ea typeface="+mn-ea"/>
              <a:cs typeface="+mn-cs"/>
            </a:rPr>
            <a:t>減少すると推測されるが、反面一般会計等の地方債残高も減少するので、現在と同水準で推移すると想定される。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起債償還への対応と施設改修への充当により減債基金とその他特定目的基金で減額となったが、歳計剰余金積立等により財政調整基金が増額となったことで、基金全体としては微増となった。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自然災害や感染症対応のため適切な積立を行うとともに、その他特定目的基金の整理を行う。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鏡野町地域振興基金：本町における町民の連携の強化及び地域振興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鏡野町公共用拠点施設整備基金：鏡野町の公共用拠点施設の修繕、改修等による長命化及び新設、改築に関する事業の推進を図る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鏡野町かがみの創生基金：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世紀に向けて、明るく、豊かで、活力ある独創的、個性的な地域づくりを行う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鏡野町養護老人ホームかがみの園運営安定化基金：かがみの園の健全な運営を図るため。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鏡野町地域活性化・生活支援基金：新型コロナウイルス感染症により影響を受けた、地域経済と住民生活の支援を図るため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鏡野町地域振興基金：鏡野町地域情報通信施設運営事業へ財源として充当。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 ： 鏡野町物産館及び鶴喜小学校改修工事等の施設整備事業へ財源として充当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基金設立時の目的を終えたものについては廃止し、その他の基金については目的等に応じて整理を行う。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イベント等の事業未実施による歳計剰余金積立。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自然災害・感染症等への備えのほか、大規模事業に対応するため、過去の実績を踏まえ４０億円程度を目途に積み立てることとしている。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地域情報通信施設整備に係る起債の償還に対応するため。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令和３年度に起債償還のピークを迎え、今後は減少予定の見込。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DC5CF8-4A9F-4FD0-821B-4970BF7C8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58F9205-5440-489F-A0EA-82F0C79B5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7FE0BD5-0D24-43EE-96FA-C2E1D5DA866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944E685-A147-4AC4-A7E3-41D20F83A8C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A2BF3A9-08A4-4DE8-919A-996B20F9DAD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86EF0F-731E-4972-8FC4-B27493E31F5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2792390-EF08-4533-9EA0-74E7E3A434B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7CB180B-98A4-43B7-9EF1-FB1AFB30773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53ADFB-1084-43FD-96A3-74C1978A48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616C5AA-BFC0-41D3-B885-C7C95D616D8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DABE64B-14DB-4563-A99D-184CB63FB8F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F60D0D4-D26C-4BB8-9D9C-80028DC11A7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6FB15D0-2ABC-402D-B0E6-28B0C3F626E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E3321B4-906B-4D93-B071-D6DE0ADCAB7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7EF02F2-AF0A-43A1-859B-8F42EE843B0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8906A3D-7BE5-4269-A1A8-797D1ED5975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C81D0A5-796F-447C-B9F5-3FCEAA1CCB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8F4DE9C-6908-4E3F-9E80-B29711C02D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409EBDC-6C9C-48BE-A5F2-17B4D733A7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D433FE1-D342-420E-BACA-EA52185E0D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7CEA7DA-DCCA-4DA8-A9BB-62EBD72E502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6D74CC7-051C-44B5-9E26-F3821C879A9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1600B73-AB2F-4E88-90C6-6DE2226FBE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CD58722-E3F5-4C32-B584-36CA7C929C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FD13448-60B2-4E1F-BC99-E71649E7671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FEAF26B-28F8-4CB9-9AED-7B173DBD2D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795953C-81AF-4F1D-8442-E277ED6DE87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C02E5E0-68CE-4AB9-9047-48824F87EC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328ADF7-9E43-48AA-BB9F-650B12B44C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419C830-0828-425A-8290-6CCD84E8F8D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5C3C9FE-8DC4-44D3-BEF8-3739EBD9C0F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7C72EC1-ABB6-43B7-9A3B-59E9579F250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7A6BED2-895A-4FE2-A300-A4F3F543F68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02A4A9A-93AB-48E5-ADEA-02003529DA8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4F26489-3ED0-406A-B94C-12092A9233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3CC5A6E-1452-4166-BCB1-CF71CE25327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AAA578EC-1C64-4AA6-A1CC-DDB05E710F1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A4AD5F5-99BC-47DE-9358-545573C6EF3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5BECCAA-89A2-4393-85EE-8911ACBE6DF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9C638FD-8145-46C4-A6EF-D1F1AED0128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4CE3767-69B7-419A-B762-484258077E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28CF382-DC68-4A53-A664-C98F6F0CA90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3284527-6DC1-4CA2-A20F-588D85CB99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9A8EA8A-0C68-434A-A882-49E038807F7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661499F-29E3-4F56-ADCD-2805460D09A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2AA4552-9E32-464C-9227-665C22484DE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F10E193-86EB-4D5E-95B2-B2FF4ED8E9F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C2907678-1444-4380-AE28-FEAF296ACE38}"/>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2323667F-AE4F-4710-9394-765383BFD2D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3B8A9174-F766-4E5A-8CC4-8885B9800E6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CEADC6AA-1223-47D7-B795-D7EFF5540B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CBF27437-2EA3-493A-99EE-FAC404742B1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C7D1E02F-5556-4A69-A4C6-CF48006D2E6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5DF6E822-BB6F-486F-BFD1-096B56C8692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5E08C337-7E22-4622-A4CD-D1E7805FCFE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756AB1E0-CD2D-4E1E-910B-7416F3C0655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46C4EC27-5C9E-4DC1-B325-A052F11A15E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15C33B5D-F6B9-4320-848A-96B7B2D902C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E3DBFE1D-F058-4980-B042-0D21D8579D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058EF57F-B54B-4F1A-BCCF-4EC531B1669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ABD87BE7-E142-4BD8-8D40-763A35D6687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平成２５年度から実施した情報通信施設整備事業や認定こども園の整備事業等に係る多額の借入により、平成２７年度以降の</a:t>
          </a:r>
          <a:r>
            <a:rPr lang="ja-JP" altLang="ja-JP" sz="900" b="0" i="0" baseline="0">
              <a:solidFill>
                <a:schemeClr val="dk1"/>
              </a:solidFill>
              <a:effectLst/>
              <a:latin typeface="+mn-lt"/>
              <a:ea typeface="+mn-ea"/>
              <a:cs typeface="+mn-cs"/>
            </a:rPr>
            <a:t>債務償還比率は類似団体を上回っていたが、平成２８年度からは減少が続いており、令和２年度</a:t>
          </a:r>
          <a:r>
            <a:rPr lang="ja-JP" altLang="en-US" sz="900" b="0" i="0" baseline="0">
              <a:solidFill>
                <a:schemeClr val="dk1"/>
              </a:solidFill>
              <a:effectLst/>
              <a:latin typeface="+mn-lt"/>
              <a:ea typeface="+mn-ea"/>
              <a:cs typeface="+mn-cs"/>
            </a:rPr>
            <a:t>において</a:t>
          </a:r>
          <a:r>
            <a:rPr lang="ja-JP" altLang="ja-JP" sz="900" b="0" i="0" baseline="0">
              <a:solidFill>
                <a:schemeClr val="dk1"/>
              </a:solidFill>
              <a:effectLst/>
              <a:latin typeface="+mn-lt"/>
              <a:ea typeface="+mn-ea"/>
              <a:cs typeface="+mn-cs"/>
            </a:rPr>
            <a:t>類似団体平均を下回</a:t>
          </a:r>
          <a:r>
            <a:rPr lang="ja-JP" altLang="en-US" sz="900" b="0" i="0" baseline="0">
              <a:solidFill>
                <a:schemeClr val="dk1"/>
              </a:solidFill>
              <a:effectLst/>
              <a:latin typeface="+mn-lt"/>
              <a:ea typeface="+mn-ea"/>
              <a:cs typeface="+mn-cs"/>
            </a:rPr>
            <a:t>り、令和３年度においても前年度比で減少した</a:t>
          </a:r>
          <a:r>
            <a:rPr lang="ja-JP" altLang="ja-JP" sz="900" b="0" i="0" baseline="0">
              <a:solidFill>
                <a:schemeClr val="dk1"/>
              </a:solidFill>
              <a:effectLst/>
              <a:latin typeface="+mn-lt"/>
              <a:ea typeface="+mn-ea"/>
              <a:cs typeface="+mn-cs"/>
            </a:rPr>
            <a:t>。</a:t>
          </a:r>
          <a:endParaRPr lang="en-US" altLang="ja-JP" sz="900" b="0" i="0" baseline="0">
            <a:solidFill>
              <a:schemeClr val="dk1"/>
            </a:solidFill>
            <a:effectLst/>
            <a:latin typeface="+mn-lt"/>
            <a:ea typeface="+mn-ea"/>
            <a:cs typeface="+mn-cs"/>
          </a:endParaRPr>
        </a:p>
        <a:p>
          <a:r>
            <a:rPr lang="ja-JP" altLang="ja-JP" sz="900" b="0" i="0" baseline="0">
              <a:solidFill>
                <a:schemeClr val="dk1"/>
              </a:solidFill>
              <a:effectLst/>
              <a:latin typeface="+mn-lt"/>
              <a:ea typeface="+mn-ea"/>
              <a:cs typeface="+mn-cs"/>
            </a:rPr>
            <a:t>主な要因としては、既発債の償還が進んだことと特別会計の公営企業への移行等により将来負担額が減少したことによるものと思われる。</a:t>
          </a:r>
          <a:endParaRPr lang="en-US" altLang="ja-JP" sz="900" b="0" i="0" baseline="0">
            <a:solidFill>
              <a:schemeClr val="dk1"/>
            </a:solidFill>
            <a:effectLst/>
            <a:latin typeface="+mn-lt"/>
            <a:ea typeface="+mn-ea"/>
            <a:cs typeface="+mn-cs"/>
          </a:endParaRPr>
        </a:p>
        <a:p>
          <a:r>
            <a:rPr lang="ja-JP" altLang="ja-JP" sz="900" b="0" i="0" baseline="0">
              <a:solidFill>
                <a:schemeClr val="dk1"/>
              </a:solidFill>
              <a:effectLst/>
              <a:latin typeface="+mn-lt"/>
              <a:ea typeface="+mn-ea"/>
              <a:cs typeface="+mn-cs"/>
            </a:rPr>
            <a:t>今後も人口減による歳入の減少が見込まれるため、歳出の抑制と引き続きの計画的な借入に取り組んでいく。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1175BE90-38A7-4173-9F25-5885D925460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DBFD4D24-C214-44C2-A613-AD59C076C9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B808E856-21A7-4B93-A174-669AF19493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a:extLst>
            <a:ext uri="{FF2B5EF4-FFF2-40B4-BE49-F238E27FC236}">
              <a16:creationId xmlns:a16="http://schemas.microsoft.com/office/drawing/2014/main" id="{0B21DBD5-E65C-41C1-9B47-4D24C02052D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a:extLst>
            <a:ext uri="{FF2B5EF4-FFF2-40B4-BE49-F238E27FC236}">
              <a16:creationId xmlns:a16="http://schemas.microsoft.com/office/drawing/2014/main" id="{3B5150F6-503F-4977-BDE4-54358D8FA78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a:extLst>
            <a:ext uri="{FF2B5EF4-FFF2-40B4-BE49-F238E27FC236}">
              <a16:creationId xmlns:a16="http://schemas.microsoft.com/office/drawing/2014/main" id="{C21F8927-15C1-40CC-BDBF-8E5CCC2F2C0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a:extLst>
            <a:ext uri="{FF2B5EF4-FFF2-40B4-BE49-F238E27FC236}">
              <a16:creationId xmlns:a16="http://schemas.microsoft.com/office/drawing/2014/main" id="{CE878884-EA49-4903-AD0F-172691B94E4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a:extLst>
            <a:ext uri="{FF2B5EF4-FFF2-40B4-BE49-F238E27FC236}">
              <a16:creationId xmlns:a16="http://schemas.microsoft.com/office/drawing/2014/main" id="{A869D4FB-CE1B-41FE-9B5A-9080C93F3A9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a:extLst>
            <a:ext uri="{FF2B5EF4-FFF2-40B4-BE49-F238E27FC236}">
              <a16:creationId xmlns:a16="http://schemas.microsoft.com/office/drawing/2014/main" id="{AD84219C-C0D5-4915-8FBE-8E298E0FE09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a:extLst>
            <a:ext uri="{FF2B5EF4-FFF2-40B4-BE49-F238E27FC236}">
              <a16:creationId xmlns:a16="http://schemas.microsoft.com/office/drawing/2014/main" id="{5A8CFA0B-AF34-4337-8321-5FAFE01A7F0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a:extLst>
            <a:ext uri="{FF2B5EF4-FFF2-40B4-BE49-F238E27FC236}">
              <a16:creationId xmlns:a16="http://schemas.microsoft.com/office/drawing/2014/main" id="{9FDCAA14-426D-4CC1-9B48-3A3A31E9A45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a:extLst>
            <a:ext uri="{FF2B5EF4-FFF2-40B4-BE49-F238E27FC236}">
              <a16:creationId xmlns:a16="http://schemas.microsoft.com/office/drawing/2014/main" id="{7B1A6E6F-526B-4FF1-BB37-688D2ED0F44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5" name="テキスト ボックス 74">
          <a:extLst>
            <a:ext uri="{FF2B5EF4-FFF2-40B4-BE49-F238E27FC236}">
              <a16:creationId xmlns:a16="http://schemas.microsoft.com/office/drawing/2014/main" id="{5FF2C223-2FD0-4ED7-B0B8-12BE4B9A9C0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26225395-574B-4975-8BD3-BF7CF617FE7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a:extLst>
            <a:ext uri="{FF2B5EF4-FFF2-40B4-BE49-F238E27FC236}">
              <a16:creationId xmlns:a16="http://schemas.microsoft.com/office/drawing/2014/main" id="{7F983178-734C-493E-BDB5-05011DD5B60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78" name="直線コネクタ 77">
          <a:extLst>
            <a:ext uri="{FF2B5EF4-FFF2-40B4-BE49-F238E27FC236}">
              <a16:creationId xmlns:a16="http://schemas.microsoft.com/office/drawing/2014/main" id="{49F2F81B-FB3E-4830-B181-7CA5BA11E768}"/>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79" name="債務償還比率最小値テキスト">
          <a:extLst>
            <a:ext uri="{FF2B5EF4-FFF2-40B4-BE49-F238E27FC236}">
              <a16:creationId xmlns:a16="http://schemas.microsoft.com/office/drawing/2014/main" id="{A546B70C-9E90-4E8F-9BF6-33B51946BF2D}"/>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80" name="直線コネクタ 79">
          <a:extLst>
            <a:ext uri="{FF2B5EF4-FFF2-40B4-BE49-F238E27FC236}">
              <a16:creationId xmlns:a16="http://schemas.microsoft.com/office/drawing/2014/main" id="{E3201B05-34FC-4B9A-920A-9555D9E8CB0C}"/>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1" name="債務償還比率最大値テキスト">
          <a:extLst>
            <a:ext uri="{FF2B5EF4-FFF2-40B4-BE49-F238E27FC236}">
              <a16:creationId xmlns:a16="http://schemas.microsoft.com/office/drawing/2014/main" id="{FD5F890C-7B02-4467-9212-735672C28E1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2" name="直線コネクタ 81">
          <a:extLst>
            <a:ext uri="{FF2B5EF4-FFF2-40B4-BE49-F238E27FC236}">
              <a16:creationId xmlns:a16="http://schemas.microsoft.com/office/drawing/2014/main" id="{CEB53B42-9B18-4C1F-A026-23D11E40CEF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83" name="債務償還比率平均値テキスト">
          <a:extLst>
            <a:ext uri="{FF2B5EF4-FFF2-40B4-BE49-F238E27FC236}">
              <a16:creationId xmlns:a16="http://schemas.microsoft.com/office/drawing/2014/main" id="{77E24A4D-0682-41E9-A6F2-F876B756014C}"/>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84" name="フローチャート: 判断 83">
          <a:extLst>
            <a:ext uri="{FF2B5EF4-FFF2-40B4-BE49-F238E27FC236}">
              <a16:creationId xmlns:a16="http://schemas.microsoft.com/office/drawing/2014/main" id="{3FAA21AE-9D31-4C80-A627-1DA71F84823E}"/>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152964</xdr:rowOff>
    </xdr:from>
    <xdr:to>
      <xdr:col>72</xdr:col>
      <xdr:colOff>123825</xdr:colOff>
      <xdr:row>30</xdr:row>
      <xdr:rowOff>83114</xdr:rowOff>
    </xdr:to>
    <xdr:sp macro="" textlink="">
      <xdr:nvSpPr>
        <xdr:cNvPr id="85" name="フローチャート: 判断 84">
          <a:extLst>
            <a:ext uri="{FF2B5EF4-FFF2-40B4-BE49-F238E27FC236}">
              <a16:creationId xmlns:a16="http://schemas.microsoft.com/office/drawing/2014/main" id="{36686FB1-72CA-4E08-85BF-A6CE88151B6B}"/>
            </a:ext>
          </a:extLst>
        </xdr:cNvPr>
        <xdr:cNvSpPr/>
      </xdr:nvSpPr>
      <xdr:spPr>
        <a:xfrm>
          <a:off x="140335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86" name="フローチャート: 判断 85">
          <a:extLst>
            <a:ext uri="{FF2B5EF4-FFF2-40B4-BE49-F238E27FC236}">
              <a16:creationId xmlns:a16="http://schemas.microsoft.com/office/drawing/2014/main" id="{9F55F6EC-1DE2-406D-A843-34C5BAE43403}"/>
            </a:ext>
          </a:extLst>
        </xdr:cNvPr>
        <xdr:cNvSpPr/>
      </xdr:nvSpPr>
      <xdr:spPr>
        <a:xfrm>
          <a:off x="13271500" y="588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87" name="フローチャート: 判断 86">
          <a:extLst>
            <a:ext uri="{FF2B5EF4-FFF2-40B4-BE49-F238E27FC236}">
              <a16:creationId xmlns:a16="http://schemas.microsoft.com/office/drawing/2014/main" id="{6B6ED754-4A54-4F1C-802F-2690065499A8}"/>
            </a:ext>
          </a:extLst>
        </xdr:cNvPr>
        <xdr:cNvSpPr/>
      </xdr:nvSpPr>
      <xdr:spPr>
        <a:xfrm>
          <a:off x="12509500" y="588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88" name="フローチャート: 判断 87">
          <a:extLst>
            <a:ext uri="{FF2B5EF4-FFF2-40B4-BE49-F238E27FC236}">
              <a16:creationId xmlns:a16="http://schemas.microsoft.com/office/drawing/2014/main" id="{1CB3FB0F-ED99-4CED-B11D-845C9EF4068B}"/>
            </a:ext>
          </a:extLst>
        </xdr:cNvPr>
        <xdr:cNvSpPr/>
      </xdr:nvSpPr>
      <xdr:spPr>
        <a:xfrm>
          <a:off x="11747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C5A069B-DB34-4FE2-A2E7-58990C869A6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0F79492-2143-4AE2-B760-1DE3F9E04E1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238B37A-1B22-418D-8989-1E82A15DDCB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0AC5D9D-3809-479A-94D0-1A5962AF42A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1DFB84A0-6614-432C-B9AB-A1EE7F68077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23064</xdr:rowOff>
    </xdr:from>
    <xdr:to>
      <xdr:col>76</xdr:col>
      <xdr:colOff>73025</xdr:colOff>
      <xdr:row>29</xdr:row>
      <xdr:rowOff>124664</xdr:rowOff>
    </xdr:to>
    <xdr:sp macro="" textlink="">
      <xdr:nvSpPr>
        <xdr:cNvPr id="94" name="楕円 93">
          <a:extLst>
            <a:ext uri="{FF2B5EF4-FFF2-40B4-BE49-F238E27FC236}">
              <a16:creationId xmlns:a16="http://schemas.microsoft.com/office/drawing/2014/main" id="{9A9AA959-3E5B-42EA-93B8-607127D4C8B5}"/>
            </a:ext>
          </a:extLst>
        </xdr:cNvPr>
        <xdr:cNvSpPr/>
      </xdr:nvSpPr>
      <xdr:spPr>
        <a:xfrm>
          <a:off x="14744700" y="57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1491</xdr:rowOff>
    </xdr:from>
    <xdr:ext cx="469744" cy="259045"/>
    <xdr:sp macro="" textlink="">
      <xdr:nvSpPr>
        <xdr:cNvPr id="95" name="債務償還比率該当値テキスト">
          <a:extLst>
            <a:ext uri="{FF2B5EF4-FFF2-40B4-BE49-F238E27FC236}">
              <a16:creationId xmlns:a16="http://schemas.microsoft.com/office/drawing/2014/main" id="{EA5173B7-2E76-4B21-B968-F17AAD66B5DF}"/>
            </a:ext>
          </a:extLst>
        </xdr:cNvPr>
        <xdr:cNvSpPr txBox="1"/>
      </xdr:nvSpPr>
      <xdr:spPr>
        <a:xfrm>
          <a:off x="14846300" y="57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85436</xdr:rowOff>
    </xdr:from>
    <xdr:to>
      <xdr:col>72</xdr:col>
      <xdr:colOff>123825</xdr:colOff>
      <xdr:row>30</xdr:row>
      <xdr:rowOff>15586</xdr:rowOff>
    </xdr:to>
    <xdr:sp macro="" textlink="">
      <xdr:nvSpPr>
        <xdr:cNvPr id="96" name="楕円 95">
          <a:extLst>
            <a:ext uri="{FF2B5EF4-FFF2-40B4-BE49-F238E27FC236}">
              <a16:creationId xmlns:a16="http://schemas.microsoft.com/office/drawing/2014/main" id="{1E48323C-B043-48AF-A904-36FEFA0E50D5}"/>
            </a:ext>
          </a:extLst>
        </xdr:cNvPr>
        <xdr:cNvSpPr/>
      </xdr:nvSpPr>
      <xdr:spPr>
        <a:xfrm>
          <a:off x="14033500" y="58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73864</xdr:rowOff>
    </xdr:from>
    <xdr:to>
      <xdr:col>76</xdr:col>
      <xdr:colOff>22225</xdr:colOff>
      <xdr:row>29</xdr:row>
      <xdr:rowOff>136236</xdr:rowOff>
    </xdr:to>
    <xdr:cxnSp macro="">
      <xdr:nvCxnSpPr>
        <xdr:cNvPr id="97" name="直線コネクタ 96">
          <a:extLst>
            <a:ext uri="{FF2B5EF4-FFF2-40B4-BE49-F238E27FC236}">
              <a16:creationId xmlns:a16="http://schemas.microsoft.com/office/drawing/2014/main" id="{BA9A7A4E-22F5-4E10-9226-956D69687DD6}"/>
            </a:ext>
          </a:extLst>
        </xdr:cNvPr>
        <xdr:cNvCxnSpPr/>
      </xdr:nvCxnSpPr>
      <xdr:spPr>
        <a:xfrm flipV="1">
          <a:off x="14084300" y="5817439"/>
          <a:ext cx="711200" cy="6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170237</xdr:rowOff>
    </xdr:from>
    <xdr:to>
      <xdr:col>68</xdr:col>
      <xdr:colOff>123825</xdr:colOff>
      <xdr:row>30</xdr:row>
      <xdr:rowOff>100387</xdr:rowOff>
    </xdr:to>
    <xdr:sp macro="" textlink="">
      <xdr:nvSpPr>
        <xdr:cNvPr id="98" name="楕円 97">
          <a:extLst>
            <a:ext uri="{FF2B5EF4-FFF2-40B4-BE49-F238E27FC236}">
              <a16:creationId xmlns:a16="http://schemas.microsoft.com/office/drawing/2014/main" id="{F90A98F2-6AF7-4E6A-B264-9495ED74DA15}"/>
            </a:ext>
          </a:extLst>
        </xdr:cNvPr>
        <xdr:cNvSpPr/>
      </xdr:nvSpPr>
      <xdr:spPr>
        <a:xfrm>
          <a:off x="13271500" y="59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136236</xdr:rowOff>
    </xdr:from>
    <xdr:to>
      <xdr:col>72</xdr:col>
      <xdr:colOff>73025</xdr:colOff>
      <xdr:row>30</xdr:row>
      <xdr:rowOff>49587</xdr:rowOff>
    </xdr:to>
    <xdr:cxnSp macro="">
      <xdr:nvCxnSpPr>
        <xdr:cNvPr id="99" name="直線コネクタ 98">
          <a:extLst>
            <a:ext uri="{FF2B5EF4-FFF2-40B4-BE49-F238E27FC236}">
              <a16:creationId xmlns:a16="http://schemas.microsoft.com/office/drawing/2014/main" id="{0D9E2757-7E3F-4DCE-9F68-39AA1C142C16}"/>
            </a:ext>
          </a:extLst>
        </xdr:cNvPr>
        <xdr:cNvCxnSpPr/>
      </xdr:nvCxnSpPr>
      <xdr:spPr>
        <a:xfrm flipV="1">
          <a:off x="13322300" y="5879811"/>
          <a:ext cx="762000" cy="8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17498</xdr:rowOff>
    </xdr:from>
    <xdr:to>
      <xdr:col>64</xdr:col>
      <xdr:colOff>123825</xdr:colOff>
      <xdr:row>30</xdr:row>
      <xdr:rowOff>119098</xdr:rowOff>
    </xdr:to>
    <xdr:sp macro="" textlink="">
      <xdr:nvSpPr>
        <xdr:cNvPr id="100" name="楕円 99">
          <a:extLst>
            <a:ext uri="{FF2B5EF4-FFF2-40B4-BE49-F238E27FC236}">
              <a16:creationId xmlns:a16="http://schemas.microsoft.com/office/drawing/2014/main" id="{2EC36221-7C02-41C7-811E-F40DBB0602CA}"/>
            </a:ext>
          </a:extLst>
        </xdr:cNvPr>
        <xdr:cNvSpPr/>
      </xdr:nvSpPr>
      <xdr:spPr>
        <a:xfrm>
          <a:off x="12509500" y="59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49587</xdr:rowOff>
    </xdr:from>
    <xdr:to>
      <xdr:col>68</xdr:col>
      <xdr:colOff>73025</xdr:colOff>
      <xdr:row>30</xdr:row>
      <xdr:rowOff>68298</xdr:rowOff>
    </xdr:to>
    <xdr:cxnSp macro="">
      <xdr:nvCxnSpPr>
        <xdr:cNvPr id="101" name="直線コネクタ 100">
          <a:extLst>
            <a:ext uri="{FF2B5EF4-FFF2-40B4-BE49-F238E27FC236}">
              <a16:creationId xmlns:a16="http://schemas.microsoft.com/office/drawing/2014/main" id="{EB95911A-A836-4F97-A857-B9ED1E76639E}"/>
            </a:ext>
          </a:extLst>
        </xdr:cNvPr>
        <xdr:cNvCxnSpPr/>
      </xdr:nvCxnSpPr>
      <xdr:spPr>
        <a:xfrm flipV="1">
          <a:off x="12560300" y="5964612"/>
          <a:ext cx="762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76630</xdr:rowOff>
    </xdr:from>
    <xdr:to>
      <xdr:col>60</xdr:col>
      <xdr:colOff>123825</xdr:colOff>
      <xdr:row>31</xdr:row>
      <xdr:rowOff>6780</xdr:rowOff>
    </xdr:to>
    <xdr:sp macro="" textlink="">
      <xdr:nvSpPr>
        <xdr:cNvPr id="102" name="楕円 101">
          <a:extLst>
            <a:ext uri="{FF2B5EF4-FFF2-40B4-BE49-F238E27FC236}">
              <a16:creationId xmlns:a16="http://schemas.microsoft.com/office/drawing/2014/main" id="{9CDFCD61-B103-4440-BFDE-75B2CBF1D755}"/>
            </a:ext>
          </a:extLst>
        </xdr:cNvPr>
        <xdr:cNvSpPr/>
      </xdr:nvSpPr>
      <xdr:spPr>
        <a:xfrm>
          <a:off x="11747500" y="59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68298</xdr:rowOff>
    </xdr:from>
    <xdr:to>
      <xdr:col>64</xdr:col>
      <xdr:colOff>73025</xdr:colOff>
      <xdr:row>30</xdr:row>
      <xdr:rowOff>127430</xdr:rowOff>
    </xdr:to>
    <xdr:cxnSp macro="">
      <xdr:nvCxnSpPr>
        <xdr:cNvPr id="103" name="直線コネクタ 102">
          <a:extLst>
            <a:ext uri="{FF2B5EF4-FFF2-40B4-BE49-F238E27FC236}">
              <a16:creationId xmlns:a16="http://schemas.microsoft.com/office/drawing/2014/main" id="{61A9B3AC-D94E-41AF-BBD0-6A7A7619129D}"/>
            </a:ext>
          </a:extLst>
        </xdr:cNvPr>
        <xdr:cNvCxnSpPr/>
      </xdr:nvCxnSpPr>
      <xdr:spPr>
        <a:xfrm flipV="1">
          <a:off x="11798300" y="5983323"/>
          <a:ext cx="762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74241</xdr:rowOff>
    </xdr:from>
    <xdr:ext cx="469744" cy="259045"/>
    <xdr:sp macro="" textlink="">
      <xdr:nvSpPr>
        <xdr:cNvPr id="104" name="n_1aveValue債務償還比率">
          <a:extLst>
            <a:ext uri="{FF2B5EF4-FFF2-40B4-BE49-F238E27FC236}">
              <a16:creationId xmlns:a16="http://schemas.microsoft.com/office/drawing/2014/main" id="{6A58D8B3-D3B7-4F46-90D7-767E96433192}"/>
            </a:ext>
          </a:extLst>
        </xdr:cNvPr>
        <xdr:cNvSpPr txBox="1"/>
      </xdr:nvSpPr>
      <xdr:spPr>
        <a:xfrm>
          <a:off x="13836727" y="598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83449</xdr:rowOff>
    </xdr:from>
    <xdr:ext cx="469744" cy="259045"/>
    <xdr:sp macro="" textlink="">
      <xdr:nvSpPr>
        <xdr:cNvPr id="105" name="n_2aveValue債務償還比率">
          <a:extLst>
            <a:ext uri="{FF2B5EF4-FFF2-40B4-BE49-F238E27FC236}">
              <a16:creationId xmlns:a16="http://schemas.microsoft.com/office/drawing/2014/main" id="{E565F72F-0843-42BD-870F-DE579630CD32}"/>
            </a:ext>
          </a:extLst>
        </xdr:cNvPr>
        <xdr:cNvSpPr txBox="1"/>
      </xdr:nvSpPr>
      <xdr:spPr>
        <a:xfrm>
          <a:off x="13087427" y="565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88127</xdr:rowOff>
    </xdr:from>
    <xdr:ext cx="469744" cy="259045"/>
    <xdr:sp macro="" textlink="">
      <xdr:nvSpPr>
        <xdr:cNvPr id="106" name="n_3aveValue債務償還比率">
          <a:extLst>
            <a:ext uri="{FF2B5EF4-FFF2-40B4-BE49-F238E27FC236}">
              <a16:creationId xmlns:a16="http://schemas.microsoft.com/office/drawing/2014/main" id="{E9FF7491-15D7-4709-A9C0-1535BCDC63C7}"/>
            </a:ext>
          </a:extLst>
        </xdr:cNvPr>
        <xdr:cNvSpPr txBox="1"/>
      </xdr:nvSpPr>
      <xdr:spPr>
        <a:xfrm>
          <a:off x="12325427" y="56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106958</xdr:rowOff>
    </xdr:from>
    <xdr:ext cx="469744" cy="259045"/>
    <xdr:sp macro="" textlink="">
      <xdr:nvSpPr>
        <xdr:cNvPr id="107" name="n_4aveValue債務償還比率">
          <a:extLst>
            <a:ext uri="{FF2B5EF4-FFF2-40B4-BE49-F238E27FC236}">
              <a16:creationId xmlns:a16="http://schemas.microsoft.com/office/drawing/2014/main" id="{65B5584D-B57F-461F-B003-E6D271906B11}"/>
            </a:ext>
          </a:extLst>
        </xdr:cNvPr>
        <xdr:cNvSpPr txBox="1"/>
      </xdr:nvSpPr>
      <xdr:spPr>
        <a:xfrm>
          <a:off x="11563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32113</xdr:rowOff>
    </xdr:from>
    <xdr:ext cx="469744" cy="259045"/>
    <xdr:sp macro="" textlink="">
      <xdr:nvSpPr>
        <xdr:cNvPr id="108" name="n_1mainValue債務償還比率">
          <a:extLst>
            <a:ext uri="{FF2B5EF4-FFF2-40B4-BE49-F238E27FC236}">
              <a16:creationId xmlns:a16="http://schemas.microsoft.com/office/drawing/2014/main" id="{37379424-DA13-4996-8770-5B01E792DBE0}"/>
            </a:ext>
          </a:extLst>
        </xdr:cNvPr>
        <xdr:cNvSpPr txBox="1"/>
      </xdr:nvSpPr>
      <xdr:spPr>
        <a:xfrm>
          <a:off x="13836727" y="56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91514</xdr:rowOff>
    </xdr:from>
    <xdr:ext cx="469744" cy="259045"/>
    <xdr:sp macro="" textlink="">
      <xdr:nvSpPr>
        <xdr:cNvPr id="109" name="n_2mainValue債務償還比率">
          <a:extLst>
            <a:ext uri="{FF2B5EF4-FFF2-40B4-BE49-F238E27FC236}">
              <a16:creationId xmlns:a16="http://schemas.microsoft.com/office/drawing/2014/main" id="{7619FDD2-1780-4C1A-9488-5AC683F76D15}"/>
            </a:ext>
          </a:extLst>
        </xdr:cNvPr>
        <xdr:cNvSpPr txBox="1"/>
      </xdr:nvSpPr>
      <xdr:spPr>
        <a:xfrm>
          <a:off x="13087427" y="60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110225</xdr:rowOff>
    </xdr:from>
    <xdr:ext cx="469744" cy="259045"/>
    <xdr:sp macro="" textlink="">
      <xdr:nvSpPr>
        <xdr:cNvPr id="110" name="n_3mainValue債務償還比率">
          <a:extLst>
            <a:ext uri="{FF2B5EF4-FFF2-40B4-BE49-F238E27FC236}">
              <a16:creationId xmlns:a16="http://schemas.microsoft.com/office/drawing/2014/main" id="{3BD5874A-348C-42E0-8A4B-F9A82C842354}"/>
            </a:ext>
          </a:extLst>
        </xdr:cNvPr>
        <xdr:cNvSpPr txBox="1"/>
      </xdr:nvSpPr>
      <xdr:spPr>
        <a:xfrm>
          <a:off x="123254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169357</xdr:rowOff>
    </xdr:from>
    <xdr:ext cx="469744" cy="259045"/>
    <xdr:sp macro="" textlink="">
      <xdr:nvSpPr>
        <xdr:cNvPr id="111" name="n_4mainValue債務償還比率">
          <a:extLst>
            <a:ext uri="{FF2B5EF4-FFF2-40B4-BE49-F238E27FC236}">
              <a16:creationId xmlns:a16="http://schemas.microsoft.com/office/drawing/2014/main" id="{41B64DED-2CE1-4F5D-B53F-8F732ECE985C}"/>
            </a:ext>
          </a:extLst>
        </xdr:cNvPr>
        <xdr:cNvSpPr txBox="1"/>
      </xdr:nvSpPr>
      <xdr:spPr>
        <a:xfrm>
          <a:off x="11563427" y="608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a:extLst>
            <a:ext uri="{FF2B5EF4-FFF2-40B4-BE49-F238E27FC236}">
              <a16:creationId xmlns:a16="http://schemas.microsoft.com/office/drawing/2014/main" id="{26FC0556-EB51-4107-A556-7E560526EEF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a:extLst>
            <a:ext uri="{FF2B5EF4-FFF2-40B4-BE49-F238E27FC236}">
              <a16:creationId xmlns:a16="http://schemas.microsoft.com/office/drawing/2014/main" id="{023980F7-408B-453B-8783-186AD38F34F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a:extLst>
            <a:ext uri="{FF2B5EF4-FFF2-40B4-BE49-F238E27FC236}">
              <a16:creationId xmlns:a16="http://schemas.microsoft.com/office/drawing/2014/main" id="{E082CAF1-DDFB-490E-8B6A-F41C8761E7BD}"/>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a:extLst>
            <a:ext uri="{FF2B5EF4-FFF2-40B4-BE49-F238E27FC236}">
              <a16:creationId xmlns:a16="http://schemas.microsoft.com/office/drawing/2014/main" id="{9725A72A-D561-4CD7-B2D1-44F873DBEE8A}"/>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a:extLst>
            <a:ext uri="{FF2B5EF4-FFF2-40B4-BE49-F238E27FC236}">
              <a16:creationId xmlns:a16="http://schemas.microsoft.com/office/drawing/2014/main" id="{E699D328-ADD8-4810-8BBE-E3BE4AEF87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a:extLst>
            <a:ext uri="{FF2B5EF4-FFF2-40B4-BE49-F238E27FC236}">
              <a16:creationId xmlns:a16="http://schemas.microsoft.com/office/drawing/2014/main" id="{8C283088-787E-4883-B35C-A1E3FA6D163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D307B0-9104-499B-808D-67F5705178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A0807D-097C-4A84-9205-0C3EB738150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68B528-703F-4F50-9FF0-3DD3CD033A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FC37F1-1CC0-4867-AE9D-8E9C28C5AE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DA6632-9FD8-4521-A322-B394F771D8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98E403-56EF-4144-A960-6F429741DF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FDE31D-82F0-4C5D-BA67-BB5758BAD0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9083C3-3417-42C3-A353-DC6584177B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AB06AB-795C-4019-848B-C6EB08F66B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511DAB-F0AD-435C-8C10-A8C6C3EEB4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0A4D6C-D6D6-42D8-87EE-CEE2C0653D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7D2B15-3575-4266-8F43-51F72633CB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87E785-ACEE-4287-8FDD-00BBCC5FDA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851F95-CAF8-414C-B632-FB741E19CB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8905C4-0111-495C-9F3C-C73B81BE0B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F36ED7E-974F-4245-AB3D-AB74D9484A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B21049DC-6236-4BE5-9456-C1D5702B11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665EE6E-9C56-4C53-BF7E-D260595376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BD10DB0E-0095-4548-A995-7ABABE8668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BA7F1428-D1F1-4C1D-BC1C-A744769A3B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67D25A3B-32DD-47D8-B5CC-003C927720C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F3508240-4871-4923-8D00-CB19D2A2A2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E144FC68-64C5-49E1-8D13-16C657ABA9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767E2498-CAD2-4C3C-9CC3-F0B49B7935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E28534-DCEC-49BB-A5A3-324C423507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682760-3CBA-4B41-8D13-45C2DE5404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FC59B7-3B5C-4079-887E-5B116EEEFD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CE69D8-C341-4292-8684-25CE107990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E20604-F07D-48B2-B996-E94EEC49A0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5CCF21-4297-4BF4-97DC-FE8A3D5EA7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A711B3-5C89-4CCD-9F2A-88B6E097C4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51B5AD-59F2-4CA1-89E3-71581B1F7C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25C319-9C3C-4976-933E-4B5B9DC0DE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AB3237-7BFC-4B5F-934E-C7B84B79AE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2E7793-44A3-4746-9A53-6C04B72CFB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609286-F893-43B5-8C6F-650C00BCC0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8B9B1E-4AFA-4EE5-8551-CD4CD4ABB8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925FC9-D2F0-4D6F-A32A-C766BFE997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7D9FD2-41EC-4402-AF2C-38ECF6B1FB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F82125-6064-4CED-B90C-9C0FEC4DF90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A996F590-425B-4FB6-9024-DFF3C201FD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88B03450-0A1B-4FD9-9AF1-31CE3446C81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2E07EDC9-3155-44B8-A49A-868530C8BF4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D407B7FC-F61F-4B93-9E33-479DDD090C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7085FBF3-312D-4664-9A1F-EB950CFA0E9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E6792061-D518-41E9-98F1-8414036337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93CB9EE3-EA7D-43CB-8D3E-5CEDA25084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710F2A8D-3C22-4DA3-AD08-D8572CCC51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12889086</v>
      </c>
      <c r="BO4" s="489"/>
      <c r="BP4" s="489"/>
      <c r="BQ4" s="489"/>
      <c r="BR4" s="489"/>
      <c r="BS4" s="489"/>
      <c r="BT4" s="489"/>
      <c r="BU4" s="490"/>
      <c r="BV4" s="488">
        <v>14381773</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8.6</v>
      </c>
      <c r="CU4" s="629"/>
      <c r="CV4" s="629"/>
      <c r="CW4" s="629"/>
      <c r="CX4" s="629"/>
      <c r="CY4" s="629"/>
      <c r="CZ4" s="629"/>
      <c r="DA4" s="630"/>
      <c r="DB4" s="628">
        <v>11.2</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12162695</v>
      </c>
      <c r="BO5" s="460"/>
      <c r="BP5" s="460"/>
      <c r="BQ5" s="460"/>
      <c r="BR5" s="460"/>
      <c r="BS5" s="460"/>
      <c r="BT5" s="460"/>
      <c r="BU5" s="461"/>
      <c r="BV5" s="459">
        <v>13443579</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84.3</v>
      </c>
      <c r="CU5" s="457"/>
      <c r="CV5" s="457"/>
      <c r="CW5" s="457"/>
      <c r="CX5" s="457"/>
      <c r="CY5" s="457"/>
      <c r="CZ5" s="457"/>
      <c r="DA5" s="458"/>
      <c r="DB5" s="456">
        <v>85</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726391</v>
      </c>
      <c r="BO6" s="460"/>
      <c r="BP6" s="460"/>
      <c r="BQ6" s="460"/>
      <c r="BR6" s="460"/>
      <c r="BS6" s="460"/>
      <c r="BT6" s="460"/>
      <c r="BU6" s="461"/>
      <c r="BV6" s="459">
        <v>938194</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87.6</v>
      </c>
      <c r="CU6" s="603"/>
      <c r="CV6" s="603"/>
      <c r="CW6" s="603"/>
      <c r="CX6" s="603"/>
      <c r="CY6" s="603"/>
      <c r="CZ6" s="603"/>
      <c r="DA6" s="604"/>
      <c r="DB6" s="602">
        <v>87.9</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82642</v>
      </c>
      <c r="BO7" s="460"/>
      <c r="BP7" s="460"/>
      <c r="BQ7" s="460"/>
      <c r="BR7" s="460"/>
      <c r="BS7" s="460"/>
      <c r="BT7" s="460"/>
      <c r="BU7" s="461"/>
      <c r="BV7" s="459">
        <v>126803</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7523293</v>
      </c>
      <c r="CU7" s="460"/>
      <c r="CV7" s="460"/>
      <c r="CW7" s="460"/>
      <c r="CX7" s="460"/>
      <c r="CY7" s="460"/>
      <c r="CZ7" s="460"/>
      <c r="DA7" s="461"/>
      <c r="DB7" s="459">
        <v>7217820</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94</v>
      </c>
      <c r="AV8" s="518"/>
      <c r="AW8" s="518"/>
      <c r="AX8" s="518"/>
      <c r="AY8" s="473" t="s">
        <v>109</v>
      </c>
      <c r="AZ8" s="474"/>
      <c r="BA8" s="474"/>
      <c r="BB8" s="474"/>
      <c r="BC8" s="474"/>
      <c r="BD8" s="474"/>
      <c r="BE8" s="474"/>
      <c r="BF8" s="474"/>
      <c r="BG8" s="474"/>
      <c r="BH8" s="474"/>
      <c r="BI8" s="474"/>
      <c r="BJ8" s="474"/>
      <c r="BK8" s="474"/>
      <c r="BL8" s="474"/>
      <c r="BM8" s="475"/>
      <c r="BN8" s="459">
        <v>643749</v>
      </c>
      <c r="BO8" s="460"/>
      <c r="BP8" s="460"/>
      <c r="BQ8" s="460"/>
      <c r="BR8" s="460"/>
      <c r="BS8" s="460"/>
      <c r="BT8" s="460"/>
      <c r="BU8" s="461"/>
      <c r="BV8" s="459">
        <v>811391</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0.3</v>
      </c>
      <c r="CU8" s="563"/>
      <c r="CV8" s="563"/>
      <c r="CW8" s="563"/>
      <c r="CX8" s="563"/>
      <c r="CY8" s="563"/>
      <c r="CZ8" s="563"/>
      <c r="DA8" s="564"/>
      <c r="DB8" s="562">
        <v>0.31</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12062</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94</v>
      </c>
      <c r="AV9" s="518"/>
      <c r="AW9" s="518"/>
      <c r="AX9" s="518"/>
      <c r="AY9" s="473" t="s">
        <v>115</v>
      </c>
      <c r="AZ9" s="474"/>
      <c r="BA9" s="474"/>
      <c r="BB9" s="474"/>
      <c r="BC9" s="474"/>
      <c r="BD9" s="474"/>
      <c r="BE9" s="474"/>
      <c r="BF9" s="474"/>
      <c r="BG9" s="474"/>
      <c r="BH9" s="474"/>
      <c r="BI9" s="474"/>
      <c r="BJ9" s="474"/>
      <c r="BK9" s="474"/>
      <c r="BL9" s="474"/>
      <c r="BM9" s="475"/>
      <c r="BN9" s="459">
        <v>-167642</v>
      </c>
      <c r="BO9" s="460"/>
      <c r="BP9" s="460"/>
      <c r="BQ9" s="460"/>
      <c r="BR9" s="460"/>
      <c r="BS9" s="460"/>
      <c r="BT9" s="460"/>
      <c r="BU9" s="461"/>
      <c r="BV9" s="459">
        <v>419626</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17.899999999999999</v>
      </c>
      <c r="CU9" s="457"/>
      <c r="CV9" s="457"/>
      <c r="CW9" s="457"/>
      <c r="CX9" s="457"/>
      <c r="CY9" s="457"/>
      <c r="CZ9" s="457"/>
      <c r="DA9" s="458"/>
      <c r="DB9" s="456">
        <v>16.100000000000001</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12847</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21114</v>
      </c>
      <c r="BO10" s="460"/>
      <c r="BP10" s="460"/>
      <c r="BQ10" s="460"/>
      <c r="BR10" s="460"/>
      <c r="BS10" s="460"/>
      <c r="BT10" s="460"/>
      <c r="BU10" s="461"/>
      <c r="BV10" s="459">
        <v>25866</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12610</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94</v>
      </c>
      <c r="AV12" s="518"/>
      <c r="AW12" s="518"/>
      <c r="AX12" s="518"/>
      <c r="AY12" s="473" t="s">
        <v>134</v>
      </c>
      <c r="AZ12" s="474"/>
      <c r="BA12" s="474"/>
      <c r="BB12" s="474"/>
      <c r="BC12" s="474"/>
      <c r="BD12" s="474"/>
      <c r="BE12" s="474"/>
      <c r="BF12" s="474"/>
      <c r="BG12" s="474"/>
      <c r="BH12" s="474"/>
      <c r="BI12" s="474"/>
      <c r="BJ12" s="474"/>
      <c r="BK12" s="474"/>
      <c r="BL12" s="474"/>
      <c r="BM12" s="475"/>
      <c r="BN12" s="459">
        <v>153000</v>
      </c>
      <c r="BO12" s="460"/>
      <c r="BP12" s="460"/>
      <c r="BQ12" s="460"/>
      <c r="BR12" s="460"/>
      <c r="BS12" s="460"/>
      <c r="BT12" s="460"/>
      <c r="BU12" s="461"/>
      <c r="BV12" s="459">
        <v>1210000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136</v>
      </c>
      <c r="CU12" s="563"/>
      <c r="CV12" s="563"/>
      <c r="CW12" s="563"/>
      <c r="CX12" s="563"/>
      <c r="CY12" s="563"/>
      <c r="CZ12" s="563"/>
      <c r="DA12" s="564"/>
      <c r="DB12" s="562" t="s">
        <v>137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12501</v>
      </c>
      <c r="S13" s="547"/>
      <c r="T13" s="547"/>
      <c r="U13" s="547"/>
      <c r="V13" s="548"/>
      <c r="W13" s="549" t="s">
        <v>139</v>
      </c>
      <c r="X13" s="445"/>
      <c r="Y13" s="445"/>
      <c r="Z13" s="445"/>
      <c r="AA13" s="445"/>
      <c r="AB13" s="446"/>
      <c r="AC13" s="412">
        <v>826</v>
      </c>
      <c r="AD13" s="413"/>
      <c r="AE13" s="413"/>
      <c r="AF13" s="413"/>
      <c r="AG13" s="414"/>
      <c r="AH13" s="412">
        <v>1044</v>
      </c>
      <c r="AI13" s="413"/>
      <c r="AJ13" s="413"/>
      <c r="AK13" s="413"/>
      <c r="AL13" s="472"/>
      <c r="AM13" s="516" t="s">
        <v>140</v>
      </c>
      <c r="AN13" s="416"/>
      <c r="AO13" s="416"/>
      <c r="AP13" s="416"/>
      <c r="AQ13" s="416"/>
      <c r="AR13" s="416"/>
      <c r="AS13" s="416"/>
      <c r="AT13" s="417"/>
      <c r="AU13" s="517" t="s">
        <v>94</v>
      </c>
      <c r="AV13" s="518"/>
      <c r="AW13" s="518"/>
      <c r="AX13" s="518"/>
      <c r="AY13" s="473" t="s">
        <v>141</v>
      </c>
      <c r="AZ13" s="474"/>
      <c r="BA13" s="474"/>
      <c r="BB13" s="474"/>
      <c r="BC13" s="474"/>
      <c r="BD13" s="474"/>
      <c r="BE13" s="474"/>
      <c r="BF13" s="474"/>
      <c r="BG13" s="474"/>
      <c r="BH13" s="474"/>
      <c r="BI13" s="474"/>
      <c r="BJ13" s="474"/>
      <c r="BK13" s="474"/>
      <c r="BL13" s="474"/>
      <c r="BM13" s="475"/>
      <c r="BN13" s="459">
        <v>-299528</v>
      </c>
      <c r="BO13" s="460"/>
      <c r="BP13" s="460"/>
      <c r="BQ13" s="460"/>
      <c r="BR13" s="460"/>
      <c r="BS13" s="460"/>
      <c r="BT13" s="460"/>
      <c r="BU13" s="461"/>
      <c r="BV13" s="459">
        <v>-764508</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11.5</v>
      </c>
      <c r="CU13" s="457"/>
      <c r="CV13" s="457"/>
      <c r="CW13" s="457"/>
      <c r="CX13" s="457"/>
      <c r="CY13" s="457"/>
      <c r="CZ13" s="457"/>
      <c r="DA13" s="458"/>
      <c r="DB13" s="456">
        <v>11.4</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12739</v>
      </c>
      <c r="S14" s="547"/>
      <c r="T14" s="547"/>
      <c r="U14" s="547"/>
      <c r="V14" s="548"/>
      <c r="W14" s="550"/>
      <c r="X14" s="448"/>
      <c r="Y14" s="448"/>
      <c r="Z14" s="448"/>
      <c r="AA14" s="448"/>
      <c r="AB14" s="449"/>
      <c r="AC14" s="539">
        <v>14.1</v>
      </c>
      <c r="AD14" s="540"/>
      <c r="AE14" s="540"/>
      <c r="AF14" s="540"/>
      <c r="AG14" s="541"/>
      <c r="AH14" s="539">
        <v>16.7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30.5</v>
      </c>
      <c r="CU14" s="557"/>
      <c r="CV14" s="557"/>
      <c r="CW14" s="557"/>
      <c r="CX14" s="557"/>
      <c r="CY14" s="557"/>
      <c r="CZ14" s="557"/>
      <c r="DA14" s="558"/>
      <c r="DB14" s="556">
        <v>57.9</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12625</v>
      </c>
      <c r="S15" s="547"/>
      <c r="T15" s="547"/>
      <c r="U15" s="547"/>
      <c r="V15" s="548"/>
      <c r="W15" s="549" t="s">
        <v>146</v>
      </c>
      <c r="X15" s="445"/>
      <c r="Y15" s="445"/>
      <c r="Z15" s="445"/>
      <c r="AA15" s="445"/>
      <c r="AB15" s="446"/>
      <c r="AC15" s="412">
        <v>1462</v>
      </c>
      <c r="AD15" s="413"/>
      <c r="AE15" s="413"/>
      <c r="AF15" s="413"/>
      <c r="AG15" s="414"/>
      <c r="AH15" s="412">
        <v>1549</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1928429</v>
      </c>
      <c r="BO15" s="489"/>
      <c r="BP15" s="489"/>
      <c r="BQ15" s="489"/>
      <c r="BR15" s="489"/>
      <c r="BS15" s="489"/>
      <c r="BT15" s="489"/>
      <c r="BU15" s="490"/>
      <c r="BV15" s="488">
        <v>1941603</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24.9</v>
      </c>
      <c r="AD16" s="540"/>
      <c r="AE16" s="540"/>
      <c r="AF16" s="540"/>
      <c r="AG16" s="541"/>
      <c r="AH16" s="539">
        <v>24.8</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6733426</v>
      </c>
      <c r="BO16" s="460"/>
      <c r="BP16" s="460"/>
      <c r="BQ16" s="460"/>
      <c r="BR16" s="460"/>
      <c r="BS16" s="460"/>
      <c r="BT16" s="460"/>
      <c r="BU16" s="461"/>
      <c r="BV16" s="459">
        <v>6467354</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3584</v>
      </c>
      <c r="AD17" s="413"/>
      <c r="AE17" s="413"/>
      <c r="AF17" s="413"/>
      <c r="AG17" s="414"/>
      <c r="AH17" s="412">
        <v>3665</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2438860</v>
      </c>
      <c r="BO17" s="460"/>
      <c r="BP17" s="460"/>
      <c r="BQ17" s="460"/>
      <c r="BR17" s="460"/>
      <c r="BS17" s="460"/>
      <c r="BT17" s="460"/>
      <c r="BU17" s="461"/>
      <c r="BV17" s="459">
        <v>2455858</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419.68</v>
      </c>
      <c r="M18" s="512"/>
      <c r="N18" s="512"/>
      <c r="O18" s="512"/>
      <c r="P18" s="512"/>
      <c r="Q18" s="512"/>
      <c r="R18" s="513"/>
      <c r="S18" s="513"/>
      <c r="T18" s="513"/>
      <c r="U18" s="513"/>
      <c r="V18" s="514"/>
      <c r="W18" s="530"/>
      <c r="X18" s="531"/>
      <c r="Y18" s="531"/>
      <c r="Z18" s="531"/>
      <c r="AA18" s="531"/>
      <c r="AB18" s="555"/>
      <c r="AC18" s="429">
        <v>61</v>
      </c>
      <c r="AD18" s="430"/>
      <c r="AE18" s="430"/>
      <c r="AF18" s="430"/>
      <c r="AG18" s="515"/>
      <c r="AH18" s="429">
        <v>58.6</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6450827</v>
      </c>
      <c r="BO18" s="460"/>
      <c r="BP18" s="460"/>
      <c r="BQ18" s="460"/>
      <c r="BR18" s="460"/>
      <c r="BS18" s="460"/>
      <c r="BT18" s="460"/>
      <c r="BU18" s="461"/>
      <c r="BV18" s="459">
        <v>6225450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29</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9742554</v>
      </c>
      <c r="BO19" s="460"/>
      <c r="BP19" s="460"/>
      <c r="BQ19" s="460"/>
      <c r="BR19" s="460"/>
      <c r="BS19" s="460"/>
      <c r="BT19" s="460"/>
      <c r="BU19" s="461"/>
      <c r="BV19" s="459">
        <v>10547504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4643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11761228</v>
      </c>
      <c r="BO22" s="489"/>
      <c r="BP22" s="489"/>
      <c r="BQ22" s="489"/>
      <c r="BR22" s="489"/>
      <c r="BS22" s="489"/>
      <c r="BT22" s="489"/>
      <c r="BU22" s="490"/>
      <c r="BV22" s="488">
        <v>12619537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10616799</v>
      </c>
      <c r="BO23" s="460"/>
      <c r="BP23" s="460"/>
      <c r="BQ23" s="460"/>
      <c r="BR23" s="460"/>
      <c r="BS23" s="460"/>
      <c r="BT23" s="460"/>
      <c r="BU23" s="461"/>
      <c r="BV23" s="459">
        <v>11111181</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7450</v>
      </c>
      <c r="R24" s="413"/>
      <c r="S24" s="413"/>
      <c r="T24" s="413"/>
      <c r="U24" s="413"/>
      <c r="V24" s="414"/>
      <c r="W24" s="502"/>
      <c r="X24" s="439"/>
      <c r="Y24" s="440"/>
      <c r="Z24" s="415" t="s">
        <v>171</v>
      </c>
      <c r="AA24" s="416"/>
      <c r="AB24" s="416"/>
      <c r="AC24" s="416"/>
      <c r="AD24" s="416"/>
      <c r="AE24" s="416"/>
      <c r="AF24" s="416"/>
      <c r="AG24" s="417"/>
      <c r="AH24" s="412">
        <v>182</v>
      </c>
      <c r="AI24" s="413"/>
      <c r="AJ24" s="413"/>
      <c r="AK24" s="413"/>
      <c r="AL24" s="414"/>
      <c r="AM24" s="412">
        <v>524888</v>
      </c>
      <c r="AN24" s="413"/>
      <c r="AO24" s="413"/>
      <c r="AP24" s="413"/>
      <c r="AQ24" s="413"/>
      <c r="AR24" s="414"/>
      <c r="AS24" s="412">
        <v>2884</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7244331</v>
      </c>
      <c r="BO24" s="460"/>
      <c r="BP24" s="460"/>
      <c r="BQ24" s="460"/>
      <c r="BR24" s="460"/>
      <c r="BS24" s="460"/>
      <c r="BT24" s="460"/>
      <c r="BU24" s="461"/>
      <c r="BV24" s="459">
        <v>7975347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6050</v>
      </c>
      <c r="R25" s="413"/>
      <c r="S25" s="413"/>
      <c r="T25" s="413"/>
      <c r="U25" s="413"/>
      <c r="V25" s="414"/>
      <c r="W25" s="502"/>
      <c r="X25" s="439"/>
      <c r="Y25" s="440"/>
      <c r="Z25" s="415" t="s">
        <v>174</v>
      </c>
      <c r="AA25" s="416"/>
      <c r="AB25" s="416"/>
      <c r="AC25" s="416"/>
      <c r="AD25" s="416"/>
      <c r="AE25" s="416"/>
      <c r="AF25" s="416"/>
      <c r="AG25" s="417"/>
      <c r="AH25" s="412" t="s">
        <v>137</v>
      </c>
      <c r="AI25" s="413"/>
      <c r="AJ25" s="413"/>
      <c r="AK25" s="413"/>
      <c r="AL25" s="414"/>
      <c r="AM25" s="412" t="s">
        <v>128</v>
      </c>
      <c r="AN25" s="413"/>
      <c r="AO25" s="413"/>
      <c r="AP25" s="413"/>
      <c r="AQ25" s="413"/>
      <c r="AR25" s="414"/>
      <c r="AS25" s="412" t="s">
        <v>136</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3211107</v>
      </c>
      <c r="BO25" s="489"/>
      <c r="BP25" s="489"/>
      <c r="BQ25" s="489"/>
      <c r="BR25" s="489"/>
      <c r="BS25" s="489"/>
      <c r="BT25" s="489"/>
      <c r="BU25" s="490"/>
      <c r="BV25" s="488">
        <v>2529621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5650</v>
      </c>
      <c r="R26" s="413"/>
      <c r="S26" s="413"/>
      <c r="T26" s="413"/>
      <c r="U26" s="413"/>
      <c r="V26" s="414"/>
      <c r="W26" s="502"/>
      <c r="X26" s="439"/>
      <c r="Y26" s="440"/>
      <c r="Z26" s="415" t="s">
        <v>177</v>
      </c>
      <c r="AA26" s="470"/>
      <c r="AB26" s="470"/>
      <c r="AC26" s="470"/>
      <c r="AD26" s="470"/>
      <c r="AE26" s="470"/>
      <c r="AF26" s="470"/>
      <c r="AG26" s="471"/>
      <c r="AH26" s="412">
        <v>4</v>
      </c>
      <c r="AI26" s="413"/>
      <c r="AJ26" s="413"/>
      <c r="AK26" s="413"/>
      <c r="AL26" s="414"/>
      <c r="AM26" s="412">
        <v>10252</v>
      </c>
      <c r="AN26" s="413"/>
      <c r="AO26" s="413"/>
      <c r="AP26" s="413"/>
      <c r="AQ26" s="413"/>
      <c r="AR26" s="414"/>
      <c r="AS26" s="412">
        <v>2563</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136</v>
      </c>
      <c r="BO26" s="460"/>
      <c r="BP26" s="460"/>
      <c r="BQ26" s="460"/>
      <c r="BR26" s="460"/>
      <c r="BS26" s="460"/>
      <c r="BT26" s="460"/>
      <c r="BU26" s="461"/>
      <c r="BV26" s="459" t="s">
        <v>136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3180</v>
      </c>
      <c r="R27" s="413"/>
      <c r="S27" s="413"/>
      <c r="T27" s="413"/>
      <c r="U27" s="413"/>
      <c r="V27" s="414"/>
      <c r="W27" s="502"/>
      <c r="X27" s="439"/>
      <c r="Y27" s="440"/>
      <c r="Z27" s="415" t="s">
        <v>180</v>
      </c>
      <c r="AA27" s="416"/>
      <c r="AB27" s="416"/>
      <c r="AC27" s="416"/>
      <c r="AD27" s="416"/>
      <c r="AE27" s="416"/>
      <c r="AF27" s="416"/>
      <c r="AG27" s="417"/>
      <c r="AH27" s="412">
        <v>2</v>
      </c>
      <c r="AI27" s="413"/>
      <c r="AJ27" s="413"/>
      <c r="AK27" s="413"/>
      <c r="AL27" s="414"/>
      <c r="AM27" s="412" t="s">
        <v>181</v>
      </c>
      <c r="AN27" s="413"/>
      <c r="AO27" s="413"/>
      <c r="AP27" s="413"/>
      <c r="AQ27" s="413"/>
      <c r="AR27" s="414"/>
      <c r="AS27" s="412" t="s">
        <v>181</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t="s">
        <v>136</v>
      </c>
      <c r="BO27" s="494"/>
      <c r="BP27" s="494"/>
      <c r="BQ27" s="494"/>
      <c r="BR27" s="494"/>
      <c r="BS27" s="494"/>
      <c r="BT27" s="494"/>
      <c r="BU27" s="495"/>
      <c r="BV27" s="493" t="s">
        <v>128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2640</v>
      </c>
      <c r="R28" s="413"/>
      <c r="S28" s="413"/>
      <c r="T28" s="413"/>
      <c r="U28" s="413"/>
      <c r="V28" s="414"/>
      <c r="W28" s="502"/>
      <c r="X28" s="439"/>
      <c r="Y28" s="440"/>
      <c r="Z28" s="415" t="s">
        <v>184</v>
      </c>
      <c r="AA28" s="416"/>
      <c r="AB28" s="416"/>
      <c r="AC28" s="416"/>
      <c r="AD28" s="416"/>
      <c r="AE28" s="416"/>
      <c r="AF28" s="416"/>
      <c r="AG28" s="417"/>
      <c r="AH28" s="412" t="s">
        <v>136</v>
      </c>
      <c r="AI28" s="413"/>
      <c r="AJ28" s="413"/>
      <c r="AK28" s="413"/>
      <c r="AL28" s="414"/>
      <c r="AM28" s="412" t="s">
        <v>128</v>
      </c>
      <c r="AN28" s="413"/>
      <c r="AO28" s="413"/>
      <c r="AP28" s="413"/>
      <c r="AQ28" s="413"/>
      <c r="AR28" s="414"/>
      <c r="AS28" s="412" t="s">
        <v>185</v>
      </c>
      <c r="AT28" s="413"/>
      <c r="AU28" s="413"/>
      <c r="AV28" s="413"/>
      <c r="AW28" s="413"/>
      <c r="AX28" s="472"/>
      <c r="AY28" s="476" t="s">
        <v>186</v>
      </c>
      <c r="AZ28" s="477"/>
      <c r="BA28" s="477"/>
      <c r="BB28" s="478"/>
      <c r="BC28" s="485" t="s">
        <v>48</v>
      </c>
      <c r="BD28" s="486"/>
      <c r="BE28" s="486"/>
      <c r="BF28" s="486"/>
      <c r="BG28" s="486"/>
      <c r="BH28" s="486"/>
      <c r="BI28" s="486"/>
      <c r="BJ28" s="486"/>
      <c r="BK28" s="486"/>
      <c r="BL28" s="486"/>
      <c r="BM28" s="487"/>
      <c r="BN28" s="488">
        <v>4331505</v>
      </c>
      <c r="BO28" s="489"/>
      <c r="BP28" s="489"/>
      <c r="BQ28" s="489"/>
      <c r="BR28" s="489"/>
      <c r="BS28" s="489"/>
      <c r="BT28" s="489"/>
      <c r="BU28" s="490"/>
      <c r="BV28" s="488">
        <v>3963391</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187</v>
      </c>
      <c r="F29" s="416"/>
      <c r="G29" s="416"/>
      <c r="H29" s="416"/>
      <c r="I29" s="416"/>
      <c r="J29" s="416"/>
      <c r="K29" s="417"/>
      <c r="L29" s="412">
        <v>13</v>
      </c>
      <c r="M29" s="413"/>
      <c r="N29" s="413"/>
      <c r="O29" s="413"/>
      <c r="P29" s="414"/>
      <c r="Q29" s="412">
        <v>2440</v>
      </c>
      <c r="R29" s="413"/>
      <c r="S29" s="413"/>
      <c r="T29" s="413"/>
      <c r="U29" s="413"/>
      <c r="V29" s="414"/>
      <c r="W29" s="503"/>
      <c r="X29" s="504"/>
      <c r="Y29" s="505"/>
      <c r="Z29" s="415" t="s">
        <v>188</v>
      </c>
      <c r="AA29" s="416"/>
      <c r="AB29" s="416"/>
      <c r="AC29" s="416"/>
      <c r="AD29" s="416"/>
      <c r="AE29" s="416"/>
      <c r="AF29" s="416"/>
      <c r="AG29" s="417"/>
      <c r="AH29" s="412">
        <v>184</v>
      </c>
      <c r="AI29" s="413"/>
      <c r="AJ29" s="413"/>
      <c r="AK29" s="413"/>
      <c r="AL29" s="414"/>
      <c r="AM29" s="412">
        <v>531597</v>
      </c>
      <c r="AN29" s="413"/>
      <c r="AO29" s="413"/>
      <c r="AP29" s="413"/>
      <c r="AQ29" s="413"/>
      <c r="AR29" s="414"/>
      <c r="AS29" s="412">
        <v>2889</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v>1092145</v>
      </c>
      <c r="BO29" s="460"/>
      <c r="BP29" s="460"/>
      <c r="BQ29" s="460"/>
      <c r="BR29" s="460"/>
      <c r="BS29" s="460"/>
      <c r="BT29" s="460"/>
      <c r="BU29" s="461"/>
      <c r="BV29" s="459">
        <v>1188593</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95.1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3469572</v>
      </c>
      <c r="BO30" s="494"/>
      <c r="BP30" s="494"/>
      <c r="BQ30" s="494"/>
      <c r="BR30" s="494"/>
      <c r="BS30" s="494"/>
      <c r="BT30" s="494"/>
      <c r="BU30" s="495"/>
      <c r="BV30" s="493">
        <v>3664145</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197</v>
      </c>
      <c r="V33" s="411"/>
      <c r="W33" s="410" t="s">
        <v>199</v>
      </c>
      <c r="X33" s="410"/>
      <c r="Y33" s="410"/>
      <c r="Z33" s="410"/>
      <c r="AA33" s="410"/>
      <c r="AB33" s="410"/>
      <c r="AC33" s="410"/>
      <c r="AD33" s="410"/>
      <c r="AE33" s="410"/>
      <c r="AF33" s="410"/>
      <c r="AG33" s="410"/>
      <c r="AH33" s="410"/>
      <c r="AI33" s="410"/>
      <c r="AJ33" s="410"/>
      <c r="AK33" s="410"/>
      <c r="AL33" s="203"/>
      <c r="AM33" s="411" t="s">
        <v>200</v>
      </c>
      <c r="AN33" s="411"/>
      <c r="AO33" s="410" t="s">
        <v>198</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197</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国民健康保険特別会計（事業勘定）</v>
      </c>
      <c r="X34" s="408"/>
      <c r="Y34" s="408"/>
      <c r="Z34" s="408"/>
      <c r="AA34" s="408"/>
      <c r="AB34" s="408"/>
      <c r="AC34" s="408"/>
      <c r="AD34" s="408"/>
      <c r="AE34" s="408"/>
      <c r="AF34" s="408"/>
      <c r="AG34" s="408"/>
      <c r="AH34" s="408"/>
      <c r="AI34" s="408"/>
      <c r="AJ34" s="408"/>
      <c r="AK34" s="408"/>
      <c r="AL34" s="178"/>
      <c r="AM34" s="407">
        <f>IF(AO34="","",MAX(C34:D43,U34:V43)+1)</f>
        <v>8</v>
      </c>
      <c r="AN34" s="407"/>
      <c r="AO34" s="408" t="str">
        <f>IF('各会計、関係団体の財政状況及び健全化判断比率'!B32="","",'各会計、関係団体の財政状況及び健全化判断比率'!B32)</f>
        <v>国民健康保険病院事業会計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岡山県市町村総合事務組合　一般会計</v>
      </c>
      <c r="BZ34" s="408"/>
      <c r="CA34" s="408"/>
      <c r="CB34" s="408"/>
      <c r="CC34" s="408"/>
      <c r="CD34" s="408"/>
      <c r="CE34" s="408"/>
      <c r="CF34" s="408"/>
      <c r="CG34" s="408"/>
      <c r="CH34" s="408"/>
      <c r="CI34" s="408"/>
      <c r="CJ34" s="408"/>
      <c r="CK34" s="408"/>
      <c r="CL34" s="408"/>
      <c r="CM34" s="408"/>
      <c r="CN34" s="178"/>
      <c r="CO34" s="407">
        <f>IF(CQ34="","",MAX(C34:D43,U34:V43,AM34:AN43,BE34:BF43,BW34:BX43)+1)</f>
        <v>21</v>
      </c>
      <c r="CP34" s="407"/>
      <c r="CQ34" s="408" t="str">
        <f>IF('各会計、関係団体の財政状況及び健全化判断比率'!BS7="","",'各会計、関係団体の財政状況及び健全化判断比率'!BS7)</f>
        <v>鏡野町振興公社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津山・富線共同バス運行事業特別会計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国民健康保険特別会計（直診勘定）</v>
      </c>
      <c r="X35" s="408"/>
      <c r="Y35" s="408"/>
      <c r="Z35" s="408"/>
      <c r="AA35" s="408"/>
      <c r="AB35" s="408"/>
      <c r="AC35" s="408"/>
      <c r="AD35" s="408"/>
      <c r="AE35" s="408"/>
      <c r="AF35" s="408"/>
      <c r="AG35" s="408"/>
      <c r="AH35" s="408"/>
      <c r="AI35" s="408"/>
      <c r="AJ35" s="408"/>
      <c r="AK35" s="408"/>
      <c r="AL35" s="178"/>
      <c r="AM35" s="407">
        <f t="shared" ref="AM35:AM43" si="0">IF(AO35="","",AM34+1)</f>
        <v>9</v>
      </c>
      <c r="AN35" s="407"/>
      <c r="AO35" s="408" t="str">
        <f>IF('各会計、関係団体の財政状況及び健全化判断比率'!B33="","",'各会計、関係団体の財政状況及び健全化判断比率'!B33)</f>
        <v>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岡山県市町村総合事務組合　貸付金特別会計</v>
      </c>
      <c r="BZ35" s="408"/>
      <c r="CA35" s="408"/>
      <c r="CB35" s="408"/>
      <c r="CC35" s="408"/>
      <c r="CD35" s="408"/>
      <c r="CE35" s="408"/>
      <c r="CF35" s="408"/>
      <c r="CG35" s="408"/>
      <c r="CH35" s="408"/>
      <c r="CI35" s="408"/>
      <c r="CJ35" s="408"/>
      <c r="CK35" s="408"/>
      <c r="CL35" s="408"/>
      <c r="CM35" s="408"/>
      <c r="CN35" s="178"/>
      <c r="CO35" s="407">
        <f t="shared" ref="CO35:CO43" si="3">IF(CQ35="","",CO34+1)</f>
        <v>22</v>
      </c>
      <c r="CP35" s="407"/>
      <c r="CQ35" s="408" t="str">
        <f>IF('各会計、関係団体の財政状況及び健全化判断比率'!BS8="","",'各会計、関係団体の財政状況及び健全化判断比率'!BS8)</f>
        <v>夢アグリ鏡野</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奨学会特別会計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介護保険特別会計（事業勘定）</v>
      </c>
      <c r="X36" s="408"/>
      <c r="Y36" s="408"/>
      <c r="Z36" s="408"/>
      <c r="AA36" s="408"/>
      <c r="AB36" s="408"/>
      <c r="AC36" s="408"/>
      <c r="AD36" s="408"/>
      <c r="AE36" s="408"/>
      <c r="AF36" s="408"/>
      <c r="AG36" s="408"/>
      <c r="AH36" s="408"/>
      <c r="AI36" s="408"/>
      <c r="AJ36" s="408"/>
      <c r="AK36" s="408"/>
      <c r="AL36" s="178"/>
      <c r="AM36" s="407">
        <f t="shared" si="0"/>
        <v>10</v>
      </c>
      <c r="AN36" s="407"/>
      <c r="AO36" s="408" t="str">
        <f>IF('各会計、関係団体の財政状況及び健全化判断比率'!B34="","",'各会計、関係団体の財政状況及び健全化判断比率'!B34)</f>
        <v>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岡山県市町村総合事務組合　拠出金事業特別会計</v>
      </c>
      <c r="BZ36" s="408"/>
      <c r="CA36" s="408"/>
      <c r="CB36" s="408"/>
      <c r="CC36" s="408"/>
      <c r="CD36" s="408"/>
      <c r="CE36" s="408"/>
      <c r="CF36" s="408"/>
      <c r="CG36" s="408"/>
      <c r="CH36" s="408"/>
      <c r="CI36" s="408"/>
      <c r="CJ36" s="408"/>
      <c r="CK36" s="408"/>
      <c r="CL36" s="408"/>
      <c r="CM36" s="408"/>
      <c r="CN36" s="178"/>
      <c r="CO36" s="407">
        <f t="shared" si="3"/>
        <v>23</v>
      </c>
      <c r="CP36" s="407"/>
      <c r="CQ36" s="408" t="str">
        <f>IF('各会計、関係団体の財政状況及び健全化判断比率'!BS9="","",'各会計、関係団体の財政状況及び健全化判断比率'!BS9)</f>
        <v>未来奥津</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7</v>
      </c>
      <c r="V37" s="407"/>
      <c r="W37" s="408" t="str">
        <f>IF('各会計、関係団体の財政状況及び健全化判断比率'!B31="","",'各会計、関係団体の財政状況及び健全化判断比率'!B31)</f>
        <v>後期高齢者医療特別会計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岡山県市町村総合事務組合　交通災害共済特別会計</v>
      </c>
      <c r="BZ37" s="408"/>
      <c r="CA37" s="408"/>
      <c r="CB37" s="408"/>
      <c r="CC37" s="408"/>
      <c r="CD37" s="408"/>
      <c r="CE37" s="408"/>
      <c r="CF37" s="408"/>
      <c r="CG37" s="408"/>
      <c r="CH37" s="408"/>
      <c r="CI37" s="408"/>
      <c r="CJ37" s="408"/>
      <c r="CK37" s="408"/>
      <c r="CL37" s="408"/>
      <c r="CM37" s="408"/>
      <c r="CN37" s="178"/>
      <c r="CO37" s="407">
        <f t="shared" si="3"/>
        <v>24</v>
      </c>
      <c r="CP37" s="407"/>
      <c r="CQ37" s="408" t="str">
        <f>IF('各会計、関係団体の財政状況及び健全化判断比率'!BS10="","",'各会計、関係団体の財政状況及び健全化判断比率'!BS10)</f>
        <v>花美人の里</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岡山県後期高齢者医療広域連合　一般会計</v>
      </c>
      <c r="BZ38" s="408"/>
      <c r="CA38" s="408"/>
      <c r="CB38" s="408"/>
      <c r="CC38" s="408"/>
      <c r="CD38" s="408"/>
      <c r="CE38" s="408"/>
      <c r="CF38" s="408"/>
      <c r="CG38" s="408"/>
      <c r="CH38" s="408"/>
      <c r="CI38" s="408"/>
      <c r="CJ38" s="408"/>
      <c r="CK38" s="408"/>
      <c r="CL38" s="408"/>
      <c r="CM38" s="408"/>
      <c r="CN38" s="178"/>
      <c r="CO38" s="407">
        <f t="shared" si="3"/>
        <v>25</v>
      </c>
      <c r="CP38" s="407"/>
      <c r="CQ38" s="408" t="str">
        <f>IF('各会計、関係団体の財政状況及び健全化判断比率'!BS11="","",'各会計、関係団体の財政状況及び健全化判断比率'!BS11)</f>
        <v>上齋原振興公社</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16</v>
      </c>
      <c r="BX39" s="407"/>
      <c r="BY39" s="408" t="str">
        <f>IF('各会計、関係団体の財政状況及び健全化判断比率'!B73="","",'各会計、関係団体の財政状況及び健全化判断比率'!B73)</f>
        <v>岡山県後期高齢者医療広域連合　特別会計</v>
      </c>
      <c r="BZ39" s="408"/>
      <c r="CA39" s="408"/>
      <c r="CB39" s="408"/>
      <c r="CC39" s="408"/>
      <c r="CD39" s="408"/>
      <c r="CE39" s="408"/>
      <c r="CF39" s="408"/>
      <c r="CG39" s="408"/>
      <c r="CH39" s="408"/>
      <c r="CI39" s="408"/>
      <c r="CJ39" s="408"/>
      <c r="CK39" s="408"/>
      <c r="CL39" s="408"/>
      <c r="CM39" s="408"/>
      <c r="CN39" s="178"/>
      <c r="CO39" s="407">
        <f t="shared" si="3"/>
        <v>26</v>
      </c>
      <c r="CP39" s="407"/>
      <c r="CQ39" s="408" t="str">
        <f>IF('各会計、関係団体の財政状況及び健全化判断比率'!BS12="","",'各会計、関係団体の財政状況及び健全化判断比率'!BS12)</f>
        <v>人形峠原子力産業</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17</v>
      </c>
      <c r="BX40" s="407"/>
      <c r="BY40" s="408" t="str">
        <f>IF('各会計、関係団体の財政状況及び健全化判断比率'!B74="","",'各会計、関係団体の財政状況及び健全化判断比率'!B74)</f>
        <v>岡山県市町村税整理組合</v>
      </c>
      <c r="BZ40" s="408"/>
      <c r="CA40" s="408"/>
      <c r="CB40" s="408"/>
      <c r="CC40" s="408"/>
      <c r="CD40" s="408"/>
      <c r="CE40" s="408"/>
      <c r="CF40" s="408"/>
      <c r="CG40" s="408"/>
      <c r="CH40" s="408"/>
      <c r="CI40" s="408"/>
      <c r="CJ40" s="408"/>
      <c r="CK40" s="408"/>
      <c r="CL40" s="408"/>
      <c r="CM40" s="408"/>
      <c r="CN40" s="178"/>
      <c r="CO40" s="407">
        <f t="shared" si="3"/>
        <v>27</v>
      </c>
      <c r="CP40" s="407"/>
      <c r="CQ40" s="408" t="str">
        <f>IF('各会計、関係団体の財政状況及び健全化判断比率'!BS13="","",'各会計、関係団体の財政状況及び健全化判断比率'!BS13)</f>
        <v>ファーム登美</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18</v>
      </c>
      <c r="BX41" s="407"/>
      <c r="BY41" s="408" t="str">
        <f>IF('各会計、関係団体の財政状況及び健全化判断比率'!B75="","",'各会計、関係団体の財政状況及び健全化判断比率'!B75)</f>
        <v>岡山県広域水道企業団</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19</v>
      </c>
      <c r="BX42" s="407"/>
      <c r="BY42" s="408" t="str">
        <f>IF('各会計、関係団体の財政状況及び健全化判断比率'!B76="","",'各会計、関係団体の財政状況及び健全化判断比率'!B76)</f>
        <v>津山広域事務組合　一般会計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20</v>
      </c>
      <c r="BX43" s="407"/>
      <c r="BY43" s="408" t="str">
        <f>IF('各会計、関係団体の財政状況及び健全化判断比率'!B77="","",'各会計、関係団体の財政状況及び健全化判断比率'!B77)</f>
        <v>津山広域事務組合　ふるさと振興事業特別会計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70" t="s">
        <v>219</v>
      </c>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2"/>
    </row>
    <row r="4" spans="2: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70" t="s">
        <v>226</v>
      </c>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2"/>
    </row>
    <row r="5" spans="2:143" s="362" customFormat="1" ht="11.25" customHeight="1" x14ac:dyDescent="0.15">
      <c r="B5" s="744" t="s">
        <v>227</v>
      </c>
      <c r="C5" s="745"/>
      <c r="D5" s="745"/>
      <c r="E5" s="745"/>
      <c r="F5" s="745"/>
      <c r="G5" s="745"/>
      <c r="H5" s="745"/>
      <c r="I5" s="745"/>
      <c r="J5" s="745"/>
      <c r="K5" s="745"/>
      <c r="L5" s="745"/>
      <c r="M5" s="745"/>
      <c r="N5" s="745"/>
      <c r="O5" s="745"/>
      <c r="P5" s="745"/>
      <c r="Q5" s="746"/>
      <c r="R5" s="718">
        <v>1989523</v>
      </c>
      <c r="S5" s="719"/>
      <c r="T5" s="719"/>
      <c r="U5" s="719"/>
      <c r="V5" s="719"/>
      <c r="W5" s="719"/>
      <c r="X5" s="719"/>
      <c r="Y5" s="762"/>
      <c r="Z5" s="780">
        <v>15.4</v>
      </c>
      <c r="AA5" s="780"/>
      <c r="AB5" s="780"/>
      <c r="AC5" s="780"/>
      <c r="AD5" s="781">
        <v>1989523</v>
      </c>
      <c r="AE5" s="781"/>
      <c r="AF5" s="781"/>
      <c r="AG5" s="781"/>
      <c r="AH5" s="781"/>
      <c r="AI5" s="781"/>
      <c r="AJ5" s="781"/>
      <c r="AK5" s="781"/>
      <c r="AL5" s="763">
        <v>27</v>
      </c>
      <c r="AM5" s="738"/>
      <c r="AN5" s="738"/>
      <c r="AO5" s="764"/>
      <c r="AP5" s="744" t="s">
        <v>228</v>
      </c>
      <c r="AQ5" s="745"/>
      <c r="AR5" s="745"/>
      <c r="AS5" s="745"/>
      <c r="AT5" s="745"/>
      <c r="AU5" s="745"/>
      <c r="AV5" s="745"/>
      <c r="AW5" s="745"/>
      <c r="AX5" s="745"/>
      <c r="AY5" s="745"/>
      <c r="AZ5" s="745"/>
      <c r="BA5" s="745"/>
      <c r="BB5" s="745"/>
      <c r="BC5" s="745"/>
      <c r="BD5" s="745"/>
      <c r="BE5" s="745"/>
      <c r="BF5" s="746"/>
      <c r="BG5" s="673">
        <v>1988094</v>
      </c>
      <c r="BH5" s="643"/>
      <c r="BI5" s="643"/>
      <c r="BJ5" s="643"/>
      <c r="BK5" s="643"/>
      <c r="BL5" s="643"/>
      <c r="BM5" s="643"/>
      <c r="BN5" s="644"/>
      <c r="BO5" s="692">
        <v>99.9</v>
      </c>
      <c r="BP5" s="692"/>
      <c r="BQ5" s="692"/>
      <c r="BR5" s="692"/>
      <c r="BS5" s="693">
        <v>26855</v>
      </c>
      <c r="BT5" s="693"/>
      <c r="BU5" s="693"/>
      <c r="BV5" s="693"/>
      <c r="BW5" s="693"/>
      <c r="BX5" s="693"/>
      <c r="BY5" s="693"/>
      <c r="BZ5" s="693"/>
      <c r="CA5" s="693"/>
      <c r="CB5" s="743"/>
      <c r="CD5" s="770" t="s">
        <v>223</v>
      </c>
      <c r="CE5" s="771"/>
      <c r="CF5" s="771"/>
      <c r="CG5" s="771"/>
      <c r="CH5" s="771"/>
      <c r="CI5" s="771"/>
      <c r="CJ5" s="771"/>
      <c r="CK5" s="771"/>
      <c r="CL5" s="771"/>
      <c r="CM5" s="771"/>
      <c r="CN5" s="771"/>
      <c r="CO5" s="771"/>
      <c r="CP5" s="771"/>
      <c r="CQ5" s="772"/>
      <c r="CR5" s="770" t="s">
        <v>229</v>
      </c>
      <c r="CS5" s="771"/>
      <c r="CT5" s="771"/>
      <c r="CU5" s="771"/>
      <c r="CV5" s="771"/>
      <c r="CW5" s="771"/>
      <c r="CX5" s="771"/>
      <c r="CY5" s="772"/>
      <c r="CZ5" s="770" t="s">
        <v>221</v>
      </c>
      <c r="DA5" s="771"/>
      <c r="DB5" s="771"/>
      <c r="DC5" s="772"/>
      <c r="DD5" s="770" t="s">
        <v>230</v>
      </c>
      <c r="DE5" s="771"/>
      <c r="DF5" s="771"/>
      <c r="DG5" s="771"/>
      <c r="DH5" s="771"/>
      <c r="DI5" s="771"/>
      <c r="DJ5" s="771"/>
      <c r="DK5" s="771"/>
      <c r="DL5" s="771"/>
      <c r="DM5" s="771"/>
      <c r="DN5" s="771"/>
      <c r="DO5" s="771"/>
      <c r="DP5" s="772"/>
      <c r="DQ5" s="770" t="s">
        <v>231</v>
      </c>
      <c r="DR5" s="771"/>
      <c r="DS5" s="771"/>
      <c r="DT5" s="771"/>
      <c r="DU5" s="771"/>
      <c r="DV5" s="771"/>
      <c r="DW5" s="771"/>
      <c r="DX5" s="771"/>
      <c r="DY5" s="771"/>
      <c r="DZ5" s="771"/>
      <c r="EA5" s="771"/>
      <c r="EB5" s="771"/>
      <c r="EC5" s="772"/>
    </row>
    <row r="6" spans="2:143" ht="11.25" customHeight="1" x14ac:dyDescent="0.15">
      <c r="B6" s="652" t="s">
        <v>232</v>
      </c>
      <c r="C6" s="653"/>
      <c r="D6" s="653"/>
      <c r="E6" s="653"/>
      <c r="F6" s="653"/>
      <c r="G6" s="653"/>
      <c r="H6" s="653"/>
      <c r="I6" s="653"/>
      <c r="J6" s="653"/>
      <c r="K6" s="653"/>
      <c r="L6" s="653"/>
      <c r="M6" s="653"/>
      <c r="N6" s="653"/>
      <c r="O6" s="653"/>
      <c r="P6" s="653"/>
      <c r="Q6" s="654"/>
      <c r="R6" s="673">
        <v>171714</v>
      </c>
      <c r="S6" s="643"/>
      <c r="T6" s="643"/>
      <c r="U6" s="643"/>
      <c r="V6" s="643"/>
      <c r="W6" s="643"/>
      <c r="X6" s="643"/>
      <c r="Y6" s="644"/>
      <c r="Z6" s="692">
        <v>1.3</v>
      </c>
      <c r="AA6" s="692"/>
      <c r="AB6" s="692"/>
      <c r="AC6" s="692"/>
      <c r="AD6" s="693">
        <v>171714</v>
      </c>
      <c r="AE6" s="693"/>
      <c r="AF6" s="693"/>
      <c r="AG6" s="693"/>
      <c r="AH6" s="693"/>
      <c r="AI6" s="693"/>
      <c r="AJ6" s="693"/>
      <c r="AK6" s="693"/>
      <c r="AL6" s="674">
        <v>2.2999999999999998</v>
      </c>
      <c r="AM6" s="677"/>
      <c r="AN6" s="677"/>
      <c r="AO6" s="694"/>
      <c r="AP6" s="652" t="s">
        <v>233</v>
      </c>
      <c r="AQ6" s="653"/>
      <c r="AR6" s="653"/>
      <c r="AS6" s="653"/>
      <c r="AT6" s="653"/>
      <c r="AU6" s="653"/>
      <c r="AV6" s="653"/>
      <c r="AW6" s="653"/>
      <c r="AX6" s="653"/>
      <c r="AY6" s="653"/>
      <c r="AZ6" s="653"/>
      <c r="BA6" s="653"/>
      <c r="BB6" s="653"/>
      <c r="BC6" s="653"/>
      <c r="BD6" s="653"/>
      <c r="BE6" s="653"/>
      <c r="BF6" s="654"/>
      <c r="BG6" s="673">
        <v>1988094</v>
      </c>
      <c r="BH6" s="643"/>
      <c r="BI6" s="643"/>
      <c r="BJ6" s="643"/>
      <c r="BK6" s="643"/>
      <c r="BL6" s="643"/>
      <c r="BM6" s="643"/>
      <c r="BN6" s="644"/>
      <c r="BO6" s="692">
        <v>99.9</v>
      </c>
      <c r="BP6" s="692"/>
      <c r="BQ6" s="692"/>
      <c r="BR6" s="692"/>
      <c r="BS6" s="693">
        <v>26855</v>
      </c>
      <c r="BT6" s="693"/>
      <c r="BU6" s="693"/>
      <c r="BV6" s="693"/>
      <c r="BW6" s="693"/>
      <c r="BX6" s="693"/>
      <c r="BY6" s="693"/>
      <c r="BZ6" s="693"/>
      <c r="CA6" s="693"/>
      <c r="CB6" s="743"/>
      <c r="CD6" s="721" t="s">
        <v>234</v>
      </c>
      <c r="CE6" s="722"/>
      <c r="CF6" s="722"/>
      <c r="CG6" s="722"/>
      <c r="CH6" s="722"/>
      <c r="CI6" s="722"/>
      <c r="CJ6" s="722"/>
      <c r="CK6" s="722"/>
      <c r="CL6" s="722"/>
      <c r="CM6" s="722"/>
      <c r="CN6" s="722"/>
      <c r="CO6" s="722"/>
      <c r="CP6" s="722"/>
      <c r="CQ6" s="723"/>
      <c r="CR6" s="673">
        <v>94948</v>
      </c>
      <c r="CS6" s="643"/>
      <c r="CT6" s="643"/>
      <c r="CU6" s="643"/>
      <c r="CV6" s="643"/>
      <c r="CW6" s="643"/>
      <c r="CX6" s="643"/>
      <c r="CY6" s="644"/>
      <c r="CZ6" s="763">
        <v>0.8</v>
      </c>
      <c r="DA6" s="738"/>
      <c r="DB6" s="738"/>
      <c r="DC6" s="766"/>
      <c r="DD6" s="642">
        <v>593</v>
      </c>
      <c r="DE6" s="643"/>
      <c r="DF6" s="643"/>
      <c r="DG6" s="643"/>
      <c r="DH6" s="643"/>
      <c r="DI6" s="643"/>
      <c r="DJ6" s="643"/>
      <c r="DK6" s="643"/>
      <c r="DL6" s="643"/>
      <c r="DM6" s="643"/>
      <c r="DN6" s="643"/>
      <c r="DO6" s="643"/>
      <c r="DP6" s="644"/>
      <c r="DQ6" s="642">
        <v>94948</v>
      </c>
      <c r="DR6" s="643"/>
      <c r="DS6" s="643"/>
      <c r="DT6" s="643"/>
      <c r="DU6" s="643"/>
      <c r="DV6" s="643"/>
      <c r="DW6" s="643"/>
      <c r="DX6" s="643"/>
      <c r="DY6" s="643"/>
      <c r="DZ6" s="643"/>
      <c r="EA6" s="643"/>
      <c r="EB6" s="643"/>
      <c r="EC6" s="706"/>
    </row>
    <row r="7" spans="2:143" ht="11.25" customHeight="1" x14ac:dyDescent="0.15">
      <c r="B7" s="652" t="s">
        <v>235</v>
      </c>
      <c r="C7" s="653"/>
      <c r="D7" s="653"/>
      <c r="E7" s="653"/>
      <c r="F7" s="653"/>
      <c r="G7" s="653"/>
      <c r="H7" s="653"/>
      <c r="I7" s="653"/>
      <c r="J7" s="653"/>
      <c r="K7" s="653"/>
      <c r="L7" s="653"/>
      <c r="M7" s="653"/>
      <c r="N7" s="653"/>
      <c r="O7" s="653"/>
      <c r="P7" s="653"/>
      <c r="Q7" s="654"/>
      <c r="R7" s="673">
        <v>1158</v>
      </c>
      <c r="S7" s="643"/>
      <c r="T7" s="643"/>
      <c r="U7" s="643"/>
      <c r="V7" s="643"/>
      <c r="W7" s="643"/>
      <c r="X7" s="643"/>
      <c r="Y7" s="644"/>
      <c r="Z7" s="692">
        <v>0</v>
      </c>
      <c r="AA7" s="692"/>
      <c r="AB7" s="692"/>
      <c r="AC7" s="692"/>
      <c r="AD7" s="693">
        <v>1158</v>
      </c>
      <c r="AE7" s="693"/>
      <c r="AF7" s="693"/>
      <c r="AG7" s="693"/>
      <c r="AH7" s="693"/>
      <c r="AI7" s="693"/>
      <c r="AJ7" s="693"/>
      <c r="AK7" s="693"/>
      <c r="AL7" s="674">
        <v>0</v>
      </c>
      <c r="AM7" s="677"/>
      <c r="AN7" s="677"/>
      <c r="AO7" s="694"/>
      <c r="AP7" s="652" t="s">
        <v>236</v>
      </c>
      <c r="AQ7" s="653"/>
      <c r="AR7" s="653"/>
      <c r="AS7" s="653"/>
      <c r="AT7" s="653"/>
      <c r="AU7" s="653"/>
      <c r="AV7" s="653"/>
      <c r="AW7" s="653"/>
      <c r="AX7" s="653"/>
      <c r="AY7" s="653"/>
      <c r="AZ7" s="653"/>
      <c r="BA7" s="653"/>
      <c r="BB7" s="653"/>
      <c r="BC7" s="653"/>
      <c r="BD7" s="653"/>
      <c r="BE7" s="653"/>
      <c r="BF7" s="654"/>
      <c r="BG7" s="673">
        <v>647786</v>
      </c>
      <c r="BH7" s="643"/>
      <c r="BI7" s="643"/>
      <c r="BJ7" s="643"/>
      <c r="BK7" s="643"/>
      <c r="BL7" s="643"/>
      <c r="BM7" s="643"/>
      <c r="BN7" s="644"/>
      <c r="BO7" s="692">
        <v>32.6</v>
      </c>
      <c r="BP7" s="692"/>
      <c r="BQ7" s="692"/>
      <c r="BR7" s="692"/>
      <c r="BS7" s="693">
        <v>26855</v>
      </c>
      <c r="BT7" s="693"/>
      <c r="BU7" s="693"/>
      <c r="BV7" s="693"/>
      <c r="BW7" s="693"/>
      <c r="BX7" s="693"/>
      <c r="BY7" s="693"/>
      <c r="BZ7" s="693"/>
      <c r="CA7" s="693"/>
      <c r="CB7" s="743"/>
      <c r="CD7" s="702" t="s">
        <v>237</v>
      </c>
      <c r="CE7" s="703"/>
      <c r="CF7" s="703"/>
      <c r="CG7" s="703"/>
      <c r="CH7" s="703"/>
      <c r="CI7" s="703"/>
      <c r="CJ7" s="703"/>
      <c r="CK7" s="703"/>
      <c r="CL7" s="703"/>
      <c r="CM7" s="703"/>
      <c r="CN7" s="703"/>
      <c r="CO7" s="703"/>
      <c r="CP7" s="703"/>
      <c r="CQ7" s="704"/>
      <c r="CR7" s="673">
        <v>1471596</v>
      </c>
      <c r="CS7" s="643"/>
      <c r="CT7" s="643"/>
      <c r="CU7" s="643"/>
      <c r="CV7" s="643"/>
      <c r="CW7" s="643"/>
      <c r="CX7" s="643"/>
      <c r="CY7" s="644"/>
      <c r="CZ7" s="692">
        <v>12.1</v>
      </c>
      <c r="DA7" s="692"/>
      <c r="DB7" s="692"/>
      <c r="DC7" s="692"/>
      <c r="DD7" s="642">
        <v>57289</v>
      </c>
      <c r="DE7" s="643"/>
      <c r="DF7" s="643"/>
      <c r="DG7" s="643"/>
      <c r="DH7" s="643"/>
      <c r="DI7" s="643"/>
      <c r="DJ7" s="643"/>
      <c r="DK7" s="643"/>
      <c r="DL7" s="643"/>
      <c r="DM7" s="643"/>
      <c r="DN7" s="643"/>
      <c r="DO7" s="643"/>
      <c r="DP7" s="644"/>
      <c r="DQ7" s="642">
        <v>1066844</v>
      </c>
      <c r="DR7" s="643"/>
      <c r="DS7" s="643"/>
      <c r="DT7" s="643"/>
      <c r="DU7" s="643"/>
      <c r="DV7" s="643"/>
      <c r="DW7" s="643"/>
      <c r="DX7" s="643"/>
      <c r="DY7" s="643"/>
      <c r="DZ7" s="643"/>
      <c r="EA7" s="643"/>
      <c r="EB7" s="643"/>
      <c r="EC7" s="706"/>
    </row>
    <row r="8" spans="2:143" ht="11.25" customHeight="1" x14ac:dyDescent="0.15">
      <c r="B8" s="652" t="s">
        <v>238</v>
      </c>
      <c r="C8" s="653"/>
      <c r="D8" s="653"/>
      <c r="E8" s="653"/>
      <c r="F8" s="653"/>
      <c r="G8" s="653"/>
      <c r="H8" s="653"/>
      <c r="I8" s="653"/>
      <c r="J8" s="653"/>
      <c r="K8" s="653"/>
      <c r="L8" s="653"/>
      <c r="M8" s="653"/>
      <c r="N8" s="653"/>
      <c r="O8" s="653"/>
      <c r="P8" s="653"/>
      <c r="Q8" s="654"/>
      <c r="R8" s="673">
        <v>7202</v>
      </c>
      <c r="S8" s="643"/>
      <c r="T8" s="643"/>
      <c r="U8" s="643"/>
      <c r="V8" s="643"/>
      <c r="W8" s="643"/>
      <c r="X8" s="643"/>
      <c r="Y8" s="644"/>
      <c r="Z8" s="692">
        <v>0.1</v>
      </c>
      <c r="AA8" s="692"/>
      <c r="AB8" s="692"/>
      <c r="AC8" s="692"/>
      <c r="AD8" s="693">
        <v>7202</v>
      </c>
      <c r="AE8" s="693"/>
      <c r="AF8" s="693"/>
      <c r="AG8" s="693"/>
      <c r="AH8" s="693"/>
      <c r="AI8" s="693"/>
      <c r="AJ8" s="693"/>
      <c r="AK8" s="693"/>
      <c r="AL8" s="674">
        <v>0.1</v>
      </c>
      <c r="AM8" s="677"/>
      <c r="AN8" s="677"/>
      <c r="AO8" s="694"/>
      <c r="AP8" s="652" t="s">
        <v>239</v>
      </c>
      <c r="AQ8" s="653"/>
      <c r="AR8" s="653"/>
      <c r="AS8" s="653"/>
      <c r="AT8" s="653"/>
      <c r="AU8" s="653"/>
      <c r="AV8" s="653"/>
      <c r="AW8" s="653"/>
      <c r="AX8" s="653"/>
      <c r="AY8" s="653"/>
      <c r="AZ8" s="653"/>
      <c r="BA8" s="653"/>
      <c r="BB8" s="653"/>
      <c r="BC8" s="653"/>
      <c r="BD8" s="653"/>
      <c r="BE8" s="653"/>
      <c r="BF8" s="654"/>
      <c r="BG8" s="673">
        <v>21158</v>
      </c>
      <c r="BH8" s="643"/>
      <c r="BI8" s="643"/>
      <c r="BJ8" s="643"/>
      <c r="BK8" s="643"/>
      <c r="BL8" s="643"/>
      <c r="BM8" s="643"/>
      <c r="BN8" s="644"/>
      <c r="BO8" s="692">
        <v>1.1000000000000001</v>
      </c>
      <c r="BP8" s="692"/>
      <c r="BQ8" s="692"/>
      <c r="BR8" s="692"/>
      <c r="BS8" s="693" t="s">
        <v>128</v>
      </c>
      <c r="BT8" s="693"/>
      <c r="BU8" s="693"/>
      <c r="BV8" s="693"/>
      <c r="BW8" s="693"/>
      <c r="BX8" s="693"/>
      <c r="BY8" s="693"/>
      <c r="BZ8" s="693"/>
      <c r="CA8" s="693"/>
      <c r="CB8" s="743"/>
      <c r="CD8" s="702" t="s">
        <v>240</v>
      </c>
      <c r="CE8" s="703"/>
      <c r="CF8" s="703"/>
      <c r="CG8" s="703"/>
      <c r="CH8" s="703"/>
      <c r="CI8" s="703"/>
      <c r="CJ8" s="703"/>
      <c r="CK8" s="703"/>
      <c r="CL8" s="703"/>
      <c r="CM8" s="703"/>
      <c r="CN8" s="703"/>
      <c r="CO8" s="703"/>
      <c r="CP8" s="703"/>
      <c r="CQ8" s="704"/>
      <c r="CR8" s="673">
        <v>2813157</v>
      </c>
      <c r="CS8" s="643"/>
      <c r="CT8" s="643"/>
      <c r="CU8" s="643"/>
      <c r="CV8" s="643"/>
      <c r="CW8" s="643"/>
      <c r="CX8" s="643"/>
      <c r="CY8" s="644"/>
      <c r="CZ8" s="692">
        <v>23.1</v>
      </c>
      <c r="DA8" s="692"/>
      <c r="DB8" s="692"/>
      <c r="DC8" s="692"/>
      <c r="DD8" s="642">
        <v>42829</v>
      </c>
      <c r="DE8" s="643"/>
      <c r="DF8" s="643"/>
      <c r="DG8" s="643"/>
      <c r="DH8" s="643"/>
      <c r="DI8" s="643"/>
      <c r="DJ8" s="643"/>
      <c r="DK8" s="643"/>
      <c r="DL8" s="643"/>
      <c r="DM8" s="643"/>
      <c r="DN8" s="643"/>
      <c r="DO8" s="643"/>
      <c r="DP8" s="644"/>
      <c r="DQ8" s="642">
        <v>1620048</v>
      </c>
      <c r="DR8" s="643"/>
      <c r="DS8" s="643"/>
      <c r="DT8" s="643"/>
      <c r="DU8" s="643"/>
      <c r="DV8" s="643"/>
      <c r="DW8" s="643"/>
      <c r="DX8" s="643"/>
      <c r="DY8" s="643"/>
      <c r="DZ8" s="643"/>
      <c r="EA8" s="643"/>
      <c r="EB8" s="643"/>
      <c r="EC8" s="706"/>
    </row>
    <row r="9" spans="2:143" ht="11.25" customHeight="1" x14ac:dyDescent="0.15">
      <c r="B9" s="652" t="s">
        <v>241</v>
      </c>
      <c r="C9" s="653"/>
      <c r="D9" s="653"/>
      <c r="E9" s="653"/>
      <c r="F9" s="653"/>
      <c r="G9" s="653"/>
      <c r="H9" s="653"/>
      <c r="I9" s="653"/>
      <c r="J9" s="653"/>
      <c r="K9" s="653"/>
      <c r="L9" s="653"/>
      <c r="M9" s="653"/>
      <c r="N9" s="653"/>
      <c r="O9" s="653"/>
      <c r="P9" s="653"/>
      <c r="Q9" s="654"/>
      <c r="R9" s="673">
        <v>10954</v>
      </c>
      <c r="S9" s="643"/>
      <c r="T9" s="643"/>
      <c r="U9" s="643"/>
      <c r="V9" s="643"/>
      <c r="W9" s="643"/>
      <c r="X9" s="643"/>
      <c r="Y9" s="644"/>
      <c r="Z9" s="692">
        <v>0.1</v>
      </c>
      <c r="AA9" s="692"/>
      <c r="AB9" s="692"/>
      <c r="AC9" s="692"/>
      <c r="AD9" s="693">
        <v>10954</v>
      </c>
      <c r="AE9" s="693"/>
      <c r="AF9" s="693"/>
      <c r="AG9" s="693"/>
      <c r="AH9" s="693"/>
      <c r="AI9" s="693"/>
      <c r="AJ9" s="693"/>
      <c r="AK9" s="693"/>
      <c r="AL9" s="674">
        <v>0.1</v>
      </c>
      <c r="AM9" s="677"/>
      <c r="AN9" s="677"/>
      <c r="AO9" s="694"/>
      <c r="AP9" s="652" t="s">
        <v>242</v>
      </c>
      <c r="AQ9" s="653"/>
      <c r="AR9" s="653"/>
      <c r="AS9" s="653"/>
      <c r="AT9" s="653"/>
      <c r="AU9" s="653"/>
      <c r="AV9" s="653"/>
      <c r="AW9" s="653"/>
      <c r="AX9" s="653"/>
      <c r="AY9" s="653"/>
      <c r="AZ9" s="653"/>
      <c r="BA9" s="653"/>
      <c r="BB9" s="653"/>
      <c r="BC9" s="653"/>
      <c r="BD9" s="653"/>
      <c r="BE9" s="653"/>
      <c r="BF9" s="654"/>
      <c r="BG9" s="673">
        <v>494890</v>
      </c>
      <c r="BH9" s="643"/>
      <c r="BI9" s="643"/>
      <c r="BJ9" s="643"/>
      <c r="BK9" s="643"/>
      <c r="BL9" s="643"/>
      <c r="BM9" s="643"/>
      <c r="BN9" s="644"/>
      <c r="BO9" s="692">
        <v>24.9</v>
      </c>
      <c r="BP9" s="692"/>
      <c r="BQ9" s="692"/>
      <c r="BR9" s="692"/>
      <c r="BS9" s="693" t="s">
        <v>128</v>
      </c>
      <c r="BT9" s="693"/>
      <c r="BU9" s="693"/>
      <c r="BV9" s="693"/>
      <c r="BW9" s="693"/>
      <c r="BX9" s="693"/>
      <c r="BY9" s="693"/>
      <c r="BZ9" s="693"/>
      <c r="CA9" s="693"/>
      <c r="CB9" s="743"/>
      <c r="CD9" s="702" t="s">
        <v>243</v>
      </c>
      <c r="CE9" s="703"/>
      <c r="CF9" s="703"/>
      <c r="CG9" s="703"/>
      <c r="CH9" s="703"/>
      <c r="CI9" s="703"/>
      <c r="CJ9" s="703"/>
      <c r="CK9" s="703"/>
      <c r="CL9" s="703"/>
      <c r="CM9" s="703"/>
      <c r="CN9" s="703"/>
      <c r="CO9" s="703"/>
      <c r="CP9" s="703"/>
      <c r="CQ9" s="704"/>
      <c r="CR9" s="673">
        <v>815955</v>
      </c>
      <c r="CS9" s="643"/>
      <c r="CT9" s="643"/>
      <c r="CU9" s="643"/>
      <c r="CV9" s="643"/>
      <c r="CW9" s="643"/>
      <c r="CX9" s="643"/>
      <c r="CY9" s="644"/>
      <c r="CZ9" s="692">
        <v>6.7</v>
      </c>
      <c r="DA9" s="692"/>
      <c r="DB9" s="692"/>
      <c r="DC9" s="692"/>
      <c r="DD9" s="642">
        <v>7336</v>
      </c>
      <c r="DE9" s="643"/>
      <c r="DF9" s="643"/>
      <c r="DG9" s="643"/>
      <c r="DH9" s="643"/>
      <c r="DI9" s="643"/>
      <c r="DJ9" s="643"/>
      <c r="DK9" s="643"/>
      <c r="DL9" s="643"/>
      <c r="DM9" s="643"/>
      <c r="DN9" s="643"/>
      <c r="DO9" s="643"/>
      <c r="DP9" s="644"/>
      <c r="DQ9" s="642">
        <v>669266</v>
      </c>
      <c r="DR9" s="643"/>
      <c r="DS9" s="643"/>
      <c r="DT9" s="643"/>
      <c r="DU9" s="643"/>
      <c r="DV9" s="643"/>
      <c r="DW9" s="643"/>
      <c r="DX9" s="643"/>
      <c r="DY9" s="643"/>
      <c r="DZ9" s="643"/>
      <c r="EA9" s="643"/>
      <c r="EB9" s="643"/>
      <c r="EC9" s="706"/>
    </row>
    <row r="10" spans="2:143" ht="11.25" customHeight="1" x14ac:dyDescent="0.15">
      <c r="B10" s="652" t="s">
        <v>244</v>
      </c>
      <c r="C10" s="653"/>
      <c r="D10" s="653"/>
      <c r="E10" s="653"/>
      <c r="F10" s="653"/>
      <c r="G10" s="653"/>
      <c r="H10" s="653"/>
      <c r="I10" s="653"/>
      <c r="J10" s="653"/>
      <c r="K10" s="653"/>
      <c r="L10" s="653"/>
      <c r="M10" s="653"/>
      <c r="N10" s="653"/>
      <c r="O10" s="653"/>
      <c r="P10" s="653"/>
      <c r="Q10" s="654"/>
      <c r="R10" s="673" t="s">
        <v>128</v>
      </c>
      <c r="S10" s="643"/>
      <c r="T10" s="643"/>
      <c r="U10" s="643"/>
      <c r="V10" s="643"/>
      <c r="W10" s="643"/>
      <c r="X10" s="643"/>
      <c r="Y10" s="644"/>
      <c r="Z10" s="692" t="s">
        <v>128</v>
      </c>
      <c r="AA10" s="692"/>
      <c r="AB10" s="692"/>
      <c r="AC10" s="692"/>
      <c r="AD10" s="693" t="s">
        <v>128</v>
      </c>
      <c r="AE10" s="693"/>
      <c r="AF10" s="693"/>
      <c r="AG10" s="693"/>
      <c r="AH10" s="693"/>
      <c r="AI10" s="693"/>
      <c r="AJ10" s="693"/>
      <c r="AK10" s="693"/>
      <c r="AL10" s="674" t="s">
        <v>128</v>
      </c>
      <c r="AM10" s="677"/>
      <c r="AN10" s="677"/>
      <c r="AO10" s="694"/>
      <c r="AP10" s="652" t="s">
        <v>245</v>
      </c>
      <c r="AQ10" s="653"/>
      <c r="AR10" s="653"/>
      <c r="AS10" s="653"/>
      <c r="AT10" s="653"/>
      <c r="AU10" s="653"/>
      <c r="AV10" s="653"/>
      <c r="AW10" s="653"/>
      <c r="AX10" s="653"/>
      <c r="AY10" s="653"/>
      <c r="AZ10" s="653"/>
      <c r="BA10" s="653"/>
      <c r="BB10" s="653"/>
      <c r="BC10" s="653"/>
      <c r="BD10" s="653"/>
      <c r="BE10" s="653"/>
      <c r="BF10" s="654"/>
      <c r="BG10" s="673">
        <v>37727</v>
      </c>
      <c r="BH10" s="643"/>
      <c r="BI10" s="643"/>
      <c r="BJ10" s="643"/>
      <c r="BK10" s="643"/>
      <c r="BL10" s="643"/>
      <c r="BM10" s="643"/>
      <c r="BN10" s="644"/>
      <c r="BO10" s="692">
        <v>1.9</v>
      </c>
      <c r="BP10" s="692"/>
      <c r="BQ10" s="692"/>
      <c r="BR10" s="692"/>
      <c r="BS10" s="693" t="s">
        <v>128</v>
      </c>
      <c r="BT10" s="693"/>
      <c r="BU10" s="693"/>
      <c r="BV10" s="693"/>
      <c r="BW10" s="693"/>
      <c r="BX10" s="693"/>
      <c r="BY10" s="693"/>
      <c r="BZ10" s="693"/>
      <c r="CA10" s="693"/>
      <c r="CB10" s="743"/>
      <c r="CD10" s="702" t="s">
        <v>246</v>
      </c>
      <c r="CE10" s="703"/>
      <c r="CF10" s="703"/>
      <c r="CG10" s="703"/>
      <c r="CH10" s="703"/>
      <c r="CI10" s="703"/>
      <c r="CJ10" s="703"/>
      <c r="CK10" s="703"/>
      <c r="CL10" s="703"/>
      <c r="CM10" s="703"/>
      <c r="CN10" s="703"/>
      <c r="CO10" s="703"/>
      <c r="CP10" s="703"/>
      <c r="CQ10" s="704"/>
      <c r="CR10" s="673">
        <v>11500</v>
      </c>
      <c r="CS10" s="643"/>
      <c r="CT10" s="643"/>
      <c r="CU10" s="643"/>
      <c r="CV10" s="643"/>
      <c r="CW10" s="643"/>
      <c r="CX10" s="643"/>
      <c r="CY10" s="644"/>
      <c r="CZ10" s="692">
        <v>0.1</v>
      </c>
      <c r="DA10" s="692"/>
      <c r="DB10" s="692"/>
      <c r="DC10" s="692"/>
      <c r="DD10" s="642" t="s">
        <v>128</v>
      </c>
      <c r="DE10" s="643"/>
      <c r="DF10" s="643"/>
      <c r="DG10" s="643"/>
      <c r="DH10" s="643"/>
      <c r="DI10" s="643"/>
      <c r="DJ10" s="643"/>
      <c r="DK10" s="643"/>
      <c r="DL10" s="643"/>
      <c r="DM10" s="643"/>
      <c r="DN10" s="643"/>
      <c r="DO10" s="643"/>
      <c r="DP10" s="644"/>
      <c r="DQ10" s="642" t="s">
        <v>128</v>
      </c>
      <c r="DR10" s="643"/>
      <c r="DS10" s="643"/>
      <c r="DT10" s="643"/>
      <c r="DU10" s="643"/>
      <c r="DV10" s="643"/>
      <c r="DW10" s="643"/>
      <c r="DX10" s="643"/>
      <c r="DY10" s="643"/>
      <c r="DZ10" s="643"/>
      <c r="EA10" s="643"/>
      <c r="EB10" s="643"/>
      <c r="EC10" s="706"/>
    </row>
    <row r="11" spans="2:143" ht="11.25" customHeight="1" x14ac:dyDescent="0.15">
      <c r="B11" s="652" t="s">
        <v>247</v>
      </c>
      <c r="C11" s="653"/>
      <c r="D11" s="653"/>
      <c r="E11" s="653"/>
      <c r="F11" s="653"/>
      <c r="G11" s="653"/>
      <c r="H11" s="653"/>
      <c r="I11" s="653"/>
      <c r="J11" s="653"/>
      <c r="K11" s="653"/>
      <c r="L11" s="653"/>
      <c r="M11" s="653"/>
      <c r="N11" s="653"/>
      <c r="O11" s="653"/>
      <c r="P11" s="653"/>
      <c r="Q11" s="654"/>
      <c r="R11" s="673">
        <v>304328</v>
      </c>
      <c r="S11" s="643"/>
      <c r="T11" s="643"/>
      <c r="U11" s="643"/>
      <c r="V11" s="643"/>
      <c r="W11" s="643"/>
      <c r="X11" s="643"/>
      <c r="Y11" s="644"/>
      <c r="Z11" s="674">
        <v>2.4</v>
      </c>
      <c r="AA11" s="677"/>
      <c r="AB11" s="677"/>
      <c r="AC11" s="678"/>
      <c r="AD11" s="642">
        <v>304328</v>
      </c>
      <c r="AE11" s="643"/>
      <c r="AF11" s="643"/>
      <c r="AG11" s="643"/>
      <c r="AH11" s="643"/>
      <c r="AI11" s="643"/>
      <c r="AJ11" s="643"/>
      <c r="AK11" s="644"/>
      <c r="AL11" s="674">
        <v>4.0999999999999996</v>
      </c>
      <c r="AM11" s="677"/>
      <c r="AN11" s="677"/>
      <c r="AO11" s="694"/>
      <c r="AP11" s="652" t="s">
        <v>248</v>
      </c>
      <c r="AQ11" s="653"/>
      <c r="AR11" s="653"/>
      <c r="AS11" s="653"/>
      <c r="AT11" s="653"/>
      <c r="AU11" s="653"/>
      <c r="AV11" s="653"/>
      <c r="AW11" s="653"/>
      <c r="AX11" s="653"/>
      <c r="AY11" s="653"/>
      <c r="AZ11" s="653"/>
      <c r="BA11" s="653"/>
      <c r="BB11" s="653"/>
      <c r="BC11" s="653"/>
      <c r="BD11" s="653"/>
      <c r="BE11" s="653"/>
      <c r="BF11" s="654"/>
      <c r="BG11" s="673">
        <v>94011</v>
      </c>
      <c r="BH11" s="643"/>
      <c r="BI11" s="643"/>
      <c r="BJ11" s="643"/>
      <c r="BK11" s="643"/>
      <c r="BL11" s="643"/>
      <c r="BM11" s="643"/>
      <c r="BN11" s="644"/>
      <c r="BO11" s="692">
        <v>4.7</v>
      </c>
      <c r="BP11" s="692"/>
      <c r="BQ11" s="692"/>
      <c r="BR11" s="692"/>
      <c r="BS11" s="693">
        <v>26855</v>
      </c>
      <c r="BT11" s="693"/>
      <c r="BU11" s="693"/>
      <c r="BV11" s="693"/>
      <c r="BW11" s="693"/>
      <c r="BX11" s="693"/>
      <c r="BY11" s="693"/>
      <c r="BZ11" s="693"/>
      <c r="CA11" s="693"/>
      <c r="CB11" s="743"/>
      <c r="CD11" s="702" t="s">
        <v>249</v>
      </c>
      <c r="CE11" s="703"/>
      <c r="CF11" s="703"/>
      <c r="CG11" s="703"/>
      <c r="CH11" s="703"/>
      <c r="CI11" s="703"/>
      <c r="CJ11" s="703"/>
      <c r="CK11" s="703"/>
      <c r="CL11" s="703"/>
      <c r="CM11" s="703"/>
      <c r="CN11" s="703"/>
      <c r="CO11" s="703"/>
      <c r="CP11" s="703"/>
      <c r="CQ11" s="704"/>
      <c r="CR11" s="673">
        <v>999193</v>
      </c>
      <c r="CS11" s="643"/>
      <c r="CT11" s="643"/>
      <c r="CU11" s="643"/>
      <c r="CV11" s="643"/>
      <c r="CW11" s="643"/>
      <c r="CX11" s="643"/>
      <c r="CY11" s="644"/>
      <c r="CZ11" s="692">
        <v>8.1999999999999993</v>
      </c>
      <c r="DA11" s="692"/>
      <c r="DB11" s="692"/>
      <c r="DC11" s="692"/>
      <c r="DD11" s="642">
        <v>309055</v>
      </c>
      <c r="DE11" s="643"/>
      <c r="DF11" s="643"/>
      <c r="DG11" s="643"/>
      <c r="DH11" s="643"/>
      <c r="DI11" s="643"/>
      <c r="DJ11" s="643"/>
      <c r="DK11" s="643"/>
      <c r="DL11" s="643"/>
      <c r="DM11" s="643"/>
      <c r="DN11" s="643"/>
      <c r="DO11" s="643"/>
      <c r="DP11" s="644"/>
      <c r="DQ11" s="642">
        <v>659734</v>
      </c>
      <c r="DR11" s="643"/>
      <c r="DS11" s="643"/>
      <c r="DT11" s="643"/>
      <c r="DU11" s="643"/>
      <c r="DV11" s="643"/>
      <c r="DW11" s="643"/>
      <c r="DX11" s="643"/>
      <c r="DY11" s="643"/>
      <c r="DZ11" s="643"/>
      <c r="EA11" s="643"/>
      <c r="EB11" s="643"/>
      <c r="EC11" s="706"/>
    </row>
    <row r="12" spans="2:143" ht="11.25" customHeight="1" x14ac:dyDescent="0.15">
      <c r="B12" s="652" t="s">
        <v>250</v>
      </c>
      <c r="C12" s="653"/>
      <c r="D12" s="653"/>
      <c r="E12" s="653"/>
      <c r="F12" s="653"/>
      <c r="G12" s="653"/>
      <c r="H12" s="653"/>
      <c r="I12" s="653"/>
      <c r="J12" s="653"/>
      <c r="K12" s="653"/>
      <c r="L12" s="653"/>
      <c r="M12" s="653"/>
      <c r="N12" s="653"/>
      <c r="O12" s="653"/>
      <c r="P12" s="653"/>
      <c r="Q12" s="654"/>
      <c r="R12" s="673">
        <v>5086</v>
      </c>
      <c r="S12" s="643"/>
      <c r="T12" s="643"/>
      <c r="U12" s="643"/>
      <c r="V12" s="643"/>
      <c r="W12" s="643"/>
      <c r="X12" s="643"/>
      <c r="Y12" s="644"/>
      <c r="Z12" s="692">
        <v>0</v>
      </c>
      <c r="AA12" s="692"/>
      <c r="AB12" s="692"/>
      <c r="AC12" s="692"/>
      <c r="AD12" s="693">
        <v>5086</v>
      </c>
      <c r="AE12" s="693"/>
      <c r="AF12" s="693"/>
      <c r="AG12" s="693"/>
      <c r="AH12" s="693"/>
      <c r="AI12" s="693"/>
      <c r="AJ12" s="693"/>
      <c r="AK12" s="693"/>
      <c r="AL12" s="674">
        <v>0.1</v>
      </c>
      <c r="AM12" s="677"/>
      <c r="AN12" s="677"/>
      <c r="AO12" s="694"/>
      <c r="AP12" s="652" t="s">
        <v>251</v>
      </c>
      <c r="AQ12" s="653"/>
      <c r="AR12" s="653"/>
      <c r="AS12" s="653"/>
      <c r="AT12" s="653"/>
      <c r="AU12" s="653"/>
      <c r="AV12" s="653"/>
      <c r="AW12" s="653"/>
      <c r="AX12" s="653"/>
      <c r="AY12" s="653"/>
      <c r="AZ12" s="653"/>
      <c r="BA12" s="653"/>
      <c r="BB12" s="653"/>
      <c r="BC12" s="653"/>
      <c r="BD12" s="653"/>
      <c r="BE12" s="653"/>
      <c r="BF12" s="654"/>
      <c r="BG12" s="673">
        <v>1192274</v>
      </c>
      <c r="BH12" s="643"/>
      <c r="BI12" s="643"/>
      <c r="BJ12" s="643"/>
      <c r="BK12" s="643"/>
      <c r="BL12" s="643"/>
      <c r="BM12" s="643"/>
      <c r="BN12" s="644"/>
      <c r="BO12" s="692">
        <v>59.9</v>
      </c>
      <c r="BP12" s="692"/>
      <c r="BQ12" s="692"/>
      <c r="BR12" s="692"/>
      <c r="BS12" s="693" t="s">
        <v>128</v>
      </c>
      <c r="BT12" s="693"/>
      <c r="BU12" s="693"/>
      <c r="BV12" s="693"/>
      <c r="BW12" s="693"/>
      <c r="BX12" s="693"/>
      <c r="BY12" s="693"/>
      <c r="BZ12" s="693"/>
      <c r="CA12" s="693"/>
      <c r="CB12" s="743"/>
      <c r="CD12" s="702" t="s">
        <v>252</v>
      </c>
      <c r="CE12" s="703"/>
      <c r="CF12" s="703"/>
      <c r="CG12" s="703"/>
      <c r="CH12" s="703"/>
      <c r="CI12" s="703"/>
      <c r="CJ12" s="703"/>
      <c r="CK12" s="703"/>
      <c r="CL12" s="703"/>
      <c r="CM12" s="703"/>
      <c r="CN12" s="703"/>
      <c r="CO12" s="703"/>
      <c r="CP12" s="703"/>
      <c r="CQ12" s="704"/>
      <c r="CR12" s="673">
        <v>489573</v>
      </c>
      <c r="CS12" s="643"/>
      <c r="CT12" s="643"/>
      <c r="CU12" s="643"/>
      <c r="CV12" s="643"/>
      <c r="CW12" s="643"/>
      <c r="CX12" s="643"/>
      <c r="CY12" s="644"/>
      <c r="CZ12" s="692">
        <v>4</v>
      </c>
      <c r="DA12" s="692"/>
      <c r="DB12" s="692"/>
      <c r="DC12" s="692"/>
      <c r="DD12" s="642">
        <v>164781</v>
      </c>
      <c r="DE12" s="643"/>
      <c r="DF12" s="643"/>
      <c r="DG12" s="643"/>
      <c r="DH12" s="643"/>
      <c r="DI12" s="643"/>
      <c r="DJ12" s="643"/>
      <c r="DK12" s="643"/>
      <c r="DL12" s="643"/>
      <c r="DM12" s="643"/>
      <c r="DN12" s="643"/>
      <c r="DO12" s="643"/>
      <c r="DP12" s="644"/>
      <c r="DQ12" s="642">
        <v>430069</v>
      </c>
      <c r="DR12" s="643"/>
      <c r="DS12" s="643"/>
      <c r="DT12" s="643"/>
      <c r="DU12" s="643"/>
      <c r="DV12" s="643"/>
      <c r="DW12" s="643"/>
      <c r="DX12" s="643"/>
      <c r="DY12" s="643"/>
      <c r="DZ12" s="643"/>
      <c r="EA12" s="643"/>
      <c r="EB12" s="643"/>
      <c r="EC12" s="706"/>
    </row>
    <row r="13" spans="2:143" ht="11.25" customHeight="1" x14ac:dyDescent="0.15">
      <c r="B13" s="652" t="s">
        <v>253</v>
      </c>
      <c r="C13" s="653"/>
      <c r="D13" s="653"/>
      <c r="E13" s="653"/>
      <c r="F13" s="653"/>
      <c r="G13" s="653"/>
      <c r="H13" s="653"/>
      <c r="I13" s="653"/>
      <c r="J13" s="653"/>
      <c r="K13" s="653"/>
      <c r="L13" s="653"/>
      <c r="M13" s="653"/>
      <c r="N13" s="653"/>
      <c r="O13" s="653"/>
      <c r="P13" s="653"/>
      <c r="Q13" s="654"/>
      <c r="R13" s="673" t="s">
        <v>128</v>
      </c>
      <c r="S13" s="643"/>
      <c r="T13" s="643"/>
      <c r="U13" s="643"/>
      <c r="V13" s="643"/>
      <c r="W13" s="643"/>
      <c r="X13" s="643"/>
      <c r="Y13" s="644"/>
      <c r="Z13" s="692" t="s">
        <v>128</v>
      </c>
      <c r="AA13" s="692"/>
      <c r="AB13" s="692"/>
      <c r="AC13" s="692"/>
      <c r="AD13" s="693" t="s">
        <v>128</v>
      </c>
      <c r="AE13" s="693"/>
      <c r="AF13" s="693"/>
      <c r="AG13" s="693"/>
      <c r="AH13" s="693"/>
      <c r="AI13" s="693"/>
      <c r="AJ13" s="693"/>
      <c r="AK13" s="693"/>
      <c r="AL13" s="674" t="s">
        <v>128</v>
      </c>
      <c r="AM13" s="677"/>
      <c r="AN13" s="677"/>
      <c r="AO13" s="694"/>
      <c r="AP13" s="652" t="s">
        <v>254</v>
      </c>
      <c r="AQ13" s="653"/>
      <c r="AR13" s="653"/>
      <c r="AS13" s="653"/>
      <c r="AT13" s="653"/>
      <c r="AU13" s="653"/>
      <c r="AV13" s="653"/>
      <c r="AW13" s="653"/>
      <c r="AX13" s="653"/>
      <c r="AY13" s="653"/>
      <c r="AZ13" s="653"/>
      <c r="BA13" s="653"/>
      <c r="BB13" s="653"/>
      <c r="BC13" s="653"/>
      <c r="BD13" s="653"/>
      <c r="BE13" s="653"/>
      <c r="BF13" s="654"/>
      <c r="BG13" s="673">
        <v>886614</v>
      </c>
      <c r="BH13" s="643"/>
      <c r="BI13" s="643"/>
      <c r="BJ13" s="643"/>
      <c r="BK13" s="643"/>
      <c r="BL13" s="643"/>
      <c r="BM13" s="643"/>
      <c r="BN13" s="644"/>
      <c r="BO13" s="692">
        <v>44.6</v>
      </c>
      <c r="BP13" s="692"/>
      <c r="BQ13" s="692"/>
      <c r="BR13" s="692"/>
      <c r="BS13" s="693" t="s">
        <v>128</v>
      </c>
      <c r="BT13" s="693"/>
      <c r="BU13" s="693"/>
      <c r="BV13" s="693"/>
      <c r="BW13" s="693"/>
      <c r="BX13" s="693"/>
      <c r="BY13" s="693"/>
      <c r="BZ13" s="693"/>
      <c r="CA13" s="693"/>
      <c r="CB13" s="743"/>
      <c r="CD13" s="702" t="s">
        <v>255</v>
      </c>
      <c r="CE13" s="703"/>
      <c r="CF13" s="703"/>
      <c r="CG13" s="703"/>
      <c r="CH13" s="703"/>
      <c r="CI13" s="703"/>
      <c r="CJ13" s="703"/>
      <c r="CK13" s="703"/>
      <c r="CL13" s="703"/>
      <c r="CM13" s="703"/>
      <c r="CN13" s="703"/>
      <c r="CO13" s="703"/>
      <c r="CP13" s="703"/>
      <c r="CQ13" s="704"/>
      <c r="CR13" s="673">
        <v>1424684</v>
      </c>
      <c r="CS13" s="643"/>
      <c r="CT13" s="643"/>
      <c r="CU13" s="643"/>
      <c r="CV13" s="643"/>
      <c r="CW13" s="643"/>
      <c r="CX13" s="643"/>
      <c r="CY13" s="644"/>
      <c r="CZ13" s="692">
        <v>11.7</v>
      </c>
      <c r="DA13" s="692"/>
      <c r="DB13" s="692"/>
      <c r="DC13" s="692"/>
      <c r="DD13" s="642">
        <v>359089</v>
      </c>
      <c r="DE13" s="643"/>
      <c r="DF13" s="643"/>
      <c r="DG13" s="643"/>
      <c r="DH13" s="643"/>
      <c r="DI13" s="643"/>
      <c r="DJ13" s="643"/>
      <c r="DK13" s="643"/>
      <c r="DL13" s="643"/>
      <c r="DM13" s="643"/>
      <c r="DN13" s="643"/>
      <c r="DO13" s="643"/>
      <c r="DP13" s="644"/>
      <c r="DQ13" s="642">
        <v>1048204</v>
      </c>
      <c r="DR13" s="643"/>
      <c r="DS13" s="643"/>
      <c r="DT13" s="643"/>
      <c r="DU13" s="643"/>
      <c r="DV13" s="643"/>
      <c r="DW13" s="643"/>
      <c r="DX13" s="643"/>
      <c r="DY13" s="643"/>
      <c r="DZ13" s="643"/>
      <c r="EA13" s="643"/>
      <c r="EB13" s="643"/>
      <c r="EC13" s="706"/>
    </row>
    <row r="14" spans="2:143" ht="11.25" customHeight="1" x14ac:dyDescent="0.15">
      <c r="B14" s="652" t="s">
        <v>256</v>
      </c>
      <c r="C14" s="653"/>
      <c r="D14" s="653"/>
      <c r="E14" s="653"/>
      <c r="F14" s="653"/>
      <c r="G14" s="653"/>
      <c r="H14" s="653"/>
      <c r="I14" s="653"/>
      <c r="J14" s="653"/>
      <c r="K14" s="653"/>
      <c r="L14" s="653"/>
      <c r="M14" s="653"/>
      <c r="N14" s="653"/>
      <c r="O14" s="653"/>
      <c r="P14" s="653"/>
      <c r="Q14" s="654"/>
      <c r="R14" s="673" t="s">
        <v>128</v>
      </c>
      <c r="S14" s="643"/>
      <c r="T14" s="643"/>
      <c r="U14" s="643"/>
      <c r="V14" s="643"/>
      <c r="W14" s="643"/>
      <c r="X14" s="643"/>
      <c r="Y14" s="644"/>
      <c r="Z14" s="692" t="s">
        <v>128</v>
      </c>
      <c r="AA14" s="692"/>
      <c r="AB14" s="692"/>
      <c r="AC14" s="692"/>
      <c r="AD14" s="693" t="s">
        <v>128</v>
      </c>
      <c r="AE14" s="693"/>
      <c r="AF14" s="693"/>
      <c r="AG14" s="693"/>
      <c r="AH14" s="693"/>
      <c r="AI14" s="693"/>
      <c r="AJ14" s="693"/>
      <c r="AK14" s="693"/>
      <c r="AL14" s="674" t="s">
        <v>128</v>
      </c>
      <c r="AM14" s="677"/>
      <c r="AN14" s="677"/>
      <c r="AO14" s="694"/>
      <c r="AP14" s="652" t="s">
        <v>257</v>
      </c>
      <c r="AQ14" s="653"/>
      <c r="AR14" s="653"/>
      <c r="AS14" s="653"/>
      <c r="AT14" s="653"/>
      <c r="AU14" s="653"/>
      <c r="AV14" s="653"/>
      <c r="AW14" s="653"/>
      <c r="AX14" s="653"/>
      <c r="AY14" s="653"/>
      <c r="AZ14" s="653"/>
      <c r="BA14" s="653"/>
      <c r="BB14" s="653"/>
      <c r="BC14" s="653"/>
      <c r="BD14" s="653"/>
      <c r="BE14" s="653"/>
      <c r="BF14" s="654"/>
      <c r="BG14" s="673">
        <v>62130</v>
      </c>
      <c r="BH14" s="643"/>
      <c r="BI14" s="643"/>
      <c r="BJ14" s="643"/>
      <c r="BK14" s="643"/>
      <c r="BL14" s="643"/>
      <c r="BM14" s="643"/>
      <c r="BN14" s="644"/>
      <c r="BO14" s="692">
        <v>3.1</v>
      </c>
      <c r="BP14" s="692"/>
      <c r="BQ14" s="692"/>
      <c r="BR14" s="692"/>
      <c r="BS14" s="693" t="s">
        <v>128</v>
      </c>
      <c r="BT14" s="693"/>
      <c r="BU14" s="693"/>
      <c r="BV14" s="693"/>
      <c r="BW14" s="693"/>
      <c r="BX14" s="693"/>
      <c r="BY14" s="693"/>
      <c r="BZ14" s="693"/>
      <c r="CA14" s="693"/>
      <c r="CB14" s="743"/>
      <c r="CD14" s="702" t="s">
        <v>258</v>
      </c>
      <c r="CE14" s="703"/>
      <c r="CF14" s="703"/>
      <c r="CG14" s="703"/>
      <c r="CH14" s="703"/>
      <c r="CI14" s="703"/>
      <c r="CJ14" s="703"/>
      <c r="CK14" s="703"/>
      <c r="CL14" s="703"/>
      <c r="CM14" s="703"/>
      <c r="CN14" s="703"/>
      <c r="CO14" s="703"/>
      <c r="CP14" s="703"/>
      <c r="CQ14" s="704"/>
      <c r="CR14" s="673">
        <v>286265</v>
      </c>
      <c r="CS14" s="643"/>
      <c r="CT14" s="643"/>
      <c r="CU14" s="643"/>
      <c r="CV14" s="643"/>
      <c r="CW14" s="643"/>
      <c r="CX14" s="643"/>
      <c r="CY14" s="644"/>
      <c r="CZ14" s="692">
        <v>2.4</v>
      </c>
      <c r="DA14" s="692"/>
      <c r="DB14" s="692"/>
      <c r="DC14" s="692"/>
      <c r="DD14" s="642">
        <v>25027</v>
      </c>
      <c r="DE14" s="643"/>
      <c r="DF14" s="643"/>
      <c r="DG14" s="643"/>
      <c r="DH14" s="643"/>
      <c r="DI14" s="643"/>
      <c r="DJ14" s="643"/>
      <c r="DK14" s="643"/>
      <c r="DL14" s="643"/>
      <c r="DM14" s="643"/>
      <c r="DN14" s="643"/>
      <c r="DO14" s="643"/>
      <c r="DP14" s="644"/>
      <c r="DQ14" s="642">
        <v>256645</v>
      </c>
      <c r="DR14" s="643"/>
      <c r="DS14" s="643"/>
      <c r="DT14" s="643"/>
      <c r="DU14" s="643"/>
      <c r="DV14" s="643"/>
      <c r="DW14" s="643"/>
      <c r="DX14" s="643"/>
      <c r="DY14" s="643"/>
      <c r="DZ14" s="643"/>
      <c r="EA14" s="643"/>
      <c r="EB14" s="643"/>
      <c r="EC14" s="706"/>
    </row>
    <row r="15" spans="2:143" ht="11.25" customHeight="1" x14ac:dyDescent="0.15">
      <c r="B15" s="652" t="s">
        <v>259</v>
      </c>
      <c r="C15" s="653"/>
      <c r="D15" s="653"/>
      <c r="E15" s="653"/>
      <c r="F15" s="653"/>
      <c r="G15" s="653"/>
      <c r="H15" s="653"/>
      <c r="I15" s="653"/>
      <c r="J15" s="653"/>
      <c r="K15" s="653"/>
      <c r="L15" s="653"/>
      <c r="M15" s="653"/>
      <c r="N15" s="653"/>
      <c r="O15" s="653"/>
      <c r="P15" s="653"/>
      <c r="Q15" s="654"/>
      <c r="R15" s="673" t="s">
        <v>128</v>
      </c>
      <c r="S15" s="643"/>
      <c r="T15" s="643"/>
      <c r="U15" s="643"/>
      <c r="V15" s="643"/>
      <c r="W15" s="643"/>
      <c r="X15" s="643"/>
      <c r="Y15" s="644"/>
      <c r="Z15" s="692" t="s">
        <v>128</v>
      </c>
      <c r="AA15" s="692"/>
      <c r="AB15" s="692"/>
      <c r="AC15" s="692"/>
      <c r="AD15" s="693" t="s">
        <v>128</v>
      </c>
      <c r="AE15" s="693"/>
      <c r="AF15" s="693"/>
      <c r="AG15" s="693"/>
      <c r="AH15" s="693"/>
      <c r="AI15" s="693"/>
      <c r="AJ15" s="693"/>
      <c r="AK15" s="693"/>
      <c r="AL15" s="674" t="s">
        <v>128</v>
      </c>
      <c r="AM15" s="677"/>
      <c r="AN15" s="677"/>
      <c r="AO15" s="694"/>
      <c r="AP15" s="652" t="s">
        <v>260</v>
      </c>
      <c r="AQ15" s="653"/>
      <c r="AR15" s="653"/>
      <c r="AS15" s="653"/>
      <c r="AT15" s="653"/>
      <c r="AU15" s="653"/>
      <c r="AV15" s="653"/>
      <c r="AW15" s="653"/>
      <c r="AX15" s="653"/>
      <c r="AY15" s="653"/>
      <c r="AZ15" s="653"/>
      <c r="BA15" s="653"/>
      <c r="BB15" s="653"/>
      <c r="BC15" s="653"/>
      <c r="BD15" s="653"/>
      <c r="BE15" s="653"/>
      <c r="BF15" s="654"/>
      <c r="BG15" s="673">
        <v>85904</v>
      </c>
      <c r="BH15" s="643"/>
      <c r="BI15" s="643"/>
      <c r="BJ15" s="643"/>
      <c r="BK15" s="643"/>
      <c r="BL15" s="643"/>
      <c r="BM15" s="643"/>
      <c r="BN15" s="644"/>
      <c r="BO15" s="692">
        <v>4.3</v>
      </c>
      <c r="BP15" s="692"/>
      <c r="BQ15" s="692"/>
      <c r="BR15" s="692"/>
      <c r="BS15" s="693" t="s">
        <v>128</v>
      </c>
      <c r="BT15" s="693"/>
      <c r="BU15" s="693"/>
      <c r="BV15" s="693"/>
      <c r="BW15" s="693"/>
      <c r="BX15" s="693"/>
      <c r="BY15" s="693"/>
      <c r="BZ15" s="693"/>
      <c r="CA15" s="693"/>
      <c r="CB15" s="743"/>
      <c r="CD15" s="702" t="s">
        <v>261</v>
      </c>
      <c r="CE15" s="703"/>
      <c r="CF15" s="703"/>
      <c r="CG15" s="703"/>
      <c r="CH15" s="703"/>
      <c r="CI15" s="703"/>
      <c r="CJ15" s="703"/>
      <c r="CK15" s="703"/>
      <c r="CL15" s="703"/>
      <c r="CM15" s="703"/>
      <c r="CN15" s="703"/>
      <c r="CO15" s="703"/>
      <c r="CP15" s="703"/>
      <c r="CQ15" s="704"/>
      <c r="CR15" s="673">
        <v>1940897</v>
      </c>
      <c r="CS15" s="643"/>
      <c r="CT15" s="643"/>
      <c r="CU15" s="643"/>
      <c r="CV15" s="643"/>
      <c r="CW15" s="643"/>
      <c r="CX15" s="643"/>
      <c r="CY15" s="644"/>
      <c r="CZ15" s="692">
        <v>16</v>
      </c>
      <c r="DA15" s="692"/>
      <c r="DB15" s="692"/>
      <c r="DC15" s="692"/>
      <c r="DD15" s="642">
        <v>1001023</v>
      </c>
      <c r="DE15" s="643"/>
      <c r="DF15" s="643"/>
      <c r="DG15" s="643"/>
      <c r="DH15" s="643"/>
      <c r="DI15" s="643"/>
      <c r="DJ15" s="643"/>
      <c r="DK15" s="643"/>
      <c r="DL15" s="643"/>
      <c r="DM15" s="643"/>
      <c r="DN15" s="643"/>
      <c r="DO15" s="643"/>
      <c r="DP15" s="644"/>
      <c r="DQ15" s="642">
        <v>1426535</v>
      </c>
      <c r="DR15" s="643"/>
      <c r="DS15" s="643"/>
      <c r="DT15" s="643"/>
      <c r="DU15" s="643"/>
      <c r="DV15" s="643"/>
      <c r="DW15" s="643"/>
      <c r="DX15" s="643"/>
      <c r="DY15" s="643"/>
      <c r="DZ15" s="643"/>
      <c r="EA15" s="643"/>
      <c r="EB15" s="643"/>
      <c r="EC15" s="706"/>
    </row>
    <row r="16" spans="2:143" ht="11.25" customHeight="1" x14ac:dyDescent="0.15">
      <c r="B16" s="652" t="s">
        <v>262</v>
      </c>
      <c r="C16" s="653"/>
      <c r="D16" s="653"/>
      <c r="E16" s="653"/>
      <c r="F16" s="653"/>
      <c r="G16" s="653"/>
      <c r="H16" s="653"/>
      <c r="I16" s="653"/>
      <c r="J16" s="653"/>
      <c r="K16" s="653"/>
      <c r="L16" s="653"/>
      <c r="M16" s="653"/>
      <c r="N16" s="653"/>
      <c r="O16" s="653"/>
      <c r="P16" s="653"/>
      <c r="Q16" s="654"/>
      <c r="R16" s="673">
        <v>9932</v>
      </c>
      <c r="S16" s="643"/>
      <c r="T16" s="643"/>
      <c r="U16" s="643"/>
      <c r="V16" s="643"/>
      <c r="W16" s="643"/>
      <c r="X16" s="643"/>
      <c r="Y16" s="644"/>
      <c r="Z16" s="692">
        <v>0.1</v>
      </c>
      <c r="AA16" s="692"/>
      <c r="AB16" s="692"/>
      <c r="AC16" s="692"/>
      <c r="AD16" s="693">
        <v>9932</v>
      </c>
      <c r="AE16" s="693"/>
      <c r="AF16" s="693"/>
      <c r="AG16" s="693"/>
      <c r="AH16" s="693"/>
      <c r="AI16" s="693"/>
      <c r="AJ16" s="693"/>
      <c r="AK16" s="693"/>
      <c r="AL16" s="674">
        <v>0.1</v>
      </c>
      <c r="AM16" s="677"/>
      <c r="AN16" s="677"/>
      <c r="AO16" s="694"/>
      <c r="AP16" s="652" t="s">
        <v>263</v>
      </c>
      <c r="AQ16" s="653"/>
      <c r="AR16" s="653"/>
      <c r="AS16" s="653"/>
      <c r="AT16" s="653"/>
      <c r="AU16" s="653"/>
      <c r="AV16" s="653"/>
      <c r="AW16" s="653"/>
      <c r="AX16" s="653"/>
      <c r="AY16" s="653"/>
      <c r="AZ16" s="653"/>
      <c r="BA16" s="653"/>
      <c r="BB16" s="653"/>
      <c r="BC16" s="653"/>
      <c r="BD16" s="653"/>
      <c r="BE16" s="653"/>
      <c r="BF16" s="654"/>
      <c r="BG16" s="673" t="s">
        <v>128</v>
      </c>
      <c r="BH16" s="643"/>
      <c r="BI16" s="643"/>
      <c r="BJ16" s="643"/>
      <c r="BK16" s="643"/>
      <c r="BL16" s="643"/>
      <c r="BM16" s="643"/>
      <c r="BN16" s="644"/>
      <c r="BO16" s="692" t="s">
        <v>128</v>
      </c>
      <c r="BP16" s="692"/>
      <c r="BQ16" s="692"/>
      <c r="BR16" s="692"/>
      <c r="BS16" s="693" t="s">
        <v>128</v>
      </c>
      <c r="BT16" s="693"/>
      <c r="BU16" s="693"/>
      <c r="BV16" s="693"/>
      <c r="BW16" s="693"/>
      <c r="BX16" s="693"/>
      <c r="BY16" s="693"/>
      <c r="BZ16" s="693"/>
      <c r="CA16" s="693"/>
      <c r="CB16" s="743"/>
      <c r="CD16" s="702" t="s">
        <v>264</v>
      </c>
      <c r="CE16" s="703"/>
      <c r="CF16" s="703"/>
      <c r="CG16" s="703"/>
      <c r="CH16" s="703"/>
      <c r="CI16" s="703"/>
      <c r="CJ16" s="703"/>
      <c r="CK16" s="703"/>
      <c r="CL16" s="703"/>
      <c r="CM16" s="703"/>
      <c r="CN16" s="703"/>
      <c r="CO16" s="703"/>
      <c r="CP16" s="703"/>
      <c r="CQ16" s="704"/>
      <c r="CR16" s="673">
        <v>29976</v>
      </c>
      <c r="CS16" s="643"/>
      <c r="CT16" s="643"/>
      <c r="CU16" s="643"/>
      <c r="CV16" s="643"/>
      <c r="CW16" s="643"/>
      <c r="CX16" s="643"/>
      <c r="CY16" s="644"/>
      <c r="CZ16" s="692">
        <v>0.2</v>
      </c>
      <c r="DA16" s="692"/>
      <c r="DB16" s="692"/>
      <c r="DC16" s="692"/>
      <c r="DD16" s="642" t="s">
        <v>128</v>
      </c>
      <c r="DE16" s="643"/>
      <c r="DF16" s="643"/>
      <c r="DG16" s="643"/>
      <c r="DH16" s="643"/>
      <c r="DI16" s="643"/>
      <c r="DJ16" s="643"/>
      <c r="DK16" s="643"/>
      <c r="DL16" s="643"/>
      <c r="DM16" s="643"/>
      <c r="DN16" s="643"/>
      <c r="DO16" s="643"/>
      <c r="DP16" s="644"/>
      <c r="DQ16" s="642">
        <v>2223</v>
      </c>
      <c r="DR16" s="643"/>
      <c r="DS16" s="643"/>
      <c r="DT16" s="643"/>
      <c r="DU16" s="643"/>
      <c r="DV16" s="643"/>
      <c r="DW16" s="643"/>
      <c r="DX16" s="643"/>
      <c r="DY16" s="643"/>
      <c r="DZ16" s="643"/>
      <c r="EA16" s="643"/>
      <c r="EB16" s="643"/>
      <c r="EC16" s="706"/>
    </row>
    <row r="17" spans="2:133" ht="11.25" customHeight="1" x14ac:dyDescent="0.15">
      <c r="B17" s="652" t="s">
        <v>265</v>
      </c>
      <c r="C17" s="653"/>
      <c r="D17" s="653"/>
      <c r="E17" s="653"/>
      <c r="F17" s="653"/>
      <c r="G17" s="653"/>
      <c r="H17" s="653"/>
      <c r="I17" s="653"/>
      <c r="J17" s="653"/>
      <c r="K17" s="653"/>
      <c r="L17" s="653"/>
      <c r="M17" s="653"/>
      <c r="N17" s="653"/>
      <c r="O17" s="653"/>
      <c r="P17" s="653"/>
      <c r="Q17" s="654"/>
      <c r="R17" s="673">
        <v>26688</v>
      </c>
      <c r="S17" s="643"/>
      <c r="T17" s="643"/>
      <c r="U17" s="643"/>
      <c r="V17" s="643"/>
      <c r="W17" s="643"/>
      <c r="X17" s="643"/>
      <c r="Y17" s="644"/>
      <c r="Z17" s="692">
        <v>0.2</v>
      </c>
      <c r="AA17" s="692"/>
      <c r="AB17" s="692"/>
      <c r="AC17" s="692"/>
      <c r="AD17" s="693">
        <v>26688</v>
      </c>
      <c r="AE17" s="693"/>
      <c r="AF17" s="693"/>
      <c r="AG17" s="693"/>
      <c r="AH17" s="693"/>
      <c r="AI17" s="693"/>
      <c r="AJ17" s="693"/>
      <c r="AK17" s="693"/>
      <c r="AL17" s="674">
        <v>0.4</v>
      </c>
      <c r="AM17" s="677"/>
      <c r="AN17" s="677"/>
      <c r="AO17" s="694"/>
      <c r="AP17" s="652" t="s">
        <v>266</v>
      </c>
      <c r="AQ17" s="653"/>
      <c r="AR17" s="653"/>
      <c r="AS17" s="653"/>
      <c r="AT17" s="653"/>
      <c r="AU17" s="653"/>
      <c r="AV17" s="653"/>
      <c r="AW17" s="653"/>
      <c r="AX17" s="653"/>
      <c r="AY17" s="653"/>
      <c r="AZ17" s="653"/>
      <c r="BA17" s="653"/>
      <c r="BB17" s="653"/>
      <c r="BC17" s="653"/>
      <c r="BD17" s="653"/>
      <c r="BE17" s="653"/>
      <c r="BF17" s="654"/>
      <c r="BG17" s="673" t="s">
        <v>128</v>
      </c>
      <c r="BH17" s="643"/>
      <c r="BI17" s="643"/>
      <c r="BJ17" s="643"/>
      <c r="BK17" s="643"/>
      <c r="BL17" s="643"/>
      <c r="BM17" s="643"/>
      <c r="BN17" s="644"/>
      <c r="BO17" s="692" t="s">
        <v>128</v>
      </c>
      <c r="BP17" s="692"/>
      <c r="BQ17" s="692"/>
      <c r="BR17" s="692"/>
      <c r="BS17" s="693" t="s">
        <v>128</v>
      </c>
      <c r="BT17" s="693"/>
      <c r="BU17" s="693"/>
      <c r="BV17" s="693"/>
      <c r="BW17" s="693"/>
      <c r="BX17" s="693"/>
      <c r="BY17" s="693"/>
      <c r="BZ17" s="693"/>
      <c r="CA17" s="693"/>
      <c r="CB17" s="743"/>
      <c r="CD17" s="702" t="s">
        <v>267</v>
      </c>
      <c r="CE17" s="703"/>
      <c r="CF17" s="703"/>
      <c r="CG17" s="703"/>
      <c r="CH17" s="703"/>
      <c r="CI17" s="703"/>
      <c r="CJ17" s="703"/>
      <c r="CK17" s="703"/>
      <c r="CL17" s="703"/>
      <c r="CM17" s="703"/>
      <c r="CN17" s="703"/>
      <c r="CO17" s="703"/>
      <c r="CP17" s="703"/>
      <c r="CQ17" s="704"/>
      <c r="CR17" s="673">
        <v>1784951</v>
      </c>
      <c r="CS17" s="643"/>
      <c r="CT17" s="643"/>
      <c r="CU17" s="643"/>
      <c r="CV17" s="643"/>
      <c r="CW17" s="643"/>
      <c r="CX17" s="643"/>
      <c r="CY17" s="644"/>
      <c r="CZ17" s="692">
        <v>14.7</v>
      </c>
      <c r="DA17" s="692"/>
      <c r="DB17" s="692"/>
      <c r="DC17" s="692"/>
      <c r="DD17" s="642" t="s">
        <v>128</v>
      </c>
      <c r="DE17" s="643"/>
      <c r="DF17" s="643"/>
      <c r="DG17" s="643"/>
      <c r="DH17" s="643"/>
      <c r="DI17" s="643"/>
      <c r="DJ17" s="643"/>
      <c r="DK17" s="643"/>
      <c r="DL17" s="643"/>
      <c r="DM17" s="643"/>
      <c r="DN17" s="643"/>
      <c r="DO17" s="643"/>
      <c r="DP17" s="644"/>
      <c r="DQ17" s="642">
        <v>1741647</v>
      </c>
      <c r="DR17" s="643"/>
      <c r="DS17" s="643"/>
      <c r="DT17" s="643"/>
      <c r="DU17" s="643"/>
      <c r="DV17" s="643"/>
      <c r="DW17" s="643"/>
      <c r="DX17" s="643"/>
      <c r="DY17" s="643"/>
      <c r="DZ17" s="643"/>
      <c r="EA17" s="643"/>
      <c r="EB17" s="643"/>
      <c r="EC17" s="706"/>
    </row>
    <row r="18" spans="2:133" ht="11.25" customHeight="1" x14ac:dyDescent="0.15">
      <c r="B18" s="652" t="s">
        <v>268</v>
      </c>
      <c r="C18" s="653"/>
      <c r="D18" s="653"/>
      <c r="E18" s="653"/>
      <c r="F18" s="653"/>
      <c r="G18" s="653"/>
      <c r="H18" s="653"/>
      <c r="I18" s="653"/>
      <c r="J18" s="653"/>
      <c r="K18" s="653"/>
      <c r="L18" s="653"/>
      <c r="M18" s="653"/>
      <c r="N18" s="653"/>
      <c r="O18" s="653"/>
      <c r="P18" s="653"/>
      <c r="Q18" s="654"/>
      <c r="R18" s="673">
        <v>24772</v>
      </c>
      <c r="S18" s="643"/>
      <c r="T18" s="643"/>
      <c r="U18" s="643"/>
      <c r="V18" s="643"/>
      <c r="W18" s="643"/>
      <c r="X18" s="643"/>
      <c r="Y18" s="644"/>
      <c r="Z18" s="692">
        <v>0.2</v>
      </c>
      <c r="AA18" s="692"/>
      <c r="AB18" s="692"/>
      <c r="AC18" s="692"/>
      <c r="AD18" s="693">
        <v>24772</v>
      </c>
      <c r="AE18" s="693"/>
      <c r="AF18" s="693"/>
      <c r="AG18" s="693"/>
      <c r="AH18" s="693"/>
      <c r="AI18" s="693"/>
      <c r="AJ18" s="693"/>
      <c r="AK18" s="693"/>
      <c r="AL18" s="674">
        <v>0.30000001192092896</v>
      </c>
      <c r="AM18" s="677"/>
      <c r="AN18" s="677"/>
      <c r="AO18" s="694"/>
      <c r="AP18" s="652" t="s">
        <v>269</v>
      </c>
      <c r="AQ18" s="653"/>
      <c r="AR18" s="653"/>
      <c r="AS18" s="653"/>
      <c r="AT18" s="653"/>
      <c r="AU18" s="653"/>
      <c r="AV18" s="653"/>
      <c r="AW18" s="653"/>
      <c r="AX18" s="653"/>
      <c r="AY18" s="653"/>
      <c r="AZ18" s="653"/>
      <c r="BA18" s="653"/>
      <c r="BB18" s="653"/>
      <c r="BC18" s="653"/>
      <c r="BD18" s="653"/>
      <c r="BE18" s="653"/>
      <c r="BF18" s="654"/>
      <c r="BG18" s="673" t="s">
        <v>128</v>
      </c>
      <c r="BH18" s="643"/>
      <c r="BI18" s="643"/>
      <c r="BJ18" s="643"/>
      <c r="BK18" s="643"/>
      <c r="BL18" s="643"/>
      <c r="BM18" s="643"/>
      <c r="BN18" s="644"/>
      <c r="BO18" s="692" t="s">
        <v>128</v>
      </c>
      <c r="BP18" s="692"/>
      <c r="BQ18" s="692"/>
      <c r="BR18" s="692"/>
      <c r="BS18" s="693" t="s">
        <v>128</v>
      </c>
      <c r="BT18" s="693"/>
      <c r="BU18" s="693"/>
      <c r="BV18" s="693"/>
      <c r="BW18" s="693"/>
      <c r="BX18" s="693"/>
      <c r="BY18" s="693"/>
      <c r="BZ18" s="693"/>
      <c r="CA18" s="693"/>
      <c r="CB18" s="743"/>
      <c r="CD18" s="702" t="s">
        <v>270</v>
      </c>
      <c r="CE18" s="703"/>
      <c r="CF18" s="703"/>
      <c r="CG18" s="703"/>
      <c r="CH18" s="703"/>
      <c r="CI18" s="703"/>
      <c r="CJ18" s="703"/>
      <c r="CK18" s="703"/>
      <c r="CL18" s="703"/>
      <c r="CM18" s="703"/>
      <c r="CN18" s="703"/>
      <c r="CO18" s="703"/>
      <c r="CP18" s="703"/>
      <c r="CQ18" s="704"/>
      <c r="CR18" s="673" t="s">
        <v>128</v>
      </c>
      <c r="CS18" s="643"/>
      <c r="CT18" s="643"/>
      <c r="CU18" s="643"/>
      <c r="CV18" s="643"/>
      <c r="CW18" s="643"/>
      <c r="CX18" s="643"/>
      <c r="CY18" s="644"/>
      <c r="CZ18" s="692" t="s">
        <v>128</v>
      </c>
      <c r="DA18" s="692"/>
      <c r="DB18" s="692"/>
      <c r="DC18" s="692"/>
      <c r="DD18" s="642" t="s">
        <v>128</v>
      </c>
      <c r="DE18" s="643"/>
      <c r="DF18" s="643"/>
      <c r="DG18" s="643"/>
      <c r="DH18" s="643"/>
      <c r="DI18" s="643"/>
      <c r="DJ18" s="643"/>
      <c r="DK18" s="643"/>
      <c r="DL18" s="643"/>
      <c r="DM18" s="643"/>
      <c r="DN18" s="643"/>
      <c r="DO18" s="643"/>
      <c r="DP18" s="644"/>
      <c r="DQ18" s="642" t="s">
        <v>128</v>
      </c>
      <c r="DR18" s="643"/>
      <c r="DS18" s="643"/>
      <c r="DT18" s="643"/>
      <c r="DU18" s="643"/>
      <c r="DV18" s="643"/>
      <c r="DW18" s="643"/>
      <c r="DX18" s="643"/>
      <c r="DY18" s="643"/>
      <c r="DZ18" s="643"/>
      <c r="EA18" s="643"/>
      <c r="EB18" s="643"/>
      <c r="EC18" s="706"/>
    </row>
    <row r="19" spans="2:133" ht="11.25" customHeight="1" x14ac:dyDescent="0.15">
      <c r="B19" s="652" t="s">
        <v>271</v>
      </c>
      <c r="C19" s="653"/>
      <c r="D19" s="653"/>
      <c r="E19" s="653"/>
      <c r="F19" s="653"/>
      <c r="G19" s="653"/>
      <c r="H19" s="653"/>
      <c r="I19" s="653"/>
      <c r="J19" s="653"/>
      <c r="K19" s="653"/>
      <c r="L19" s="653"/>
      <c r="M19" s="653"/>
      <c r="N19" s="653"/>
      <c r="O19" s="653"/>
      <c r="P19" s="653"/>
      <c r="Q19" s="654"/>
      <c r="R19" s="673">
        <v>9331</v>
      </c>
      <c r="S19" s="643"/>
      <c r="T19" s="643"/>
      <c r="U19" s="643"/>
      <c r="V19" s="643"/>
      <c r="W19" s="643"/>
      <c r="X19" s="643"/>
      <c r="Y19" s="644"/>
      <c r="Z19" s="692">
        <v>0.1</v>
      </c>
      <c r="AA19" s="692"/>
      <c r="AB19" s="692"/>
      <c r="AC19" s="692"/>
      <c r="AD19" s="693">
        <v>9331</v>
      </c>
      <c r="AE19" s="693"/>
      <c r="AF19" s="693"/>
      <c r="AG19" s="693"/>
      <c r="AH19" s="693"/>
      <c r="AI19" s="693"/>
      <c r="AJ19" s="693"/>
      <c r="AK19" s="693"/>
      <c r="AL19" s="674">
        <v>0.1</v>
      </c>
      <c r="AM19" s="677"/>
      <c r="AN19" s="677"/>
      <c r="AO19" s="694"/>
      <c r="AP19" s="652" t="s">
        <v>272</v>
      </c>
      <c r="AQ19" s="653"/>
      <c r="AR19" s="653"/>
      <c r="AS19" s="653"/>
      <c r="AT19" s="653"/>
      <c r="AU19" s="653"/>
      <c r="AV19" s="653"/>
      <c r="AW19" s="653"/>
      <c r="AX19" s="653"/>
      <c r="AY19" s="653"/>
      <c r="AZ19" s="653"/>
      <c r="BA19" s="653"/>
      <c r="BB19" s="653"/>
      <c r="BC19" s="653"/>
      <c r="BD19" s="653"/>
      <c r="BE19" s="653"/>
      <c r="BF19" s="654"/>
      <c r="BG19" s="673">
        <v>1429</v>
      </c>
      <c r="BH19" s="643"/>
      <c r="BI19" s="643"/>
      <c r="BJ19" s="643"/>
      <c r="BK19" s="643"/>
      <c r="BL19" s="643"/>
      <c r="BM19" s="643"/>
      <c r="BN19" s="644"/>
      <c r="BO19" s="692">
        <v>0.1</v>
      </c>
      <c r="BP19" s="692"/>
      <c r="BQ19" s="692"/>
      <c r="BR19" s="692"/>
      <c r="BS19" s="693" t="s">
        <v>128</v>
      </c>
      <c r="BT19" s="693"/>
      <c r="BU19" s="693"/>
      <c r="BV19" s="693"/>
      <c r="BW19" s="693"/>
      <c r="BX19" s="693"/>
      <c r="BY19" s="693"/>
      <c r="BZ19" s="693"/>
      <c r="CA19" s="693"/>
      <c r="CB19" s="743"/>
      <c r="CD19" s="702" t="s">
        <v>273</v>
      </c>
      <c r="CE19" s="703"/>
      <c r="CF19" s="703"/>
      <c r="CG19" s="703"/>
      <c r="CH19" s="703"/>
      <c r="CI19" s="703"/>
      <c r="CJ19" s="703"/>
      <c r="CK19" s="703"/>
      <c r="CL19" s="703"/>
      <c r="CM19" s="703"/>
      <c r="CN19" s="703"/>
      <c r="CO19" s="703"/>
      <c r="CP19" s="703"/>
      <c r="CQ19" s="704"/>
      <c r="CR19" s="673" t="s">
        <v>128</v>
      </c>
      <c r="CS19" s="643"/>
      <c r="CT19" s="643"/>
      <c r="CU19" s="643"/>
      <c r="CV19" s="643"/>
      <c r="CW19" s="643"/>
      <c r="CX19" s="643"/>
      <c r="CY19" s="644"/>
      <c r="CZ19" s="692" t="s">
        <v>128</v>
      </c>
      <c r="DA19" s="692"/>
      <c r="DB19" s="692"/>
      <c r="DC19" s="692"/>
      <c r="DD19" s="642" t="s">
        <v>128</v>
      </c>
      <c r="DE19" s="643"/>
      <c r="DF19" s="643"/>
      <c r="DG19" s="643"/>
      <c r="DH19" s="643"/>
      <c r="DI19" s="643"/>
      <c r="DJ19" s="643"/>
      <c r="DK19" s="643"/>
      <c r="DL19" s="643"/>
      <c r="DM19" s="643"/>
      <c r="DN19" s="643"/>
      <c r="DO19" s="643"/>
      <c r="DP19" s="644"/>
      <c r="DQ19" s="642" t="s">
        <v>128</v>
      </c>
      <c r="DR19" s="643"/>
      <c r="DS19" s="643"/>
      <c r="DT19" s="643"/>
      <c r="DU19" s="643"/>
      <c r="DV19" s="643"/>
      <c r="DW19" s="643"/>
      <c r="DX19" s="643"/>
      <c r="DY19" s="643"/>
      <c r="DZ19" s="643"/>
      <c r="EA19" s="643"/>
      <c r="EB19" s="643"/>
      <c r="EC19" s="706"/>
    </row>
    <row r="20" spans="2:133" ht="11.25" customHeight="1" x14ac:dyDescent="0.15">
      <c r="B20" s="652" t="s">
        <v>274</v>
      </c>
      <c r="C20" s="653"/>
      <c r="D20" s="653"/>
      <c r="E20" s="653"/>
      <c r="F20" s="653"/>
      <c r="G20" s="653"/>
      <c r="H20" s="653"/>
      <c r="I20" s="653"/>
      <c r="J20" s="653"/>
      <c r="K20" s="653"/>
      <c r="L20" s="653"/>
      <c r="M20" s="653"/>
      <c r="N20" s="653"/>
      <c r="O20" s="653"/>
      <c r="P20" s="653"/>
      <c r="Q20" s="654"/>
      <c r="R20" s="673">
        <v>3008</v>
      </c>
      <c r="S20" s="643"/>
      <c r="T20" s="643"/>
      <c r="U20" s="643"/>
      <c r="V20" s="643"/>
      <c r="W20" s="643"/>
      <c r="X20" s="643"/>
      <c r="Y20" s="644"/>
      <c r="Z20" s="692">
        <v>0</v>
      </c>
      <c r="AA20" s="692"/>
      <c r="AB20" s="692"/>
      <c r="AC20" s="692"/>
      <c r="AD20" s="693">
        <v>3008</v>
      </c>
      <c r="AE20" s="693"/>
      <c r="AF20" s="693"/>
      <c r="AG20" s="693"/>
      <c r="AH20" s="693"/>
      <c r="AI20" s="693"/>
      <c r="AJ20" s="693"/>
      <c r="AK20" s="693"/>
      <c r="AL20" s="674">
        <v>0</v>
      </c>
      <c r="AM20" s="677"/>
      <c r="AN20" s="677"/>
      <c r="AO20" s="694"/>
      <c r="AP20" s="652" t="s">
        <v>275</v>
      </c>
      <c r="AQ20" s="653"/>
      <c r="AR20" s="653"/>
      <c r="AS20" s="653"/>
      <c r="AT20" s="653"/>
      <c r="AU20" s="653"/>
      <c r="AV20" s="653"/>
      <c r="AW20" s="653"/>
      <c r="AX20" s="653"/>
      <c r="AY20" s="653"/>
      <c r="AZ20" s="653"/>
      <c r="BA20" s="653"/>
      <c r="BB20" s="653"/>
      <c r="BC20" s="653"/>
      <c r="BD20" s="653"/>
      <c r="BE20" s="653"/>
      <c r="BF20" s="654"/>
      <c r="BG20" s="673">
        <v>1429</v>
      </c>
      <c r="BH20" s="643"/>
      <c r="BI20" s="643"/>
      <c r="BJ20" s="643"/>
      <c r="BK20" s="643"/>
      <c r="BL20" s="643"/>
      <c r="BM20" s="643"/>
      <c r="BN20" s="644"/>
      <c r="BO20" s="692">
        <v>0.1</v>
      </c>
      <c r="BP20" s="692"/>
      <c r="BQ20" s="692"/>
      <c r="BR20" s="692"/>
      <c r="BS20" s="693" t="s">
        <v>128</v>
      </c>
      <c r="BT20" s="693"/>
      <c r="BU20" s="693"/>
      <c r="BV20" s="693"/>
      <c r="BW20" s="693"/>
      <c r="BX20" s="693"/>
      <c r="BY20" s="693"/>
      <c r="BZ20" s="693"/>
      <c r="CA20" s="693"/>
      <c r="CB20" s="743"/>
      <c r="CD20" s="702" t="s">
        <v>276</v>
      </c>
      <c r="CE20" s="703"/>
      <c r="CF20" s="703"/>
      <c r="CG20" s="703"/>
      <c r="CH20" s="703"/>
      <c r="CI20" s="703"/>
      <c r="CJ20" s="703"/>
      <c r="CK20" s="703"/>
      <c r="CL20" s="703"/>
      <c r="CM20" s="703"/>
      <c r="CN20" s="703"/>
      <c r="CO20" s="703"/>
      <c r="CP20" s="703"/>
      <c r="CQ20" s="704"/>
      <c r="CR20" s="673">
        <v>12162695</v>
      </c>
      <c r="CS20" s="643"/>
      <c r="CT20" s="643"/>
      <c r="CU20" s="643"/>
      <c r="CV20" s="643"/>
      <c r="CW20" s="643"/>
      <c r="CX20" s="643"/>
      <c r="CY20" s="644"/>
      <c r="CZ20" s="692">
        <v>100</v>
      </c>
      <c r="DA20" s="692"/>
      <c r="DB20" s="692"/>
      <c r="DC20" s="692"/>
      <c r="DD20" s="642">
        <v>1967022</v>
      </c>
      <c r="DE20" s="643"/>
      <c r="DF20" s="643"/>
      <c r="DG20" s="643"/>
      <c r="DH20" s="643"/>
      <c r="DI20" s="643"/>
      <c r="DJ20" s="643"/>
      <c r="DK20" s="643"/>
      <c r="DL20" s="643"/>
      <c r="DM20" s="643"/>
      <c r="DN20" s="643"/>
      <c r="DO20" s="643"/>
      <c r="DP20" s="644"/>
      <c r="DQ20" s="642">
        <v>9016163</v>
      </c>
      <c r="DR20" s="643"/>
      <c r="DS20" s="643"/>
      <c r="DT20" s="643"/>
      <c r="DU20" s="643"/>
      <c r="DV20" s="643"/>
      <c r="DW20" s="643"/>
      <c r="DX20" s="643"/>
      <c r="DY20" s="643"/>
      <c r="DZ20" s="643"/>
      <c r="EA20" s="643"/>
      <c r="EB20" s="643"/>
      <c r="EC20" s="706"/>
    </row>
    <row r="21" spans="2:133" ht="11.25" customHeight="1" x14ac:dyDescent="0.15">
      <c r="B21" s="652" t="s">
        <v>277</v>
      </c>
      <c r="C21" s="653"/>
      <c r="D21" s="653"/>
      <c r="E21" s="653"/>
      <c r="F21" s="653"/>
      <c r="G21" s="653"/>
      <c r="H21" s="653"/>
      <c r="I21" s="653"/>
      <c r="J21" s="653"/>
      <c r="K21" s="653"/>
      <c r="L21" s="653"/>
      <c r="M21" s="653"/>
      <c r="N21" s="653"/>
      <c r="O21" s="653"/>
      <c r="P21" s="653"/>
      <c r="Q21" s="654"/>
      <c r="R21" s="673">
        <v>824</v>
      </c>
      <c r="S21" s="643"/>
      <c r="T21" s="643"/>
      <c r="U21" s="643"/>
      <c r="V21" s="643"/>
      <c r="W21" s="643"/>
      <c r="X21" s="643"/>
      <c r="Y21" s="644"/>
      <c r="Z21" s="692">
        <v>0</v>
      </c>
      <c r="AA21" s="692"/>
      <c r="AB21" s="692"/>
      <c r="AC21" s="692"/>
      <c r="AD21" s="693">
        <v>824</v>
      </c>
      <c r="AE21" s="693"/>
      <c r="AF21" s="693"/>
      <c r="AG21" s="693"/>
      <c r="AH21" s="693"/>
      <c r="AI21" s="693"/>
      <c r="AJ21" s="693"/>
      <c r="AK21" s="693"/>
      <c r="AL21" s="674">
        <v>0</v>
      </c>
      <c r="AM21" s="677"/>
      <c r="AN21" s="677"/>
      <c r="AO21" s="694"/>
      <c r="AP21" s="758" t="s">
        <v>278</v>
      </c>
      <c r="AQ21" s="765"/>
      <c r="AR21" s="765"/>
      <c r="AS21" s="765"/>
      <c r="AT21" s="765"/>
      <c r="AU21" s="765"/>
      <c r="AV21" s="765"/>
      <c r="AW21" s="765"/>
      <c r="AX21" s="765"/>
      <c r="AY21" s="765"/>
      <c r="AZ21" s="765"/>
      <c r="BA21" s="765"/>
      <c r="BB21" s="765"/>
      <c r="BC21" s="765"/>
      <c r="BD21" s="765"/>
      <c r="BE21" s="765"/>
      <c r="BF21" s="760"/>
      <c r="BG21" s="673">
        <v>1429</v>
      </c>
      <c r="BH21" s="643"/>
      <c r="BI21" s="643"/>
      <c r="BJ21" s="643"/>
      <c r="BK21" s="643"/>
      <c r="BL21" s="643"/>
      <c r="BM21" s="643"/>
      <c r="BN21" s="644"/>
      <c r="BO21" s="692">
        <v>0.1</v>
      </c>
      <c r="BP21" s="692"/>
      <c r="BQ21" s="692"/>
      <c r="BR21" s="692"/>
      <c r="BS21" s="693" t="s">
        <v>128</v>
      </c>
      <c r="BT21" s="693"/>
      <c r="BU21" s="693"/>
      <c r="BV21" s="693"/>
      <c r="BW21" s="693"/>
      <c r="BX21" s="693"/>
      <c r="BY21" s="693"/>
      <c r="BZ21" s="693"/>
      <c r="CA21" s="693"/>
      <c r="CB21" s="743"/>
      <c r="CD21" s="776"/>
      <c r="CE21" s="696"/>
      <c r="CF21" s="696"/>
      <c r="CG21" s="696"/>
      <c r="CH21" s="696"/>
      <c r="CI21" s="696"/>
      <c r="CJ21" s="696"/>
      <c r="CK21" s="696"/>
      <c r="CL21" s="696"/>
      <c r="CM21" s="696"/>
      <c r="CN21" s="696"/>
      <c r="CO21" s="696"/>
      <c r="CP21" s="696"/>
      <c r="CQ21" s="697"/>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279</v>
      </c>
      <c r="C22" s="729"/>
      <c r="D22" s="729"/>
      <c r="E22" s="729"/>
      <c r="F22" s="729"/>
      <c r="G22" s="729"/>
      <c r="H22" s="729"/>
      <c r="I22" s="729"/>
      <c r="J22" s="729"/>
      <c r="K22" s="729"/>
      <c r="L22" s="729"/>
      <c r="M22" s="729"/>
      <c r="N22" s="729"/>
      <c r="O22" s="729"/>
      <c r="P22" s="729"/>
      <c r="Q22" s="730"/>
      <c r="R22" s="673">
        <v>11609</v>
      </c>
      <c r="S22" s="643"/>
      <c r="T22" s="643"/>
      <c r="U22" s="643"/>
      <c r="V22" s="643"/>
      <c r="W22" s="643"/>
      <c r="X22" s="643"/>
      <c r="Y22" s="644"/>
      <c r="Z22" s="692">
        <v>0.1</v>
      </c>
      <c r="AA22" s="692"/>
      <c r="AB22" s="692"/>
      <c r="AC22" s="692"/>
      <c r="AD22" s="693">
        <v>11609</v>
      </c>
      <c r="AE22" s="693"/>
      <c r="AF22" s="693"/>
      <c r="AG22" s="693"/>
      <c r="AH22" s="693"/>
      <c r="AI22" s="693"/>
      <c r="AJ22" s="693"/>
      <c r="AK22" s="693"/>
      <c r="AL22" s="674">
        <v>0.20000000298023224</v>
      </c>
      <c r="AM22" s="677"/>
      <c r="AN22" s="677"/>
      <c r="AO22" s="694"/>
      <c r="AP22" s="758" t="s">
        <v>280</v>
      </c>
      <c r="AQ22" s="765"/>
      <c r="AR22" s="765"/>
      <c r="AS22" s="765"/>
      <c r="AT22" s="765"/>
      <c r="AU22" s="765"/>
      <c r="AV22" s="765"/>
      <c r="AW22" s="765"/>
      <c r="AX22" s="765"/>
      <c r="AY22" s="765"/>
      <c r="AZ22" s="765"/>
      <c r="BA22" s="765"/>
      <c r="BB22" s="765"/>
      <c r="BC22" s="765"/>
      <c r="BD22" s="765"/>
      <c r="BE22" s="765"/>
      <c r="BF22" s="760"/>
      <c r="BG22" s="673" t="s">
        <v>128</v>
      </c>
      <c r="BH22" s="643"/>
      <c r="BI22" s="643"/>
      <c r="BJ22" s="643"/>
      <c r="BK22" s="643"/>
      <c r="BL22" s="643"/>
      <c r="BM22" s="643"/>
      <c r="BN22" s="644"/>
      <c r="BO22" s="692" t="s">
        <v>128</v>
      </c>
      <c r="BP22" s="692"/>
      <c r="BQ22" s="692"/>
      <c r="BR22" s="692"/>
      <c r="BS22" s="693" t="s">
        <v>128</v>
      </c>
      <c r="BT22" s="693"/>
      <c r="BU22" s="693"/>
      <c r="BV22" s="693"/>
      <c r="BW22" s="693"/>
      <c r="BX22" s="693"/>
      <c r="BY22" s="693"/>
      <c r="BZ22" s="693"/>
      <c r="CA22" s="693"/>
      <c r="CB22" s="743"/>
      <c r="CD22" s="770" t="s">
        <v>281</v>
      </c>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c r="DK22" s="771"/>
      <c r="DL22" s="771"/>
      <c r="DM22" s="771"/>
      <c r="DN22" s="771"/>
      <c r="DO22" s="771"/>
      <c r="DP22" s="771"/>
      <c r="DQ22" s="771"/>
      <c r="DR22" s="771"/>
      <c r="DS22" s="771"/>
      <c r="DT22" s="771"/>
      <c r="DU22" s="771"/>
      <c r="DV22" s="771"/>
      <c r="DW22" s="771"/>
      <c r="DX22" s="771"/>
      <c r="DY22" s="771"/>
      <c r="DZ22" s="771"/>
      <c r="EA22" s="771"/>
      <c r="EB22" s="771"/>
      <c r="EC22" s="772"/>
    </row>
    <row r="23" spans="2:133" ht="11.25" customHeight="1" x14ac:dyDescent="0.15">
      <c r="B23" s="652" t="s">
        <v>282</v>
      </c>
      <c r="C23" s="653"/>
      <c r="D23" s="653"/>
      <c r="E23" s="653"/>
      <c r="F23" s="653"/>
      <c r="G23" s="653"/>
      <c r="H23" s="653"/>
      <c r="I23" s="653"/>
      <c r="J23" s="653"/>
      <c r="K23" s="653"/>
      <c r="L23" s="653"/>
      <c r="M23" s="653"/>
      <c r="N23" s="653"/>
      <c r="O23" s="653"/>
      <c r="P23" s="653"/>
      <c r="Q23" s="654"/>
      <c r="R23" s="673">
        <v>5286740</v>
      </c>
      <c r="S23" s="643"/>
      <c r="T23" s="643"/>
      <c r="U23" s="643"/>
      <c r="V23" s="643"/>
      <c r="W23" s="643"/>
      <c r="X23" s="643"/>
      <c r="Y23" s="644"/>
      <c r="Z23" s="692">
        <v>41</v>
      </c>
      <c r="AA23" s="692"/>
      <c r="AB23" s="692"/>
      <c r="AC23" s="692"/>
      <c r="AD23" s="693">
        <v>4789680</v>
      </c>
      <c r="AE23" s="693"/>
      <c r="AF23" s="693"/>
      <c r="AG23" s="693"/>
      <c r="AH23" s="693"/>
      <c r="AI23" s="693"/>
      <c r="AJ23" s="693"/>
      <c r="AK23" s="693"/>
      <c r="AL23" s="674">
        <v>65.099999999999994</v>
      </c>
      <c r="AM23" s="677"/>
      <c r="AN23" s="677"/>
      <c r="AO23" s="694"/>
      <c r="AP23" s="758" t="s">
        <v>283</v>
      </c>
      <c r="AQ23" s="765"/>
      <c r="AR23" s="765"/>
      <c r="AS23" s="765"/>
      <c r="AT23" s="765"/>
      <c r="AU23" s="765"/>
      <c r="AV23" s="765"/>
      <c r="AW23" s="765"/>
      <c r="AX23" s="765"/>
      <c r="AY23" s="765"/>
      <c r="AZ23" s="765"/>
      <c r="BA23" s="765"/>
      <c r="BB23" s="765"/>
      <c r="BC23" s="765"/>
      <c r="BD23" s="765"/>
      <c r="BE23" s="765"/>
      <c r="BF23" s="760"/>
      <c r="BG23" s="673" t="s">
        <v>128</v>
      </c>
      <c r="BH23" s="643"/>
      <c r="BI23" s="643"/>
      <c r="BJ23" s="643"/>
      <c r="BK23" s="643"/>
      <c r="BL23" s="643"/>
      <c r="BM23" s="643"/>
      <c r="BN23" s="644"/>
      <c r="BO23" s="692" t="s">
        <v>128</v>
      </c>
      <c r="BP23" s="692"/>
      <c r="BQ23" s="692"/>
      <c r="BR23" s="692"/>
      <c r="BS23" s="693" t="s">
        <v>128</v>
      </c>
      <c r="BT23" s="693"/>
      <c r="BU23" s="693"/>
      <c r="BV23" s="693"/>
      <c r="BW23" s="693"/>
      <c r="BX23" s="693"/>
      <c r="BY23" s="693"/>
      <c r="BZ23" s="693"/>
      <c r="CA23" s="693"/>
      <c r="CB23" s="743"/>
      <c r="CD23" s="770" t="s">
        <v>223</v>
      </c>
      <c r="CE23" s="771"/>
      <c r="CF23" s="771"/>
      <c r="CG23" s="771"/>
      <c r="CH23" s="771"/>
      <c r="CI23" s="771"/>
      <c r="CJ23" s="771"/>
      <c r="CK23" s="771"/>
      <c r="CL23" s="771"/>
      <c r="CM23" s="771"/>
      <c r="CN23" s="771"/>
      <c r="CO23" s="771"/>
      <c r="CP23" s="771"/>
      <c r="CQ23" s="772"/>
      <c r="CR23" s="770" t="s">
        <v>284</v>
      </c>
      <c r="CS23" s="771"/>
      <c r="CT23" s="771"/>
      <c r="CU23" s="771"/>
      <c r="CV23" s="771"/>
      <c r="CW23" s="771"/>
      <c r="CX23" s="771"/>
      <c r="CY23" s="772"/>
      <c r="CZ23" s="770" t="s">
        <v>285</v>
      </c>
      <c r="DA23" s="771"/>
      <c r="DB23" s="771"/>
      <c r="DC23" s="772"/>
      <c r="DD23" s="770" t="s">
        <v>286</v>
      </c>
      <c r="DE23" s="771"/>
      <c r="DF23" s="771"/>
      <c r="DG23" s="771"/>
      <c r="DH23" s="771"/>
      <c r="DI23" s="771"/>
      <c r="DJ23" s="771"/>
      <c r="DK23" s="772"/>
      <c r="DL23" s="767" t="s">
        <v>287</v>
      </c>
      <c r="DM23" s="768"/>
      <c r="DN23" s="768"/>
      <c r="DO23" s="768"/>
      <c r="DP23" s="768"/>
      <c r="DQ23" s="768"/>
      <c r="DR23" s="768"/>
      <c r="DS23" s="768"/>
      <c r="DT23" s="768"/>
      <c r="DU23" s="768"/>
      <c r="DV23" s="769"/>
      <c r="DW23" s="770" t="s">
        <v>288</v>
      </c>
      <c r="DX23" s="771"/>
      <c r="DY23" s="771"/>
      <c r="DZ23" s="771"/>
      <c r="EA23" s="771"/>
      <c r="EB23" s="771"/>
      <c r="EC23" s="772"/>
    </row>
    <row r="24" spans="2:133" ht="11.25" customHeight="1" x14ac:dyDescent="0.15">
      <c r="B24" s="652" t="s">
        <v>289</v>
      </c>
      <c r="C24" s="653"/>
      <c r="D24" s="653"/>
      <c r="E24" s="653"/>
      <c r="F24" s="653"/>
      <c r="G24" s="653"/>
      <c r="H24" s="653"/>
      <c r="I24" s="653"/>
      <c r="J24" s="653"/>
      <c r="K24" s="653"/>
      <c r="L24" s="653"/>
      <c r="M24" s="653"/>
      <c r="N24" s="653"/>
      <c r="O24" s="653"/>
      <c r="P24" s="653"/>
      <c r="Q24" s="654"/>
      <c r="R24" s="673">
        <v>4789680</v>
      </c>
      <c r="S24" s="643"/>
      <c r="T24" s="643"/>
      <c r="U24" s="643"/>
      <c r="V24" s="643"/>
      <c r="W24" s="643"/>
      <c r="X24" s="643"/>
      <c r="Y24" s="644"/>
      <c r="Z24" s="692">
        <v>37.200000000000003</v>
      </c>
      <c r="AA24" s="692"/>
      <c r="AB24" s="692"/>
      <c r="AC24" s="692"/>
      <c r="AD24" s="693">
        <v>4789680</v>
      </c>
      <c r="AE24" s="693"/>
      <c r="AF24" s="693"/>
      <c r="AG24" s="693"/>
      <c r="AH24" s="693"/>
      <c r="AI24" s="693"/>
      <c r="AJ24" s="693"/>
      <c r="AK24" s="693"/>
      <c r="AL24" s="674">
        <v>65.099999999999994</v>
      </c>
      <c r="AM24" s="677"/>
      <c r="AN24" s="677"/>
      <c r="AO24" s="694"/>
      <c r="AP24" s="758" t="s">
        <v>290</v>
      </c>
      <c r="AQ24" s="765"/>
      <c r="AR24" s="765"/>
      <c r="AS24" s="765"/>
      <c r="AT24" s="765"/>
      <c r="AU24" s="765"/>
      <c r="AV24" s="765"/>
      <c r="AW24" s="765"/>
      <c r="AX24" s="765"/>
      <c r="AY24" s="765"/>
      <c r="AZ24" s="765"/>
      <c r="BA24" s="765"/>
      <c r="BB24" s="765"/>
      <c r="BC24" s="765"/>
      <c r="BD24" s="765"/>
      <c r="BE24" s="765"/>
      <c r="BF24" s="760"/>
      <c r="BG24" s="673" t="s">
        <v>128</v>
      </c>
      <c r="BH24" s="643"/>
      <c r="BI24" s="643"/>
      <c r="BJ24" s="643"/>
      <c r="BK24" s="643"/>
      <c r="BL24" s="643"/>
      <c r="BM24" s="643"/>
      <c r="BN24" s="644"/>
      <c r="BO24" s="692" t="s">
        <v>128</v>
      </c>
      <c r="BP24" s="692"/>
      <c r="BQ24" s="692"/>
      <c r="BR24" s="692"/>
      <c r="BS24" s="693" t="s">
        <v>128</v>
      </c>
      <c r="BT24" s="693"/>
      <c r="BU24" s="693"/>
      <c r="BV24" s="693"/>
      <c r="BW24" s="693"/>
      <c r="BX24" s="693"/>
      <c r="BY24" s="693"/>
      <c r="BZ24" s="693"/>
      <c r="CA24" s="693"/>
      <c r="CB24" s="743"/>
      <c r="CD24" s="721" t="s">
        <v>291</v>
      </c>
      <c r="CE24" s="722"/>
      <c r="CF24" s="722"/>
      <c r="CG24" s="722"/>
      <c r="CH24" s="722"/>
      <c r="CI24" s="722"/>
      <c r="CJ24" s="722"/>
      <c r="CK24" s="722"/>
      <c r="CL24" s="722"/>
      <c r="CM24" s="722"/>
      <c r="CN24" s="722"/>
      <c r="CO24" s="722"/>
      <c r="CP24" s="722"/>
      <c r="CQ24" s="723"/>
      <c r="CR24" s="718">
        <v>4607141</v>
      </c>
      <c r="CS24" s="719"/>
      <c r="CT24" s="719"/>
      <c r="CU24" s="719"/>
      <c r="CV24" s="719"/>
      <c r="CW24" s="719"/>
      <c r="CX24" s="719"/>
      <c r="CY24" s="762"/>
      <c r="CZ24" s="763">
        <v>37.9</v>
      </c>
      <c r="DA24" s="738"/>
      <c r="DB24" s="738"/>
      <c r="DC24" s="766"/>
      <c r="DD24" s="761">
        <v>3739413</v>
      </c>
      <c r="DE24" s="719"/>
      <c r="DF24" s="719"/>
      <c r="DG24" s="719"/>
      <c r="DH24" s="719"/>
      <c r="DI24" s="719"/>
      <c r="DJ24" s="719"/>
      <c r="DK24" s="762"/>
      <c r="DL24" s="761">
        <v>3721371</v>
      </c>
      <c r="DM24" s="719"/>
      <c r="DN24" s="719"/>
      <c r="DO24" s="719"/>
      <c r="DP24" s="719"/>
      <c r="DQ24" s="719"/>
      <c r="DR24" s="719"/>
      <c r="DS24" s="719"/>
      <c r="DT24" s="719"/>
      <c r="DU24" s="719"/>
      <c r="DV24" s="762"/>
      <c r="DW24" s="763">
        <v>48.6</v>
      </c>
      <c r="DX24" s="738"/>
      <c r="DY24" s="738"/>
      <c r="DZ24" s="738"/>
      <c r="EA24" s="738"/>
      <c r="EB24" s="738"/>
      <c r="EC24" s="764"/>
    </row>
    <row r="25" spans="2:133" ht="11.25" customHeight="1" x14ac:dyDescent="0.15">
      <c r="B25" s="652" t="s">
        <v>292</v>
      </c>
      <c r="C25" s="653"/>
      <c r="D25" s="653"/>
      <c r="E25" s="653"/>
      <c r="F25" s="653"/>
      <c r="G25" s="653"/>
      <c r="H25" s="653"/>
      <c r="I25" s="653"/>
      <c r="J25" s="653"/>
      <c r="K25" s="653"/>
      <c r="L25" s="653"/>
      <c r="M25" s="653"/>
      <c r="N25" s="653"/>
      <c r="O25" s="653"/>
      <c r="P25" s="653"/>
      <c r="Q25" s="654"/>
      <c r="R25" s="673">
        <v>497026</v>
      </c>
      <c r="S25" s="643"/>
      <c r="T25" s="643"/>
      <c r="U25" s="643"/>
      <c r="V25" s="643"/>
      <c r="W25" s="643"/>
      <c r="X25" s="643"/>
      <c r="Y25" s="644"/>
      <c r="Z25" s="692">
        <v>3.9</v>
      </c>
      <c r="AA25" s="692"/>
      <c r="AB25" s="692"/>
      <c r="AC25" s="692"/>
      <c r="AD25" s="693" t="s">
        <v>128</v>
      </c>
      <c r="AE25" s="693"/>
      <c r="AF25" s="693"/>
      <c r="AG25" s="693"/>
      <c r="AH25" s="693"/>
      <c r="AI25" s="693"/>
      <c r="AJ25" s="693"/>
      <c r="AK25" s="693"/>
      <c r="AL25" s="674" t="s">
        <v>128</v>
      </c>
      <c r="AM25" s="677"/>
      <c r="AN25" s="677"/>
      <c r="AO25" s="694"/>
      <c r="AP25" s="758" t="s">
        <v>293</v>
      </c>
      <c r="AQ25" s="765"/>
      <c r="AR25" s="765"/>
      <c r="AS25" s="765"/>
      <c r="AT25" s="765"/>
      <c r="AU25" s="765"/>
      <c r="AV25" s="765"/>
      <c r="AW25" s="765"/>
      <c r="AX25" s="765"/>
      <c r="AY25" s="765"/>
      <c r="AZ25" s="765"/>
      <c r="BA25" s="765"/>
      <c r="BB25" s="765"/>
      <c r="BC25" s="765"/>
      <c r="BD25" s="765"/>
      <c r="BE25" s="765"/>
      <c r="BF25" s="760"/>
      <c r="BG25" s="673" t="s">
        <v>128</v>
      </c>
      <c r="BH25" s="643"/>
      <c r="BI25" s="643"/>
      <c r="BJ25" s="643"/>
      <c r="BK25" s="643"/>
      <c r="BL25" s="643"/>
      <c r="BM25" s="643"/>
      <c r="BN25" s="644"/>
      <c r="BO25" s="692" t="s">
        <v>128</v>
      </c>
      <c r="BP25" s="692"/>
      <c r="BQ25" s="692"/>
      <c r="BR25" s="692"/>
      <c r="BS25" s="693" t="s">
        <v>128</v>
      </c>
      <c r="BT25" s="693"/>
      <c r="BU25" s="693"/>
      <c r="BV25" s="693"/>
      <c r="BW25" s="693"/>
      <c r="BX25" s="693"/>
      <c r="BY25" s="693"/>
      <c r="BZ25" s="693"/>
      <c r="CA25" s="693"/>
      <c r="CB25" s="743"/>
      <c r="CD25" s="702" t="s">
        <v>294</v>
      </c>
      <c r="CE25" s="703"/>
      <c r="CF25" s="703"/>
      <c r="CG25" s="703"/>
      <c r="CH25" s="703"/>
      <c r="CI25" s="703"/>
      <c r="CJ25" s="703"/>
      <c r="CK25" s="703"/>
      <c r="CL25" s="703"/>
      <c r="CM25" s="703"/>
      <c r="CN25" s="703"/>
      <c r="CO25" s="703"/>
      <c r="CP25" s="703"/>
      <c r="CQ25" s="704"/>
      <c r="CR25" s="673">
        <v>1976595</v>
      </c>
      <c r="CS25" s="671"/>
      <c r="CT25" s="671"/>
      <c r="CU25" s="671"/>
      <c r="CV25" s="671"/>
      <c r="CW25" s="671"/>
      <c r="CX25" s="671"/>
      <c r="CY25" s="672"/>
      <c r="CZ25" s="674">
        <v>16.3</v>
      </c>
      <c r="DA25" s="675"/>
      <c r="DB25" s="675"/>
      <c r="DC25" s="676"/>
      <c r="DD25" s="642">
        <v>1843478</v>
      </c>
      <c r="DE25" s="671"/>
      <c r="DF25" s="671"/>
      <c r="DG25" s="671"/>
      <c r="DH25" s="671"/>
      <c r="DI25" s="671"/>
      <c r="DJ25" s="671"/>
      <c r="DK25" s="672"/>
      <c r="DL25" s="642">
        <v>1825519</v>
      </c>
      <c r="DM25" s="671"/>
      <c r="DN25" s="671"/>
      <c r="DO25" s="671"/>
      <c r="DP25" s="671"/>
      <c r="DQ25" s="671"/>
      <c r="DR25" s="671"/>
      <c r="DS25" s="671"/>
      <c r="DT25" s="671"/>
      <c r="DU25" s="671"/>
      <c r="DV25" s="672"/>
      <c r="DW25" s="674">
        <v>23.8</v>
      </c>
      <c r="DX25" s="675"/>
      <c r="DY25" s="675"/>
      <c r="DZ25" s="675"/>
      <c r="EA25" s="675"/>
      <c r="EB25" s="675"/>
      <c r="EC25" s="714"/>
    </row>
    <row r="26" spans="2:133" ht="11.25" customHeight="1" x14ac:dyDescent="0.15">
      <c r="B26" s="652" t="s">
        <v>295</v>
      </c>
      <c r="C26" s="653"/>
      <c r="D26" s="653"/>
      <c r="E26" s="653"/>
      <c r="F26" s="653"/>
      <c r="G26" s="653"/>
      <c r="H26" s="653"/>
      <c r="I26" s="653"/>
      <c r="J26" s="653"/>
      <c r="K26" s="653"/>
      <c r="L26" s="653"/>
      <c r="M26" s="653"/>
      <c r="N26" s="653"/>
      <c r="O26" s="653"/>
      <c r="P26" s="653"/>
      <c r="Q26" s="654"/>
      <c r="R26" s="673">
        <v>34</v>
      </c>
      <c r="S26" s="643"/>
      <c r="T26" s="643"/>
      <c r="U26" s="643"/>
      <c r="V26" s="643"/>
      <c r="W26" s="643"/>
      <c r="X26" s="643"/>
      <c r="Y26" s="644"/>
      <c r="Z26" s="692">
        <v>0</v>
      </c>
      <c r="AA26" s="692"/>
      <c r="AB26" s="692"/>
      <c r="AC26" s="692"/>
      <c r="AD26" s="693" t="s">
        <v>128</v>
      </c>
      <c r="AE26" s="693"/>
      <c r="AF26" s="693"/>
      <c r="AG26" s="693"/>
      <c r="AH26" s="693"/>
      <c r="AI26" s="693"/>
      <c r="AJ26" s="693"/>
      <c r="AK26" s="693"/>
      <c r="AL26" s="674" t="s">
        <v>128</v>
      </c>
      <c r="AM26" s="677"/>
      <c r="AN26" s="677"/>
      <c r="AO26" s="694"/>
      <c r="AP26" s="758" t="s">
        <v>296</v>
      </c>
      <c r="AQ26" s="759"/>
      <c r="AR26" s="759"/>
      <c r="AS26" s="759"/>
      <c r="AT26" s="759"/>
      <c r="AU26" s="759"/>
      <c r="AV26" s="759"/>
      <c r="AW26" s="759"/>
      <c r="AX26" s="759"/>
      <c r="AY26" s="759"/>
      <c r="AZ26" s="759"/>
      <c r="BA26" s="759"/>
      <c r="BB26" s="759"/>
      <c r="BC26" s="759"/>
      <c r="BD26" s="759"/>
      <c r="BE26" s="759"/>
      <c r="BF26" s="760"/>
      <c r="BG26" s="673" t="s">
        <v>128</v>
      </c>
      <c r="BH26" s="643"/>
      <c r="BI26" s="643"/>
      <c r="BJ26" s="643"/>
      <c r="BK26" s="643"/>
      <c r="BL26" s="643"/>
      <c r="BM26" s="643"/>
      <c r="BN26" s="644"/>
      <c r="BO26" s="692" t="s">
        <v>128</v>
      </c>
      <c r="BP26" s="692"/>
      <c r="BQ26" s="692"/>
      <c r="BR26" s="692"/>
      <c r="BS26" s="693" t="s">
        <v>128</v>
      </c>
      <c r="BT26" s="693"/>
      <c r="BU26" s="693"/>
      <c r="BV26" s="693"/>
      <c r="BW26" s="693"/>
      <c r="BX26" s="693"/>
      <c r="BY26" s="693"/>
      <c r="BZ26" s="693"/>
      <c r="CA26" s="693"/>
      <c r="CB26" s="743"/>
      <c r="CD26" s="702" t="s">
        <v>297</v>
      </c>
      <c r="CE26" s="703"/>
      <c r="CF26" s="703"/>
      <c r="CG26" s="703"/>
      <c r="CH26" s="703"/>
      <c r="CI26" s="703"/>
      <c r="CJ26" s="703"/>
      <c r="CK26" s="703"/>
      <c r="CL26" s="703"/>
      <c r="CM26" s="703"/>
      <c r="CN26" s="703"/>
      <c r="CO26" s="703"/>
      <c r="CP26" s="703"/>
      <c r="CQ26" s="704"/>
      <c r="CR26" s="673">
        <v>991374</v>
      </c>
      <c r="CS26" s="643"/>
      <c r="CT26" s="643"/>
      <c r="CU26" s="643"/>
      <c r="CV26" s="643"/>
      <c r="CW26" s="643"/>
      <c r="CX26" s="643"/>
      <c r="CY26" s="644"/>
      <c r="CZ26" s="674">
        <v>8.1999999999999993</v>
      </c>
      <c r="DA26" s="675"/>
      <c r="DB26" s="675"/>
      <c r="DC26" s="676"/>
      <c r="DD26" s="642">
        <v>952597</v>
      </c>
      <c r="DE26" s="643"/>
      <c r="DF26" s="643"/>
      <c r="DG26" s="643"/>
      <c r="DH26" s="643"/>
      <c r="DI26" s="643"/>
      <c r="DJ26" s="643"/>
      <c r="DK26" s="644"/>
      <c r="DL26" s="642" t="s">
        <v>128</v>
      </c>
      <c r="DM26" s="643"/>
      <c r="DN26" s="643"/>
      <c r="DO26" s="643"/>
      <c r="DP26" s="643"/>
      <c r="DQ26" s="643"/>
      <c r="DR26" s="643"/>
      <c r="DS26" s="643"/>
      <c r="DT26" s="643"/>
      <c r="DU26" s="643"/>
      <c r="DV26" s="644"/>
      <c r="DW26" s="674" t="s">
        <v>128</v>
      </c>
      <c r="DX26" s="675"/>
      <c r="DY26" s="675"/>
      <c r="DZ26" s="675"/>
      <c r="EA26" s="675"/>
      <c r="EB26" s="675"/>
      <c r="EC26" s="714"/>
    </row>
    <row r="27" spans="2:133" ht="11.25" customHeight="1" x14ac:dyDescent="0.15">
      <c r="B27" s="652" t="s">
        <v>298</v>
      </c>
      <c r="C27" s="653"/>
      <c r="D27" s="653"/>
      <c r="E27" s="653"/>
      <c r="F27" s="653"/>
      <c r="G27" s="653"/>
      <c r="H27" s="653"/>
      <c r="I27" s="653"/>
      <c r="J27" s="653"/>
      <c r="K27" s="653"/>
      <c r="L27" s="653"/>
      <c r="M27" s="653"/>
      <c r="N27" s="653"/>
      <c r="O27" s="653"/>
      <c r="P27" s="653"/>
      <c r="Q27" s="654"/>
      <c r="R27" s="673">
        <v>7838097</v>
      </c>
      <c r="S27" s="643"/>
      <c r="T27" s="643"/>
      <c r="U27" s="643"/>
      <c r="V27" s="643"/>
      <c r="W27" s="643"/>
      <c r="X27" s="643"/>
      <c r="Y27" s="644"/>
      <c r="Z27" s="692">
        <v>60.8</v>
      </c>
      <c r="AA27" s="692"/>
      <c r="AB27" s="692"/>
      <c r="AC27" s="692"/>
      <c r="AD27" s="693">
        <v>7341037</v>
      </c>
      <c r="AE27" s="693"/>
      <c r="AF27" s="693"/>
      <c r="AG27" s="693"/>
      <c r="AH27" s="693"/>
      <c r="AI27" s="693"/>
      <c r="AJ27" s="693"/>
      <c r="AK27" s="693"/>
      <c r="AL27" s="674">
        <v>99.699996948242188</v>
      </c>
      <c r="AM27" s="677"/>
      <c r="AN27" s="677"/>
      <c r="AO27" s="694"/>
      <c r="AP27" s="652" t="s">
        <v>299</v>
      </c>
      <c r="AQ27" s="653"/>
      <c r="AR27" s="653"/>
      <c r="AS27" s="653"/>
      <c r="AT27" s="653"/>
      <c r="AU27" s="653"/>
      <c r="AV27" s="653"/>
      <c r="AW27" s="653"/>
      <c r="AX27" s="653"/>
      <c r="AY27" s="653"/>
      <c r="AZ27" s="653"/>
      <c r="BA27" s="653"/>
      <c r="BB27" s="653"/>
      <c r="BC27" s="653"/>
      <c r="BD27" s="653"/>
      <c r="BE27" s="653"/>
      <c r="BF27" s="654"/>
      <c r="BG27" s="673">
        <v>1989523</v>
      </c>
      <c r="BH27" s="643"/>
      <c r="BI27" s="643"/>
      <c r="BJ27" s="643"/>
      <c r="BK27" s="643"/>
      <c r="BL27" s="643"/>
      <c r="BM27" s="643"/>
      <c r="BN27" s="644"/>
      <c r="BO27" s="692">
        <v>100</v>
      </c>
      <c r="BP27" s="692"/>
      <c r="BQ27" s="692"/>
      <c r="BR27" s="692"/>
      <c r="BS27" s="693">
        <v>26855</v>
      </c>
      <c r="BT27" s="693"/>
      <c r="BU27" s="693"/>
      <c r="BV27" s="693"/>
      <c r="BW27" s="693"/>
      <c r="BX27" s="693"/>
      <c r="BY27" s="693"/>
      <c r="BZ27" s="693"/>
      <c r="CA27" s="693"/>
      <c r="CB27" s="743"/>
      <c r="CD27" s="702" t="s">
        <v>300</v>
      </c>
      <c r="CE27" s="703"/>
      <c r="CF27" s="703"/>
      <c r="CG27" s="703"/>
      <c r="CH27" s="703"/>
      <c r="CI27" s="703"/>
      <c r="CJ27" s="703"/>
      <c r="CK27" s="703"/>
      <c r="CL27" s="703"/>
      <c r="CM27" s="703"/>
      <c r="CN27" s="703"/>
      <c r="CO27" s="703"/>
      <c r="CP27" s="703"/>
      <c r="CQ27" s="704"/>
      <c r="CR27" s="673">
        <v>845595</v>
      </c>
      <c r="CS27" s="671"/>
      <c r="CT27" s="671"/>
      <c r="CU27" s="671"/>
      <c r="CV27" s="671"/>
      <c r="CW27" s="671"/>
      <c r="CX27" s="671"/>
      <c r="CY27" s="672"/>
      <c r="CZ27" s="674">
        <v>7</v>
      </c>
      <c r="DA27" s="675"/>
      <c r="DB27" s="675"/>
      <c r="DC27" s="676"/>
      <c r="DD27" s="642">
        <v>154288</v>
      </c>
      <c r="DE27" s="671"/>
      <c r="DF27" s="671"/>
      <c r="DG27" s="671"/>
      <c r="DH27" s="671"/>
      <c r="DI27" s="671"/>
      <c r="DJ27" s="671"/>
      <c r="DK27" s="672"/>
      <c r="DL27" s="642">
        <v>154205</v>
      </c>
      <c r="DM27" s="671"/>
      <c r="DN27" s="671"/>
      <c r="DO27" s="671"/>
      <c r="DP27" s="671"/>
      <c r="DQ27" s="671"/>
      <c r="DR27" s="671"/>
      <c r="DS27" s="671"/>
      <c r="DT27" s="671"/>
      <c r="DU27" s="671"/>
      <c r="DV27" s="672"/>
      <c r="DW27" s="674">
        <v>2</v>
      </c>
      <c r="DX27" s="675"/>
      <c r="DY27" s="675"/>
      <c r="DZ27" s="675"/>
      <c r="EA27" s="675"/>
      <c r="EB27" s="675"/>
      <c r="EC27" s="714"/>
    </row>
    <row r="28" spans="2:133" ht="11.25" customHeight="1" x14ac:dyDescent="0.15">
      <c r="B28" s="652" t="s">
        <v>301</v>
      </c>
      <c r="C28" s="653"/>
      <c r="D28" s="653"/>
      <c r="E28" s="653"/>
      <c r="F28" s="653"/>
      <c r="G28" s="653"/>
      <c r="H28" s="653"/>
      <c r="I28" s="653"/>
      <c r="J28" s="653"/>
      <c r="K28" s="653"/>
      <c r="L28" s="653"/>
      <c r="M28" s="653"/>
      <c r="N28" s="653"/>
      <c r="O28" s="653"/>
      <c r="P28" s="653"/>
      <c r="Q28" s="654"/>
      <c r="R28" s="673">
        <v>1238</v>
      </c>
      <c r="S28" s="643"/>
      <c r="T28" s="643"/>
      <c r="U28" s="643"/>
      <c r="V28" s="643"/>
      <c r="W28" s="643"/>
      <c r="X28" s="643"/>
      <c r="Y28" s="644"/>
      <c r="Z28" s="692">
        <v>0</v>
      </c>
      <c r="AA28" s="692"/>
      <c r="AB28" s="692"/>
      <c r="AC28" s="692"/>
      <c r="AD28" s="693">
        <v>1238</v>
      </c>
      <c r="AE28" s="693"/>
      <c r="AF28" s="693"/>
      <c r="AG28" s="693"/>
      <c r="AH28" s="693"/>
      <c r="AI28" s="693"/>
      <c r="AJ28" s="693"/>
      <c r="AK28" s="693"/>
      <c r="AL28" s="674">
        <v>0</v>
      </c>
      <c r="AM28" s="677"/>
      <c r="AN28" s="677"/>
      <c r="AO28" s="694"/>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2"/>
      <c r="BP28" s="692"/>
      <c r="BQ28" s="692"/>
      <c r="BR28" s="692"/>
      <c r="BS28" s="642"/>
      <c r="BT28" s="643"/>
      <c r="BU28" s="643"/>
      <c r="BV28" s="643"/>
      <c r="BW28" s="643"/>
      <c r="BX28" s="643"/>
      <c r="BY28" s="643"/>
      <c r="BZ28" s="643"/>
      <c r="CA28" s="643"/>
      <c r="CB28" s="706"/>
      <c r="CD28" s="702" t="s">
        <v>302</v>
      </c>
      <c r="CE28" s="703"/>
      <c r="CF28" s="703"/>
      <c r="CG28" s="703"/>
      <c r="CH28" s="703"/>
      <c r="CI28" s="703"/>
      <c r="CJ28" s="703"/>
      <c r="CK28" s="703"/>
      <c r="CL28" s="703"/>
      <c r="CM28" s="703"/>
      <c r="CN28" s="703"/>
      <c r="CO28" s="703"/>
      <c r="CP28" s="703"/>
      <c r="CQ28" s="704"/>
      <c r="CR28" s="673">
        <v>1784951</v>
      </c>
      <c r="CS28" s="643"/>
      <c r="CT28" s="643"/>
      <c r="CU28" s="643"/>
      <c r="CV28" s="643"/>
      <c r="CW28" s="643"/>
      <c r="CX28" s="643"/>
      <c r="CY28" s="644"/>
      <c r="CZ28" s="674">
        <v>14.7</v>
      </c>
      <c r="DA28" s="675"/>
      <c r="DB28" s="675"/>
      <c r="DC28" s="676"/>
      <c r="DD28" s="642">
        <v>1741647</v>
      </c>
      <c r="DE28" s="643"/>
      <c r="DF28" s="643"/>
      <c r="DG28" s="643"/>
      <c r="DH28" s="643"/>
      <c r="DI28" s="643"/>
      <c r="DJ28" s="643"/>
      <c r="DK28" s="644"/>
      <c r="DL28" s="642">
        <v>1741647</v>
      </c>
      <c r="DM28" s="643"/>
      <c r="DN28" s="643"/>
      <c r="DO28" s="643"/>
      <c r="DP28" s="643"/>
      <c r="DQ28" s="643"/>
      <c r="DR28" s="643"/>
      <c r="DS28" s="643"/>
      <c r="DT28" s="643"/>
      <c r="DU28" s="643"/>
      <c r="DV28" s="644"/>
      <c r="DW28" s="674">
        <v>22.8</v>
      </c>
      <c r="DX28" s="675"/>
      <c r="DY28" s="675"/>
      <c r="DZ28" s="675"/>
      <c r="EA28" s="675"/>
      <c r="EB28" s="675"/>
      <c r="EC28" s="714"/>
    </row>
    <row r="29" spans="2:133" ht="11.25" customHeight="1" x14ac:dyDescent="0.15">
      <c r="B29" s="652" t="s">
        <v>303</v>
      </c>
      <c r="C29" s="653"/>
      <c r="D29" s="653"/>
      <c r="E29" s="653"/>
      <c r="F29" s="653"/>
      <c r="G29" s="653"/>
      <c r="H29" s="653"/>
      <c r="I29" s="653"/>
      <c r="J29" s="653"/>
      <c r="K29" s="653"/>
      <c r="L29" s="653"/>
      <c r="M29" s="653"/>
      <c r="N29" s="653"/>
      <c r="O29" s="653"/>
      <c r="P29" s="653"/>
      <c r="Q29" s="654"/>
      <c r="R29" s="673">
        <v>146860</v>
      </c>
      <c r="S29" s="643"/>
      <c r="T29" s="643"/>
      <c r="U29" s="643"/>
      <c r="V29" s="643"/>
      <c r="W29" s="643"/>
      <c r="X29" s="643"/>
      <c r="Y29" s="644"/>
      <c r="Z29" s="692">
        <v>1.1000000000000001</v>
      </c>
      <c r="AA29" s="692"/>
      <c r="AB29" s="692"/>
      <c r="AC29" s="692"/>
      <c r="AD29" s="693" t="s">
        <v>128</v>
      </c>
      <c r="AE29" s="693"/>
      <c r="AF29" s="693"/>
      <c r="AG29" s="693"/>
      <c r="AH29" s="693"/>
      <c r="AI29" s="693"/>
      <c r="AJ29" s="693"/>
      <c r="AK29" s="693"/>
      <c r="AL29" s="674" t="s">
        <v>128</v>
      </c>
      <c r="AM29" s="677"/>
      <c r="AN29" s="677"/>
      <c r="AO29" s="694"/>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2"/>
      <c r="BP29" s="692"/>
      <c r="BQ29" s="692"/>
      <c r="BR29" s="692"/>
      <c r="BS29" s="693"/>
      <c r="BT29" s="693"/>
      <c r="BU29" s="693"/>
      <c r="BV29" s="693"/>
      <c r="BW29" s="693"/>
      <c r="BX29" s="693"/>
      <c r="BY29" s="693"/>
      <c r="BZ29" s="693"/>
      <c r="CA29" s="693"/>
      <c r="CB29" s="743"/>
      <c r="CD29" s="732" t="s">
        <v>304</v>
      </c>
      <c r="CE29" s="733"/>
      <c r="CF29" s="702" t="s">
        <v>70</v>
      </c>
      <c r="CG29" s="703"/>
      <c r="CH29" s="703"/>
      <c r="CI29" s="703"/>
      <c r="CJ29" s="703"/>
      <c r="CK29" s="703"/>
      <c r="CL29" s="703"/>
      <c r="CM29" s="703"/>
      <c r="CN29" s="703"/>
      <c r="CO29" s="703"/>
      <c r="CP29" s="703"/>
      <c r="CQ29" s="704"/>
      <c r="CR29" s="673">
        <v>1784951</v>
      </c>
      <c r="CS29" s="671"/>
      <c r="CT29" s="671"/>
      <c r="CU29" s="671"/>
      <c r="CV29" s="671"/>
      <c r="CW29" s="671"/>
      <c r="CX29" s="671"/>
      <c r="CY29" s="672"/>
      <c r="CZ29" s="674">
        <v>14.7</v>
      </c>
      <c r="DA29" s="675"/>
      <c r="DB29" s="675"/>
      <c r="DC29" s="676"/>
      <c r="DD29" s="642">
        <v>1741647</v>
      </c>
      <c r="DE29" s="671"/>
      <c r="DF29" s="671"/>
      <c r="DG29" s="671"/>
      <c r="DH29" s="671"/>
      <c r="DI29" s="671"/>
      <c r="DJ29" s="671"/>
      <c r="DK29" s="672"/>
      <c r="DL29" s="642">
        <v>1741647</v>
      </c>
      <c r="DM29" s="671"/>
      <c r="DN29" s="671"/>
      <c r="DO29" s="671"/>
      <c r="DP29" s="671"/>
      <c r="DQ29" s="671"/>
      <c r="DR29" s="671"/>
      <c r="DS29" s="671"/>
      <c r="DT29" s="671"/>
      <c r="DU29" s="671"/>
      <c r="DV29" s="672"/>
      <c r="DW29" s="674">
        <v>22.8</v>
      </c>
      <c r="DX29" s="675"/>
      <c r="DY29" s="675"/>
      <c r="DZ29" s="675"/>
      <c r="EA29" s="675"/>
      <c r="EB29" s="675"/>
      <c r="EC29" s="714"/>
    </row>
    <row r="30" spans="2:133" ht="11.25" customHeight="1" x14ac:dyDescent="0.15">
      <c r="B30" s="652" t="s">
        <v>305</v>
      </c>
      <c r="C30" s="653"/>
      <c r="D30" s="653"/>
      <c r="E30" s="653"/>
      <c r="F30" s="653"/>
      <c r="G30" s="653"/>
      <c r="H30" s="653"/>
      <c r="I30" s="653"/>
      <c r="J30" s="653"/>
      <c r="K30" s="653"/>
      <c r="L30" s="653"/>
      <c r="M30" s="653"/>
      <c r="N30" s="653"/>
      <c r="O30" s="653"/>
      <c r="P30" s="653"/>
      <c r="Q30" s="654"/>
      <c r="R30" s="673">
        <v>96841</v>
      </c>
      <c r="S30" s="643"/>
      <c r="T30" s="643"/>
      <c r="U30" s="643"/>
      <c r="V30" s="643"/>
      <c r="W30" s="643"/>
      <c r="X30" s="643"/>
      <c r="Y30" s="644"/>
      <c r="Z30" s="692">
        <v>0.8</v>
      </c>
      <c r="AA30" s="692"/>
      <c r="AB30" s="692"/>
      <c r="AC30" s="692"/>
      <c r="AD30" s="693">
        <v>3968</v>
      </c>
      <c r="AE30" s="693"/>
      <c r="AF30" s="693"/>
      <c r="AG30" s="693"/>
      <c r="AH30" s="693"/>
      <c r="AI30" s="693"/>
      <c r="AJ30" s="693"/>
      <c r="AK30" s="693"/>
      <c r="AL30" s="674">
        <v>0.1</v>
      </c>
      <c r="AM30" s="677"/>
      <c r="AN30" s="677"/>
      <c r="AO30" s="694"/>
      <c r="AP30" s="724" t="s">
        <v>223</v>
      </c>
      <c r="AQ30" s="725"/>
      <c r="AR30" s="725"/>
      <c r="AS30" s="725"/>
      <c r="AT30" s="725"/>
      <c r="AU30" s="725"/>
      <c r="AV30" s="725"/>
      <c r="AW30" s="725"/>
      <c r="AX30" s="725"/>
      <c r="AY30" s="725"/>
      <c r="AZ30" s="725"/>
      <c r="BA30" s="725"/>
      <c r="BB30" s="725"/>
      <c r="BC30" s="725"/>
      <c r="BD30" s="725"/>
      <c r="BE30" s="725"/>
      <c r="BF30" s="726"/>
      <c r="BG30" s="724" t="s">
        <v>306</v>
      </c>
      <c r="BH30" s="741"/>
      <c r="BI30" s="741"/>
      <c r="BJ30" s="741"/>
      <c r="BK30" s="741"/>
      <c r="BL30" s="741"/>
      <c r="BM30" s="741"/>
      <c r="BN30" s="741"/>
      <c r="BO30" s="741"/>
      <c r="BP30" s="741"/>
      <c r="BQ30" s="742"/>
      <c r="BR30" s="724" t="s">
        <v>307</v>
      </c>
      <c r="BS30" s="741"/>
      <c r="BT30" s="741"/>
      <c r="BU30" s="741"/>
      <c r="BV30" s="741"/>
      <c r="BW30" s="741"/>
      <c r="BX30" s="741"/>
      <c r="BY30" s="741"/>
      <c r="BZ30" s="741"/>
      <c r="CA30" s="741"/>
      <c r="CB30" s="742"/>
      <c r="CD30" s="734"/>
      <c r="CE30" s="735"/>
      <c r="CF30" s="702" t="s">
        <v>308</v>
      </c>
      <c r="CG30" s="703"/>
      <c r="CH30" s="703"/>
      <c r="CI30" s="703"/>
      <c r="CJ30" s="703"/>
      <c r="CK30" s="703"/>
      <c r="CL30" s="703"/>
      <c r="CM30" s="703"/>
      <c r="CN30" s="703"/>
      <c r="CO30" s="703"/>
      <c r="CP30" s="703"/>
      <c r="CQ30" s="704"/>
      <c r="CR30" s="673">
        <v>1743262</v>
      </c>
      <c r="CS30" s="643"/>
      <c r="CT30" s="643"/>
      <c r="CU30" s="643"/>
      <c r="CV30" s="643"/>
      <c r="CW30" s="643"/>
      <c r="CX30" s="643"/>
      <c r="CY30" s="644"/>
      <c r="CZ30" s="674">
        <v>14.3</v>
      </c>
      <c r="DA30" s="675"/>
      <c r="DB30" s="675"/>
      <c r="DC30" s="676"/>
      <c r="DD30" s="642">
        <v>1700043</v>
      </c>
      <c r="DE30" s="643"/>
      <c r="DF30" s="643"/>
      <c r="DG30" s="643"/>
      <c r="DH30" s="643"/>
      <c r="DI30" s="643"/>
      <c r="DJ30" s="643"/>
      <c r="DK30" s="644"/>
      <c r="DL30" s="642">
        <v>1700043</v>
      </c>
      <c r="DM30" s="643"/>
      <c r="DN30" s="643"/>
      <c r="DO30" s="643"/>
      <c r="DP30" s="643"/>
      <c r="DQ30" s="643"/>
      <c r="DR30" s="643"/>
      <c r="DS30" s="643"/>
      <c r="DT30" s="643"/>
      <c r="DU30" s="643"/>
      <c r="DV30" s="644"/>
      <c r="DW30" s="674">
        <v>22.2</v>
      </c>
      <c r="DX30" s="675"/>
      <c r="DY30" s="675"/>
      <c r="DZ30" s="675"/>
      <c r="EA30" s="675"/>
      <c r="EB30" s="675"/>
      <c r="EC30" s="714"/>
    </row>
    <row r="31" spans="2:133" ht="11.25" customHeight="1" x14ac:dyDescent="0.15">
      <c r="B31" s="652" t="s">
        <v>309</v>
      </c>
      <c r="C31" s="653"/>
      <c r="D31" s="653"/>
      <c r="E31" s="653"/>
      <c r="F31" s="653"/>
      <c r="G31" s="653"/>
      <c r="H31" s="653"/>
      <c r="I31" s="653"/>
      <c r="J31" s="653"/>
      <c r="K31" s="653"/>
      <c r="L31" s="653"/>
      <c r="M31" s="653"/>
      <c r="N31" s="653"/>
      <c r="O31" s="653"/>
      <c r="P31" s="653"/>
      <c r="Q31" s="654"/>
      <c r="R31" s="673">
        <v>8041</v>
      </c>
      <c r="S31" s="643"/>
      <c r="T31" s="643"/>
      <c r="U31" s="643"/>
      <c r="V31" s="643"/>
      <c r="W31" s="643"/>
      <c r="X31" s="643"/>
      <c r="Y31" s="644"/>
      <c r="Z31" s="692">
        <v>0.1</v>
      </c>
      <c r="AA31" s="692"/>
      <c r="AB31" s="692"/>
      <c r="AC31" s="692"/>
      <c r="AD31" s="693" t="s">
        <v>128</v>
      </c>
      <c r="AE31" s="693"/>
      <c r="AF31" s="693"/>
      <c r="AG31" s="693"/>
      <c r="AH31" s="693"/>
      <c r="AI31" s="693"/>
      <c r="AJ31" s="693"/>
      <c r="AK31" s="693"/>
      <c r="AL31" s="674" t="s">
        <v>128</v>
      </c>
      <c r="AM31" s="677"/>
      <c r="AN31" s="677"/>
      <c r="AO31" s="694"/>
      <c r="AP31" s="748" t="s">
        <v>310</v>
      </c>
      <c r="AQ31" s="749"/>
      <c r="AR31" s="749"/>
      <c r="AS31" s="749"/>
      <c r="AT31" s="754" t="s">
        <v>311</v>
      </c>
      <c r="AU31" s="361"/>
      <c r="AV31" s="361"/>
      <c r="AW31" s="361"/>
      <c r="AX31" s="744" t="s">
        <v>188</v>
      </c>
      <c r="AY31" s="745"/>
      <c r="AZ31" s="745"/>
      <c r="BA31" s="745"/>
      <c r="BB31" s="745"/>
      <c r="BC31" s="745"/>
      <c r="BD31" s="745"/>
      <c r="BE31" s="745"/>
      <c r="BF31" s="746"/>
      <c r="BG31" s="747">
        <v>99</v>
      </c>
      <c r="BH31" s="739"/>
      <c r="BI31" s="739"/>
      <c r="BJ31" s="739"/>
      <c r="BK31" s="739"/>
      <c r="BL31" s="739"/>
      <c r="BM31" s="738">
        <v>97.6</v>
      </c>
      <c r="BN31" s="739"/>
      <c r="BO31" s="739"/>
      <c r="BP31" s="739"/>
      <c r="BQ31" s="740"/>
      <c r="BR31" s="747">
        <v>99.1</v>
      </c>
      <c r="BS31" s="739"/>
      <c r="BT31" s="739"/>
      <c r="BU31" s="739"/>
      <c r="BV31" s="739"/>
      <c r="BW31" s="739"/>
      <c r="BX31" s="738">
        <v>97.8</v>
      </c>
      <c r="BY31" s="739"/>
      <c r="BZ31" s="739"/>
      <c r="CA31" s="739"/>
      <c r="CB31" s="740"/>
      <c r="CD31" s="734"/>
      <c r="CE31" s="735"/>
      <c r="CF31" s="702" t="s">
        <v>312</v>
      </c>
      <c r="CG31" s="703"/>
      <c r="CH31" s="703"/>
      <c r="CI31" s="703"/>
      <c r="CJ31" s="703"/>
      <c r="CK31" s="703"/>
      <c r="CL31" s="703"/>
      <c r="CM31" s="703"/>
      <c r="CN31" s="703"/>
      <c r="CO31" s="703"/>
      <c r="CP31" s="703"/>
      <c r="CQ31" s="704"/>
      <c r="CR31" s="673">
        <v>41689</v>
      </c>
      <c r="CS31" s="671"/>
      <c r="CT31" s="671"/>
      <c r="CU31" s="671"/>
      <c r="CV31" s="671"/>
      <c r="CW31" s="671"/>
      <c r="CX31" s="671"/>
      <c r="CY31" s="672"/>
      <c r="CZ31" s="674">
        <v>0.3</v>
      </c>
      <c r="DA31" s="675"/>
      <c r="DB31" s="675"/>
      <c r="DC31" s="676"/>
      <c r="DD31" s="642">
        <v>41604</v>
      </c>
      <c r="DE31" s="671"/>
      <c r="DF31" s="671"/>
      <c r="DG31" s="671"/>
      <c r="DH31" s="671"/>
      <c r="DI31" s="671"/>
      <c r="DJ31" s="671"/>
      <c r="DK31" s="672"/>
      <c r="DL31" s="642">
        <v>41604</v>
      </c>
      <c r="DM31" s="671"/>
      <c r="DN31" s="671"/>
      <c r="DO31" s="671"/>
      <c r="DP31" s="671"/>
      <c r="DQ31" s="671"/>
      <c r="DR31" s="671"/>
      <c r="DS31" s="671"/>
      <c r="DT31" s="671"/>
      <c r="DU31" s="671"/>
      <c r="DV31" s="672"/>
      <c r="DW31" s="674">
        <v>0.5</v>
      </c>
      <c r="DX31" s="675"/>
      <c r="DY31" s="675"/>
      <c r="DZ31" s="675"/>
      <c r="EA31" s="675"/>
      <c r="EB31" s="675"/>
      <c r="EC31" s="714"/>
    </row>
    <row r="32" spans="2:133" ht="11.25" customHeight="1" x14ac:dyDescent="0.15">
      <c r="B32" s="652" t="s">
        <v>313</v>
      </c>
      <c r="C32" s="653"/>
      <c r="D32" s="653"/>
      <c r="E32" s="653"/>
      <c r="F32" s="653"/>
      <c r="G32" s="653"/>
      <c r="H32" s="653"/>
      <c r="I32" s="653"/>
      <c r="J32" s="653"/>
      <c r="K32" s="653"/>
      <c r="L32" s="653"/>
      <c r="M32" s="653"/>
      <c r="N32" s="653"/>
      <c r="O32" s="653"/>
      <c r="P32" s="653"/>
      <c r="Q32" s="654"/>
      <c r="R32" s="673">
        <v>1777169</v>
      </c>
      <c r="S32" s="643"/>
      <c r="T32" s="643"/>
      <c r="U32" s="643"/>
      <c r="V32" s="643"/>
      <c r="W32" s="643"/>
      <c r="X32" s="643"/>
      <c r="Y32" s="644"/>
      <c r="Z32" s="692">
        <v>13.8</v>
      </c>
      <c r="AA32" s="692"/>
      <c r="AB32" s="692"/>
      <c r="AC32" s="692"/>
      <c r="AD32" s="693" t="s">
        <v>128</v>
      </c>
      <c r="AE32" s="693"/>
      <c r="AF32" s="693"/>
      <c r="AG32" s="693"/>
      <c r="AH32" s="693"/>
      <c r="AI32" s="693"/>
      <c r="AJ32" s="693"/>
      <c r="AK32" s="693"/>
      <c r="AL32" s="674" t="s">
        <v>128</v>
      </c>
      <c r="AM32" s="677"/>
      <c r="AN32" s="677"/>
      <c r="AO32" s="694"/>
      <c r="AP32" s="750"/>
      <c r="AQ32" s="751"/>
      <c r="AR32" s="751"/>
      <c r="AS32" s="751"/>
      <c r="AT32" s="755"/>
      <c r="AU32" s="362" t="s">
        <v>314</v>
      </c>
      <c r="AV32" s="362"/>
      <c r="AW32" s="362"/>
      <c r="AX32" s="652" t="s">
        <v>315</v>
      </c>
      <c r="AY32" s="653"/>
      <c r="AZ32" s="653"/>
      <c r="BA32" s="653"/>
      <c r="BB32" s="653"/>
      <c r="BC32" s="653"/>
      <c r="BD32" s="653"/>
      <c r="BE32" s="653"/>
      <c r="BF32" s="654"/>
      <c r="BG32" s="757">
        <v>98.9</v>
      </c>
      <c r="BH32" s="671"/>
      <c r="BI32" s="671"/>
      <c r="BJ32" s="671"/>
      <c r="BK32" s="671"/>
      <c r="BL32" s="671"/>
      <c r="BM32" s="677">
        <v>98.3</v>
      </c>
      <c r="BN32" s="731"/>
      <c r="BO32" s="731"/>
      <c r="BP32" s="731"/>
      <c r="BQ32" s="705"/>
      <c r="BR32" s="757">
        <v>99.1</v>
      </c>
      <c r="BS32" s="671"/>
      <c r="BT32" s="671"/>
      <c r="BU32" s="671"/>
      <c r="BV32" s="671"/>
      <c r="BW32" s="671"/>
      <c r="BX32" s="677">
        <v>98.9</v>
      </c>
      <c r="BY32" s="731"/>
      <c r="BZ32" s="731"/>
      <c r="CA32" s="731"/>
      <c r="CB32" s="705"/>
      <c r="CD32" s="736"/>
      <c r="CE32" s="737"/>
      <c r="CF32" s="702" t="s">
        <v>316</v>
      </c>
      <c r="CG32" s="703"/>
      <c r="CH32" s="703"/>
      <c r="CI32" s="703"/>
      <c r="CJ32" s="703"/>
      <c r="CK32" s="703"/>
      <c r="CL32" s="703"/>
      <c r="CM32" s="703"/>
      <c r="CN32" s="703"/>
      <c r="CO32" s="703"/>
      <c r="CP32" s="703"/>
      <c r="CQ32" s="704"/>
      <c r="CR32" s="673" t="s">
        <v>128</v>
      </c>
      <c r="CS32" s="643"/>
      <c r="CT32" s="643"/>
      <c r="CU32" s="643"/>
      <c r="CV32" s="643"/>
      <c r="CW32" s="643"/>
      <c r="CX32" s="643"/>
      <c r="CY32" s="644"/>
      <c r="CZ32" s="674" t="s">
        <v>128</v>
      </c>
      <c r="DA32" s="675"/>
      <c r="DB32" s="675"/>
      <c r="DC32" s="676"/>
      <c r="DD32" s="642" t="s">
        <v>128</v>
      </c>
      <c r="DE32" s="643"/>
      <c r="DF32" s="643"/>
      <c r="DG32" s="643"/>
      <c r="DH32" s="643"/>
      <c r="DI32" s="643"/>
      <c r="DJ32" s="643"/>
      <c r="DK32" s="644"/>
      <c r="DL32" s="642" t="s">
        <v>128</v>
      </c>
      <c r="DM32" s="643"/>
      <c r="DN32" s="643"/>
      <c r="DO32" s="643"/>
      <c r="DP32" s="643"/>
      <c r="DQ32" s="643"/>
      <c r="DR32" s="643"/>
      <c r="DS32" s="643"/>
      <c r="DT32" s="643"/>
      <c r="DU32" s="643"/>
      <c r="DV32" s="644"/>
      <c r="DW32" s="674" t="s">
        <v>128</v>
      </c>
      <c r="DX32" s="675"/>
      <c r="DY32" s="675"/>
      <c r="DZ32" s="675"/>
      <c r="EA32" s="675"/>
      <c r="EB32" s="675"/>
      <c r="EC32" s="714"/>
    </row>
    <row r="33" spans="2:133" ht="11.25" customHeight="1" x14ac:dyDescent="0.15">
      <c r="B33" s="728" t="s">
        <v>317</v>
      </c>
      <c r="C33" s="729"/>
      <c r="D33" s="729"/>
      <c r="E33" s="729"/>
      <c r="F33" s="729"/>
      <c r="G33" s="729"/>
      <c r="H33" s="729"/>
      <c r="I33" s="729"/>
      <c r="J33" s="729"/>
      <c r="K33" s="729"/>
      <c r="L33" s="729"/>
      <c r="M33" s="729"/>
      <c r="N33" s="729"/>
      <c r="O33" s="729"/>
      <c r="P33" s="729"/>
      <c r="Q33" s="730"/>
      <c r="R33" s="673" t="s">
        <v>128</v>
      </c>
      <c r="S33" s="643"/>
      <c r="T33" s="643"/>
      <c r="U33" s="643"/>
      <c r="V33" s="643"/>
      <c r="W33" s="643"/>
      <c r="X33" s="643"/>
      <c r="Y33" s="644"/>
      <c r="Z33" s="692" t="s">
        <v>128</v>
      </c>
      <c r="AA33" s="692"/>
      <c r="AB33" s="692"/>
      <c r="AC33" s="692"/>
      <c r="AD33" s="693" t="s">
        <v>128</v>
      </c>
      <c r="AE33" s="693"/>
      <c r="AF33" s="693"/>
      <c r="AG33" s="693"/>
      <c r="AH33" s="693"/>
      <c r="AI33" s="693"/>
      <c r="AJ33" s="693"/>
      <c r="AK33" s="693"/>
      <c r="AL33" s="674" t="s">
        <v>128</v>
      </c>
      <c r="AM33" s="677"/>
      <c r="AN33" s="677"/>
      <c r="AO33" s="694"/>
      <c r="AP33" s="752"/>
      <c r="AQ33" s="753"/>
      <c r="AR33" s="753"/>
      <c r="AS33" s="753"/>
      <c r="AT33" s="756"/>
      <c r="AU33" s="363"/>
      <c r="AV33" s="363"/>
      <c r="AW33" s="363"/>
      <c r="AX33" s="655" t="s">
        <v>318</v>
      </c>
      <c r="AY33" s="656"/>
      <c r="AZ33" s="656"/>
      <c r="BA33" s="656"/>
      <c r="BB33" s="656"/>
      <c r="BC33" s="656"/>
      <c r="BD33" s="656"/>
      <c r="BE33" s="656"/>
      <c r="BF33" s="657"/>
      <c r="BG33" s="727">
        <v>98.7</v>
      </c>
      <c r="BH33" s="659"/>
      <c r="BI33" s="659"/>
      <c r="BJ33" s="659"/>
      <c r="BK33" s="659"/>
      <c r="BL33" s="659"/>
      <c r="BM33" s="683">
        <v>96.4</v>
      </c>
      <c r="BN33" s="659"/>
      <c r="BO33" s="659"/>
      <c r="BP33" s="659"/>
      <c r="BQ33" s="695"/>
      <c r="BR33" s="727">
        <v>98.7</v>
      </c>
      <c r="BS33" s="659"/>
      <c r="BT33" s="659"/>
      <c r="BU33" s="659"/>
      <c r="BV33" s="659"/>
      <c r="BW33" s="659"/>
      <c r="BX33" s="683">
        <v>96.5</v>
      </c>
      <c r="BY33" s="659"/>
      <c r="BZ33" s="659"/>
      <c r="CA33" s="659"/>
      <c r="CB33" s="695"/>
      <c r="CD33" s="702" t="s">
        <v>319</v>
      </c>
      <c r="CE33" s="703"/>
      <c r="CF33" s="703"/>
      <c r="CG33" s="703"/>
      <c r="CH33" s="703"/>
      <c r="CI33" s="703"/>
      <c r="CJ33" s="703"/>
      <c r="CK33" s="703"/>
      <c r="CL33" s="703"/>
      <c r="CM33" s="703"/>
      <c r="CN33" s="703"/>
      <c r="CO33" s="703"/>
      <c r="CP33" s="703"/>
      <c r="CQ33" s="704"/>
      <c r="CR33" s="673">
        <v>5558556</v>
      </c>
      <c r="CS33" s="671"/>
      <c r="CT33" s="671"/>
      <c r="CU33" s="671"/>
      <c r="CV33" s="671"/>
      <c r="CW33" s="671"/>
      <c r="CX33" s="671"/>
      <c r="CY33" s="672"/>
      <c r="CZ33" s="674">
        <v>45.7</v>
      </c>
      <c r="DA33" s="675"/>
      <c r="DB33" s="675"/>
      <c r="DC33" s="676"/>
      <c r="DD33" s="642">
        <v>4215763</v>
      </c>
      <c r="DE33" s="671"/>
      <c r="DF33" s="671"/>
      <c r="DG33" s="671"/>
      <c r="DH33" s="671"/>
      <c r="DI33" s="671"/>
      <c r="DJ33" s="671"/>
      <c r="DK33" s="672"/>
      <c r="DL33" s="642">
        <v>2729456</v>
      </c>
      <c r="DM33" s="671"/>
      <c r="DN33" s="671"/>
      <c r="DO33" s="671"/>
      <c r="DP33" s="671"/>
      <c r="DQ33" s="671"/>
      <c r="DR33" s="671"/>
      <c r="DS33" s="671"/>
      <c r="DT33" s="671"/>
      <c r="DU33" s="671"/>
      <c r="DV33" s="672"/>
      <c r="DW33" s="674">
        <v>35.700000000000003</v>
      </c>
      <c r="DX33" s="675"/>
      <c r="DY33" s="675"/>
      <c r="DZ33" s="675"/>
      <c r="EA33" s="675"/>
      <c r="EB33" s="675"/>
      <c r="EC33" s="714"/>
    </row>
    <row r="34" spans="2:133" ht="11.25" customHeight="1" x14ac:dyDescent="0.15">
      <c r="B34" s="652" t="s">
        <v>320</v>
      </c>
      <c r="C34" s="653"/>
      <c r="D34" s="653"/>
      <c r="E34" s="653"/>
      <c r="F34" s="653"/>
      <c r="G34" s="653"/>
      <c r="H34" s="653"/>
      <c r="I34" s="653"/>
      <c r="J34" s="653"/>
      <c r="K34" s="653"/>
      <c r="L34" s="653"/>
      <c r="M34" s="653"/>
      <c r="N34" s="653"/>
      <c r="O34" s="653"/>
      <c r="P34" s="653"/>
      <c r="Q34" s="654"/>
      <c r="R34" s="673">
        <v>939108</v>
      </c>
      <c r="S34" s="643"/>
      <c r="T34" s="643"/>
      <c r="U34" s="643"/>
      <c r="V34" s="643"/>
      <c r="W34" s="643"/>
      <c r="X34" s="643"/>
      <c r="Y34" s="644"/>
      <c r="Z34" s="692">
        <v>7.3</v>
      </c>
      <c r="AA34" s="692"/>
      <c r="AB34" s="692"/>
      <c r="AC34" s="692"/>
      <c r="AD34" s="693" t="s">
        <v>128</v>
      </c>
      <c r="AE34" s="693"/>
      <c r="AF34" s="693"/>
      <c r="AG34" s="693"/>
      <c r="AH34" s="693"/>
      <c r="AI34" s="693"/>
      <c r="AJ34" s="693"/>
      <c r="AK34" s="693"/>
      <c r="AL34" s="674" t="s">
        <v>128</v>
      </c>
      <c r="AM34" s="677"/>
      <c r="AN34" s="677"/>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2" t="s">
        <v>321</v>
      </c>
      <c r="CE34" s="703"/>
      <c r="CF34" s="703"/>
      <c r="CG34" s="703"/>
      <c r="CH34" s="703"/>
      <c r="CI34" s="703"/>
      <c r="CJ34" s="703"/>
      <c r="CK34" s="703"/>
      <c r="CL34" s="703"/>
      <c r="CM34" s="703"/>
      <c r="CN34" s="703"/>
      <c r="CO34" s="703"/>
      <c r="CP34" s="703"/>
      <c r="CQ34" s="704"/>
      <c r="CR34" s="673">
        <v>2039297</v>
      </c>
      <c r="CS34" s="643"/>
      <c r="CT34" s="643"/>
      <c r="CU34" s="643"/>
      <c r="CV34" s="643"/>
      <c r="CW34" s="643"/>
      <c r="CX34" s="643"/>
      <c r="CY34" s="644"/>
      <c r="CZ34" s="674">
        <v>16.8</v>
      </c>
      <c r="DA34" s="675"/>
      <c r="DB34" s="675"/>
      <c r="DC34" s="676"/>
      <c r="DD34" s="642">
        <v>1430920</v>
      </c>
      <c r="DE34" s="643"/>
      <c r="DF34" s="643"/>
      <c r="DG34" s="643"/>
      <c r="DH34" s="643"/>
      <c r="DI34" s="643"/>
      <c r="DJ34" s="643"/>
      <c r="DK34" s="644"/>
      <c r="DL34" s="642">
        <v>1323402</v>
      </c>
      <c r="DM34" s="643"/>
      <c r="DN34" s="643"/>
      <c r="DO34" s="643"/>
      <c r="DP34" s="643"/>
      <c r="DQ34" s="643"/>
      <c r="DR34" s="643"/>
      <c r="DS34" s="643"/>
      <c r="DT34" s="643"/>
      <c r="DU34" s="643"/>
      <c r="DV34" s="644"/>
      <c r="DW34" s="674">
        <v>17.3</v>
      </c>
      <c r="DX34" s="675"/>
      <c r="DY34" s="675"/>
      <c r="DZ34" s="675"/>
      <c r="EA34" s="675"/>
      <c r="EB34" s="675"/>
      <c r="EC34" s="714"/>
    </row>
    <row r="35" spans="2:133" ht="11.25" customHeight="1" x14ac:dyDescent="0.15">
      <c r="B35" s="652" t="s">
        <v>322</v>
      </c>
      <c r="C35" s="653"/>
      <c r="D35" s="653"/>
      <c r="E35" s="653"/>
      <c r="F35" s="653"/>
      <c r="G35" s="653"/>
      <c r="H35" s="653"/>
      <c r="I35" s="653"/>
      <c r="J35" s="653"/>
      <c r="K35" s="653"/>
      <c r="L35" s="653"/>
      <c r="M35" s="653"/>
      <c r="N35" s="653"/>
      <c r="O35" s="653"/>
      <c r="P35" s="653"/>
      <c r="Q35" s="654"/>
      <c r="R35" s="673">
        <v>72356</v>
      </c>
      <c r="S35" s="643"/>
      <c r="T35" s="643"/>
      <c r="U35" s="643"/>
      <c r="V35" s="643"/>
      <c r="W35" s="643"/>
      <c r="X35" s="643"/>
      <c r="Y35" s="644"/>
      <c r="Z35" s="692">
        <v>0.6</v>
      </c>
      <c r="AA35" s="692"/>
      <c r="AB35" s="692"/>
      <c r="AC35" s="692"/>
      <c r="AD35" s="693">
        <v>9472</v>
      </c>
      <c r="AE35" s="693"/>
      <c r="AF35" s="693"/>
      <c r="AG35" s="693"/>
      <c r="AH35" s="693"/>
      <c r="AI35" s="693"/>
      <c r="AJ35" s="693"/>
      <c r="AK35" s="693"/>
      <c r="AL35" s="674">
        <v>0.1</v>
      </c>
      <c r="AM35" s="677"/>
      <c r="AN35" s="677"/>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2" t="s">
        <v>325</v>
      </c>
      <c r="CE35" s="703"/>
      <c r="CF35" s="703"/>
      <c r="CG35" s="703"/>
      <c r="CH35" s="703"/>
      <c r="CI35" s="703"/>
      <c r="CJ35" s="703"/>
      <c r="CK35" s="703"/>
      <c r="CL35" s="703"/>
      <c r="CM35" s="703"/>
      <c r="CN35" s="703"/>
      <c r="CO35" s="703"/>
      <c r="CP35" s="703"/>
      <c r="CQ35" s="704"/>
      <c r="CR35" s="673">
        <v>309513</v>
      </c>
      <c r="CS35" s="671"/>
      <c r="CT35" s="671"/>
      <c r="CU35" s="671"/>
      <c r="CV35" s="671"/>
      <c r="CW35" s="671"/>
      <c r="CX35" s="671"/>
      <c r="CY35" s="672"/>
      <c r="CZ35" s="674">
        <v>2.5</v>
      </c>
      <c r="DA35" s="675"/>
      <c r="DB35" s="675"/>
      <c r="DC35" s="676"/>
      <c r="DD35" s="642">
        <v>123859</v>
      </c>
      <c r="DE35" s="671"/>
      <c r="DF35" s="671"/>
      <c r="DG35" s="671"/>
      <c r="DH35" s="671"/>
      <c r="DI35" s="671"/>
      <c r="DJ35" s="671"/>
      <c r="DK35" s="672"/>
      <c r="DL35" s="642">
        <v>99497</v>
      </c>
      <c r="DM35" s="671"/>
      <c r="DN35" s="671"/>
      <c r="DO35" s="671"/>
      <c r="DP35" s="671"/>
      <c r="DQ35" s="671"/>
      <c r="DR35" s="671"/>
      <c r="DS35" s="671"/>
      <c r="DT35" s="671"/>
      <c r="DU35" s="671"/>
      <c r="DV35" s="672"/>
      <c r="DW35" s="674">
        <v>1.3</v>
      </c>
      <c r="DX35" s="675"/>
      <c r="DY35" s="675"/>
      <c r="DZ35" s="675"/>
      <c r="EA35" s="675"/>
      <c r="EB35" s="675"/>
      <c r="EC35" s="714"/>
    </row>
    <row r="36" spans="2:133" ht="11.25" customHeight="1" x14ac:dyDescent="0.15">
      <c r="B36" s="652" t="s">
        <v>326</v>
      </c>
      <c r="C36" s="653"/>
      <c r="D36" s="653"/>
      <c r="E36" s="653"/>
      <c r="F36" s="653"/>
      <c r="G36" s="653"/>
      <c r="H36" s="653"/>
      <c r="I36" s="653"/>
      <c r="J36" s="653"/>
      <c r="K36" s="653"/>
      <c r="L36" s="653"/>
      <c r="M36" s="653"/>
      <c r="N36" s="653"/>
      <c r="O36" s="653"/>
      <c r="P36" s="653"/>
      <c r="Q36" s="654"/>
      <c r="R36" s="673">
        <v>21260</v>
      </c>
      <c r="S36" s="643"/>
      <c r="T36" s="643"/>
      <c r="U36" s="643"/>
      <c r="V36" s="643"/>
      <c r="W36" s="643"/>
      <c r="X36" s="643"/>
      <c r="Y36" s="644"/>
      <c r="Z36" s="692">
        <v>0.2</v>
      </c>
      <c r="AA36" s="692"/>
      <c r="AB36" s="692"/>
      <c r="AC36" s="692"/>
      <c r="AD36" s="693" t="s">
        <v>128</v>
      </c>
      <c r="AE36" s="693"/>
      <c r="AF36" s="693"/>
      <c r="AG36" s="693"/>
      <c r="AH36" s="693"/>
      <c r="AI36" s="693"/>
      <c r="AJ36" s="693"/>
      <c r="AK36" s="693"/>
      <c r="AL36" s="674" t="s">
        <v>128</v>
      </c>
      <c r="AM36" s="677"/>
      <c r="AN36" s="677"/>
      <c r="AO36" s="694"/>
      <c r="AP36" s="218"/>
      <c r="AQ36" s="715" t="s">
        <v>327</v>
      </c>
      <c r="AR36" s="716"/>
      <c r="AS36" s="716"/>
      <c r="AT36" s="716"/>
      <c r="AU36" s="716"/>
      <c r="AV36" s="716"/>
      <c r="AW36" s="716"/>
      <c r="AX36" s="716"/>
      <c r="AY36" s="717"/>
      <c r="AZ36" s="718">
        <v>1651254</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136390</v>
      </c>
      <c r="BW36" s="719"/>
      <c r="BX36" s="719"/>
      <c r="BY36" s="719"/>
      <c r="BZ36" s="719"/>
      <c r="CA36" s="719"/>
      <c r="CB36" s="720"/>
      <c r="CD36" s="702" t="s">
        <v>329</v>
      </c>
      <c r="CE36" s="703"/>
      <c r="CF36" s="703"/>
      <c r="CG36" s="703"/>
      <c r="CH36" s="703"/>
      <c r="CI36" s="703"/>
      <c r="CJ36" s="703"/>
      <c r="CK36" s="703"/>
      <c r="CL36" s="703"/>
      <c r="CM36" s="703"/>
      <c r="CN36" s="703"/>
      <c r="CO36" s="703"/>
      <c r="CP36" s="703"/>
      <c r="CQ36" s="704"/>
      <c r="CR36" s="673">
        <v>2349839</v>
      </c>
      <c r="CS36" s="643"/>
      <c r="CT36" s="643"/>
      <c r="CU36" s="643"/>
      <c r="CV36" s="643"/>
      <c r="CW36" s="643"/>
      <c r="CX36" s="643"/>
      <c r="CY36" s="644"/>
      <c r="CZ36" s="674">
        <v>19.3</v>
      </c>
      <c r="DA36" s="675"/>
      <c r="DB36" s="675"/>
      <c r="DC36" s="676"/>
      <c r="DD36" s="642">
        <v>1981291</v>
      </c>
      <c r="DE36" s="643"/>
      <c r="DF36" s="643"/>
      <c r="DG36" s="643"/>
      <c r="DH36" s="643"/>
      <c r="DI36" s="643"/>
      <c r="DJ36" s="643"/>
      <c r="DK36" s="644"/>
      <c r="DL36" s="642">
        <v>751036</v>
      </c>
      <c r="DM36" s="643"/>
      <c r="DN36" s="643"/>
      <c r="DO36" s="643"/>
      <c r="DP36" s="643"/>
      <c r="DQ36" s="643"/>
      <c r="DR36" s="643"/>
      <c r="DS36" s="643"/>
      <c r="DT36" s="643"/>
      <c r="DU36" s="643"/>
      <c r="DV36" s="644"/>
      <c r="DW36" s="674">
        <v>9.8000000000000007</v>
      </c>
      <c r="DX36" s="675"/>
      <c r="DY36" s="675"/>
      <c r="DZ36" s="675"/>
      <c r="EA36" s="675"/>
      <c r="EB36" s="675"/>
      <c r="EC36" s="714"/>
    </row>
    <row r="37" spans="2:133" ht="11.25" customHeight="1" x14ac:dyDescent="0.15">
      <c r="B37" s="652" t="s">
        <v>330</v>
      </c>
      <c r="C37" s="653"/>
      <c r="D37" s="653"/>
      <c r="E37" s="653"/>
      <c r="F37" s="653"/>
      <c r="G37" s="653"/>
      <c r="H37" s="653"/>
      <c r="I37" s="653"/>
      <c r="J37" s="653"/>
      <c r="K37" s="653"/>
      <c r="L37" s="653"/>
      <c r="M37" s="653"/>
      <c r="N37" s="653"/>
      <c r="O37" s="653"/>
      <c r="P37" s="653"/>
      <c r="Q37" s="654"/>
      <c r="R37" s="673">
        <v>486446</v>
      </c>
      <c r="S37" s="643"/>
      <c r="T37" s="643"/>
      <c r="U37" s="643"/>
      <c r="V37" s="643"/>
      <c r="W37" s="643"/>
      <c r="X37" s="643"/>
      <c r="Y37" s="644"/>
      <c r="Z37" s="692">
        <v>3.8</v>
      </c>
      <c r="AA37" s="692"/>
      <c r="AB37" s="692"/>
      <c r="AC37" s="692"/>
      <c r="AD37" s="693" t="s">
        <v>128</v>
      </c>
      <c r="AE37" s="693"/>
      <c r="AF37" s="693"/>
      <c r="AG37" s="693"/>
      <c r="AH37" s="693"/>
      <c r="AI37" s="693"/>
      <c r="AJ37" s="693"/>
      <c r="AK37" s="693"/>
      <c r="AL37" s="674" t="s">
        <v>128</v>
      </c>
      <c r="AM37" s="677"/>
      <c r="AN37" s="677"/>
      <c r="AO37" s="694"/>
      <c r="AQ37" s="707" t="s">
        <v>331</v>
      </c>
      <c r="AR37" s="708"/>
      <c r="AS37" s="708"/>
      <c r="AT37" s="708"/>
      <c r="AU37" s="708"/>
      <c r="AV37" s="708"/>
      <c r="AW37" s="708"/>
      <c r="AX37" s="708"/>
      <c r="AY37" s="709"/>
      <c r="AZ37" s="673">
        <v>733493</v>
      </c>
      <c r="BA37" s="643"/>
      <c r="BB37" s="643"/>
      <c r="BC37" s="643"/>
      <c r="BD37" s="671"/>
      <c r="BE37" s="671"/>
      <c r="BF37" s="705"/>
      <c r="BG37" s="702" t="s">
        <v>332</v>
      </c>
      <c r="BH37" s="703"/>
      <c r="BI37" s="703"/>
      <c r="BJ37" s="703"/>
      <c r="BK37" s="703"/>
      <c r="BL37" s="703"/>
      <c r="BM37" s="703"/>
      <c r="BN37" s="703"/>
      <c r="BO37" s="703"/>
      <c r="BP37" s="703"/>
      <c r="BQ37" s="703"/>
      <c r="BR37" s="703"/>
      <c r="BS37" s="703"/>
      <c r="BT37" s="703"/>
      <c r="BU37" s="704"/>
      <c r="BV37" s="673">
        <v>117491</v>
      </c>
      <c r="BW37" s="643"/>
      <c r="BX37" s="643"/>
      <c r="BY37" s="643"/>
      <c r="BZ37" s="643"/>
      <c r="CA37" s="643"/>
      <c r="CB37" s="706"/>
      <c r="CD37" s="702" t="s">
        <v>333</v>
      </c>
      <c r="CE37" s="703"/>
      <c r="CF37" s="703"/>
      <c r="CG37" s="703"/>
      <c r="CH37" s="703"/>
      <c r="CI37" s="703"/>
      <c r="CJ37" s="703"/>
      <c r="CK37" s="703"/>
      <c r="CL37" s="703"/>
      <c r="CM37" s="703"/>
      <c r="CN37" s="703"/>
      <c r="CO37" s="703"/>
      <c r="CP37" s="703"/>
      <c r="CQ37" s="704"/>
      <c r="CR37" s="673">
        <v>366442</v>
      </c>
      <c r="CS37" s="671"/>
      <c r="CT37" s="671"/>
      <c r="CU37" s="671"/>
      <c r="CV37" s="671"/>
      <c r="CW37" s="671"/>
      <c r="CX37" s="671"/>
      <c r="CY37" s="672"/>
      <c r="CZ37" s="674">
        <v>3</v>
      </c>
      <c r="DA37" s="675"/>
      <c r="DB37" s="675"/>
      <c r="DC37" s="676"/>
      <c r="DD37" s="642">
        <v>365242</v>
      </c>
      <c r="DE37" s="671"/>
      <c r="DF37" s="671"/>
      <c r="DG37" s="671"/>
      <c r="DH37" s="671"/>
      <c r="DI37" s="671"/>
      <c r="DJ37" s="671"/>
      <c r="DK37" s="672"/>
      <c r="DL37" s="642">
        <v>358976</v>
      </c>
      <c r="DM37" s="671"/>
      <c r="DN37" s="671"/>
      <c r="DO37" s="671"/>
      <c r="DP37" s="671"/>
      <c r="DQ37" s="671"/>
      <c r="DR37" s="671"/>
      <c r="DS37" s="671"/>
      <c r="DT37" s="671"/>
      <c r="DU37" s="671"/>
      <c r="DV37" s="672"/>
      <c r="DW37" s="674">
        <v>4.7</v>
      </c>
      <c r="DX37" s="675"/>
      <c r="DY37" s="675"/>
      <c r="DZ37" s="675"/>
      <c r="EA37" s="675"/>
      <c r="EB37" s="675"/>
      <c r="EC37" s="714"/>
    </row>
    <row r="38" spans="2:133" ht="11.25" customHeight="1" x14ac:dyDescent="0.15">
      <c r="B38" s="652" t="s">
        <v>334</v>
      </c>
      <c r="C38" s="653"/>
      <c r="D38" s="653"/>
      <c r="E38" s="653"/>
      <c r="F38" s="653"/>
      <c r="G38" s="653"/>
      <c r="H38" s="653"/>
      <c r="I38" s="653"/>
      <c r="J38" s="653"/>
      <c r="K38" s="653"/>
      <c r="L38" s="653"/>
      <c r="M38" s="653"/>
      <c r="N38" s="653"/>
      <c r="O38" s="653"/>
      <c r="P38" s="653"/>
      <c r="Q38" s="654"/>
      <c r="R38" s="673">
        <v>438194</v>
      </c>
      <c r="S38" s="643"/>
      <c r="T38" s="643"/>
      <c r="U38" s="643"/>
      <c r="V38" s="643"/>
      <c r="W38" s="643"/>
      <c r="X38" s="643"/>
      <c r="Y38" s="644"/>
      <c r="Z38" s="692">
        <v>3.4</v>
      </c>
      <c r="AA38" s="692"/>
      <c r="AB38" s="692"/>
      <c r="AC38" s="692"/>
      <c r="AD38" s="693" t="s">
        <v>128</v>
      </c>
      <c r="AE38" s="693"/>
      <c r="AF38" s="693"/>
      <c r="AG38" s="693"/>
      <c r="AH38" s="693"/>
      <c r="AI38" s="693"/>
      <c r="AJ38" s="693"/>
      <c r="AK38" s="693"/>
      <c r="AL38" s="674" t="s">
        <v>128</v>
      </c>
      <c r="AM38" s="677"/>
      <c r="AN38" s="677"/>
      <c r="AO38" s="694"/>
      <c r="AQ38" s="707" t="s">
        <v>335</v>
      </c>
      <c r="AR38" s="708"/>
      <c r="AS38" s="708"/>
      <c r="AT38" s="708"/>
      <c r="AU38" s="708"/>
      <c r="AV38" s="708"/>
      <c r="AW38" s="708"/>
      <c r="AX38" s="708"/>
      <c r="AY38" s="709"/>
      <c r="AZ38" s="673">
        <v>135336</v>
      </c>
      <c r="BA38" s="643"/>
      <c r="BB38" s="643"/>
      <c r="BC38" s="643"/>
      <c r="BD38" s="671"/>
      <c r="BE38" s="671"/>
      <c r="BF38" s="705"/>
      <c r="BG38" s="702" t="s">
        <v>336</v>
      </c>
      <c r="BH38" s="703"/>
      <c r="BI38" s="703"/>
      <c r="BJ38" s="703"/>
      <c r="BK38" s="703"/>
      <c r="BL38" s="703"/>
      <c r="BM38" s="703"/>
      <c r="BN38" s="703"/>
      <c r="BO38" s="703"/>
      <c r="BP38" s="703"/>
      <c r="BQ38" s="703"/>
      <c r="BR38" s="703"/>
      <c r="BS38" s="703"/>
      <c r="BT38" s="703"/>
      <c r="BU38" s="704"/>
      <c r="BV38" s="673">
        <v>1770</v>
      </c>
      <c r="BW38" s="643"/>
      <c r="BX38" s="643"/>
      <c r="BY38" s="643"/>
      <c r="BZ38" s="643"/>
      <c r="CA38" s="643"/>
      <c r="CB38" s="706"/>
      <c r="CD38" s="702" t="s">
        <v>337</v>
      </c>
      <c r="CE38" s="703"/>
      <c r="CF38" s="703"/>
      <c r="CG38" s="703"/>
      <c r="CH38" s="703"/>
      <c r="CI38" s="703"/>
      <c r="CJ38" s="703"/>
      <c r="CK38" s="703"/>
      <c r="CL38" s="703"/>
      <c r="CM38" s="703"/>
      <c r="CN38" s="703"/>
      <c r="CO38" s="703"/>
      <c r="CP38" s="703"/>
      <c r="CQ38" s="704"/>
      <c r="CR38" s="673">
        <v>732425</v>
      </c>
      <c r="CS38" s="643"/>
      <c r="CT38" s="643"/>
      <c r="CU38" s="643"/>
      <c r="CV38" s="643"/>
      <c r="CW38" s="643"/>
      <c r="CX38" s="643"/>
      <c r="CY38" s="644"/>
      <c r="CZ38" s="674">
        <v>6</v>
      </c>
      <c r="DA38" s="675"/>
      <c r="DB38" s="675"/>
      <c r="DC38" s="676"/>
      <c r="DD38" s="642">
        <v>610155</v>
      </c>
      <c r="DE38" s="643"/>
      <c r="DF38" s="643"/>
      <c r="DG38" s="643"/>
      <c r="DH38" s="643"/>
      <c r="DI38" s="643"/>
      <c r="DJ38" s="643"/>
      <c r="DK38" s="644"/>
      <c r="DL38" s="642">
        <v>553271</v>
      </c>
      <c r="DM38" s="643"/>
      <c r="DN38" s="643"/>
      <c r="DO38" s="643"/>
      <c r="DP38" s="643"/>
      <c r="DQ38" s="643"/>
      <c r="DR38" s="643"/>
      <c r="DS38" s="643"/>
      <c r="DT38" s="643"/>
      <c r="DU38" s="643"/>
      <c r="DV38" s="644"/>
      <c r="DW38" s="674">
        <v>7.2</v>
      </c>
      <c r="DX38" s="675"/>
      <c r="DY38" s="675"/>
      <c r="DZ38" s="675"/>
      <c r="EA38" s="675"/>
      <c r="EB38" s="675"/>
      <c r="EC38" s="714"/>
    </row>
    <row r="39" spans="2:133" ht="11.25" customHeight="1" x14ac:dyDescent="0.15">
      <c r="B39" s="652" t="s">
        <v>338</v>
      </c>
      <c r="C39" s="653"/>
      <c r="D39" s="653"/>
      <c r="E39" s="653"/>
      <c r="F39" s="653"/>
      <c r="G39" s="653"/>
      <c r="H39" s="653"/>
      <c r="I39" s="653"/>
      <c r="J39" s="653"/>
      <c r="K39" s="653"/>
      <c r="L39" s="653"/>
      <c r="M39" s="653"/>
      <c r="N39" s="653"/>
      <c r="O39" s="653"/>
      <c r="P39" s="653"/>
      <c r="Q39" s="654"/>
      <c r="R39" s="673">
        <v>178523</v>
      </c>
      <c r="S39" s="643"/>
      <c r="T39" s="643"/>
      <c r="U39" s="643"/>
      <c r="V39" s="643"/>
      <c r="W39" s="643"/>
      <c r="X39" s="643"/>
      <c r="Y39" s="644"/>
      <c r="Z39" s="692">
        <v>1.4</v>
      </c>
      <c r="AA39" s="692"/>
      <c r="AB39" s="692"/>
      <c r="AC39" s="692"/>
      <c r="AD39" s="693">
        <v>4722</v>
      </c>
      <c r="AE39" s="693"/>
      <c r="AF39" s="693"/>
      <c r="AG39" s="693"/>
      <c r="AH39" s="693"/>
      <c r="AI39" s="693"/>
      <c r="AJ39" s="693"/>
      <c r="AK39" s="693"/>
      <c r="AL39" s="674">
        <v>0.1</v>
      </c>
      <c r="AM39" s="677"/>
      <c r="AN39" s="677"/>
      <c r="AO39" s="694"/>
      <c r="AQ39" s="707" t="s">
        <v>339</v>
      </c>
      <c r="AR39" s="708"/>
      <c r="AS39" s="708"/>
      <c r="AT39" s="708"/>
      <c r="AU39" s="708"/>
      <c r="AV39" s="708"/>
      <c r="AW39" s="708"/>
      <c r="AX39" s="708"/>
      <c r="AY39" s="709"/>
      <c r="AZ39" s="673">
        <v>50000</v>
      </c>
      <c r="BA39" s="643"/>
      <c r="BB39" s="643"/>
      <c r="BC39" s="643"/>
      <c r="BD39" s="671"/>
      <c r="BE39" s="671"/>
      <c r="BF39" s="705"/>
      <c r="BG39" s="702" t="s">
        <v>340</v>
      </c>
      <c r="BH39" s="703"/>
      <c r="BI39" s="703"/>
      <c r="BJ39" s="703"/>
      <c r="BK39" s="703"/>
      <c r="BL39" s="703"/>
      <c r="BM39" s="703"/>
      <c r="BN39" s="703"/>
      <c r="BO39" s="703"/>
      <c r="BP39" s="703"/>
      <c r="BQ39" s="703"/>
      <c r="BR39" s="703"/>
      <c r="BS39" s="703"/>
      <c r="BT39" s="703"/>
      <c r="BU39" s="704"/>
      <c r="BV39" s="673">
        <v>2649</v>
      </c>
      <c r="BW39" s="643"/>
      <c r="BX39" s="643"/>
      <c r="BY39" s="643"/>
      <c r="BZ39" s="643"/>
      <c r="CA39" s="643"/>
      <c r="CB39" s="706"/>
      <c r="CD39" s="702" t="s">
        <v>341</v>
      </c>
      <c r="CE39" s="703"/>
      <c r="CF39" s="703"/>
      <c r="CG39" s="703"/>
      <c r="CH39" s="703"/>
      <c r="CI39" s="703"/>
      <c r="CJ39" s="703"/>
      <c r="CK39" s="703"/>
      <c r="CL39" s="703"/>
      <c r="CM39" s="703"/>
      <c r="CN39" s="703"/>
      <c r="CO39" s="703"/>
      <c r="CP39" s="703"/>
      <c r="CQ39" s="704"/>
      <c r="CR39" s="673">
        <v>60729</v>
      </c>
      <c r="CS39" s="671"/>
      <c r="CT39" s="671"/>
      <c r="CU39" s="671"/>
      <c r="CV39" s="671"/>
      <c r="CW39" s="671"/>
      <c r="CX39" s="671"/>
      <c r="CY39" s="672"/>
      <c r="CZ39" s="674">
        <v>0.5</v>
      </c>
      <c r="DA39" s="675"/>
      <c r="DB39" s="675"/>
      <c r="DC39" s="676"/>
      <c r="DD39" s="642">
        <v>17165</v>
      </c>
      <c r="DE39" s="671"/>
      <c r="DF39" s="671"/>
      <c r="DG39" s="671"/>
      <c r="DH39" s="671"/>
      <c r="DI39" s="671"/>
      <c r="DJ39" s="671"/>
      <c r="DK39" s="672"/>
      <c r="DL39" s="642" t="s">
        <v>128</v>
      </c>
      <c r="DM39" s="671"/>
      <c r="DN39" s="671"/>
      <c r="DO39" s="671"/>
      <c r="DP39" s="671"/>
      <c r="DQ39" s="671"/>
      <c r="DR39" s="671"/>
      <c r="DS39" s="671"/>
      <c r="DT39" s="671"/>
      <c r="DU39" s="671"/>
      <c r="DV39" s="672"/>
      <c r="DW39" s="674" t="s">
        <v>128</v>
      </c>
      <c r="DX39" s="675"/>
      <c r="DY39" s="675"/>
      <c r="DZ39" s="675"/>
      <c r="EA39" s="675"/>
      <c r="EB39" s="675"/>
      <c r="EC39" s="714"/>
    </row>
    <row r="40" spans="2:133" ht="11.25" customHeight="1" x14ac:dyDescent="0.15">
      <c r="B40" s="652" t="s">
        <v>342</v>
      </c>
      <c r="C40" s="653"/>
      <c r="D40" s="653"/>
      <c r="E40" s="653"/>
      <c r="F40" s="653"/>
      <c r="G40" s="653"/>
      <c r="H40" s="653"/>
      <c r="I40" s="653"/>
      <c r="J40" s="653"/>
      <c r="K40" s="653"/>
      <c r="L40" s="653"/>
      <c r="M40" s="653"/>
      <c r="N40" s="653"/>
      <c r="O40" s="653"/>
      <c r="P40" s="653"/>
      <c r="Q40" s="654"/>
      <c r="R40" s="673">
        <v>884953</v>
      </c>
      <c r="S40" s="643"/>
      <c r="T40" s="643"/>
      <c r="U40" s="643"/>
      <c r="V40" s="643"/>
      <c r="W40" s="643"/>
      <c r="X40" s="643"/>
      <c r="Y40" s="644"/>
      <c r="Z40" s="692">
        <v>6.9</v>
      </c>
      <c r="AA40" s="692"/>
      <c r="AB40" s="692"/>
      <c r="AC40" s="692"/>
      <c r="AD40" s="693" t="s">
        <v>128</v>
      </c>
      <c r="AE40" s="693"/>
      <c r="AF40" s="693"/>
      <c r="AG40" s="693"/>
      <c r="AH40" s="693"/>
      <c r="AI40" s="693"/>
      <c r="AJ40" s="693"/>
      <c r="AK40" s="693"/>
      <c r="AL40" s="674" t="s">
        <v>128</v>
      </c>
      <c r="AM40" s="677"/>
      <c r="AN40" s="677"/>
      <c r="AO40" s="694"/>
      <c r="AQ40" s="707" t="s">
        <v>343</v>
      </c>
      <c r="AR40" s="708"/>
      <c r="AS40" s="708"/>
      <c r="AT40" s="708"/>
      <c r="AU40" s="708"/>
      <c r="AV40" s="708"/>
      <c r="AW40" s="708"/>
      <c r="AX40" s="708"/>
      <c r="AY40" s="709"/>
      <c r="AZ40" s="673" t="s">
        <v>128</v>
      </c>
      <c r="BA40" s="643"/>
      <c r="BB40" s="643"/>
      <c r="BC40" s="643"/>
      <c r="BD40" s="671"/>
      <c r="BE40" s="671"/>
      <c r="BF40" s="705"/>
      <c r="BG40" s="710" t="s">
        <v>344</v>
      </c>
      <c r="BH40" s="711"/>
      <c r="BI40" s="711"/>
      <c r="BJ40" s="711"/>
      <c r="BK40" s="711"/>
      <c r="BL40" s="364"/>
      <c r="BM40" s="703" t="s">
        <v>345</v>
      </c>
      <c r="BN40" s="703"/>
      <c r="BO40" s="703"/>
      <c r="BP40" s="703"/>
      <c r="BQ40" s="703"/>
      <c r="BR40" s="703"/>
      <c r="BS40" s="703"/>
      <c r="BT40" s="703"/>
      <c r="BU40" s="704"/>
      <c r="BV40" s="673">
        <v>83</v>
      </c>
      <c r="BW40" s="643"/>
      <c r="BX40" s="643"/>
      <c r="BY40" s="643"/>
      <c r="BZ40" s="643"/>
      <c r="CA40" s="643"/>
      <c r="CB40" s="706"/>
      <c r="CD40" s="702" t="s">
        <v>346</v>
      </c>
      <c r="CE40" s="703"/>
      <c r="CF40" s="703"/>
      <c r="CG40" s="703"/>
      <c r="CH40" s="703"/>
      <c r="CI40" s="703"/>
      <c r="CJ40" s="703"/>
      <c r="CK40" s="703"/>
      <c r="CL40" s="703"/>
      <c r="CM40" s="703"/>
      <c r="CN40" s="703"/>
      <c r="CO40" s="703"/>
      <c r="CP40" s="703"/>
      <c r="CQ40" s="704"/>
      <c r="CR40" s="673">
        <v>66753</v>
      </c>
      <c r="CS40" s="643"/>
      <c r="CT40" s="643"/>
      <c r="CU40" s="643"/>
      <c r="CV40" s="643"/>
      <c r="CW40" s="643"/>
      <c r="CX40" s="643"/>
      <c r="CY40" s="644"/>
      <c r="CZ40" s="674">
        <v>0.5</v>
      </c>
      <c r="DA40" s="675"/>
      <c r="DB40" s="675"/>
      <c r="DC40" s="676"/>
      <c r="DD40" s="642">
        <v>52373</v>
      </c>
      <c r="DE40" s="643"/>
      <c r="DF40" s="643"/>
      <c r="DG40" s="643"/>
      <c r="DH40" s="643"/>
      <c r="DI40" s="643"/>
      <c r="DJ40" s="643"/>
      <c r="DK40" s="644"/>
      <c r="DL40" s="642">
        <v>2250</v>
      </c>
      <c r="DM40" s="643"/>
      <c r="DN40" s="643"/>
      <c r="DO40" s="643"/>
      <c r="DP40" s="643"/>
      <c r="DQ40" s="643"/>
      <c r="DR40" s="643"/>
      <c r="DS40" s="643"/>
      <c r="DT40" s="643"/>
      <c r="DU40" s="643"/>
      <c r="DV40" s="644"/>
      <c r="DW40" s="674">
        <v>0</v>
      </c>
      <c r="DX40" s="675"/>
      <c r="DY40" s="675"/>
      <c r="DZ40" s="675"/>
      <c r="EA40" s="675"/>
      <c r="EB40" s="675"/>
      <c r="EC40" s="714"/>
    </row>
    <row r="41" spans="2:133" ht="11.25" customHeight="1" x14ac:dyDescent="0.15">
      <c r="B41" s="652" t="s">
        <v>347</v>
      </c>
      <c r="C41" s="653"/>
      <c r="D41" s="653"/>
      <c r="E41" s="653"/>
      <c r="F41" s="653"/>
      <c r="G41" s="653"/>
      <c r="H41" s="653"/>
      <c r="I41" s="653"/>
      <c r="J41" s="653"/>
      <c r="K41" s="653"/>
      <c r="L41" s="653"/>
      <c r="M41" s="653"/>
      <c r="N41" s="653"/>
      <c r="O41" s="653"/>
      <c r="P41" s="653"/>
      <c r="Q41" s="654"/>
      <c r="R41" s="673" t="s">
        <v>128</v>
      </c>
      <c r="S41" s="643"/>
      <c r="T41" s="643"/>
      <c r="U41" s="643"/>
      <c r="V41" s="643"/>
      <c r="W41" s="643"/>
      <c r="X41" s="643"/>
      <c r="Y41" s="644"/>
      <c r="Z41" s="692" t="s">
        <v>128</v>
      </c>
      <c r="AA41" s="692"/>
      <c r="AB41" s="692"/>
      <c r="AC41" s="692"/>
      <c r="AD41" s="693" t="s">
        <v>128</v>
      </c>
      <c r="AE41" s="693"/>
      <c r="AF41" s="693"/>
      <c r="AG41" s="693"/>
      <c r="AH41" s="693"/>
      <c r="AI41" s="693"/>
      <c r="AJ41" s="693"/>
      <c r="AK41" s="693"/>
      <c r="AL41" s="674" t="s">
        <v>128</v>
      </c>
      <c r="AM41" s="677"/>
      <c r="AN41" s="677"/>
      <c r="AO41" s="694"/>
      <c r="AQ41" s="707" t="s">
        <v>348</v>
      </c>
      <c r="AR41" s="708"/>
      <c r="AS41" s="708"/>
      <c r="AT41" s="708"/>
      <c r="AU41" s="708"/>
      <c r="AV41" s="708"/>
      <c r="AW41" s="708"/>
      <c r="AX41" s="708"/>
      <c r="AY41" s="709"/>
      <c r="AZ41" s="673">
        <v>172450</v>
      </c>
      <c r="BA41" s="643"/>
      <c r="BB41" s="643"/>
      <c r="BC41" s="643"/>
      <c r="BD41" s="671"/>
      <c r="BE41" s="671"/>
      <c r="BF41" s="705"/>
      <c r="BG41" s="710"/>
      <c r="BH41" s="711"/>
      <c r="BI41" s="711"/>
      <c r="BJ41" s="711"/>
      <c r="BK41" s="711"/>
      <c r="BL41" s="364"/>
      <c r="BM41" s="703" t="s">
        <v>349</v>
      </c>
      <c r="BN41" s="703"/>
      <c r="BO41" s="703"/>
      <c r="BP41" s="703"/>
      <c r="BQ41" s="703"/>
      <c r="BR41" s="703"/>
      <c r="BS41" s="703"/>
      <c r="BT41" s="703"/>
      <c r="BU41" s="704"/>
      <c r="BV41" s="673" t="s">
        <v>128</v>
      </c>
      <c r="BW41" s="643"/>
      <c r="BX41" s="643"/>
      <c r="BY41" s="643"/>
      <c r="BZ41" s="643"/>
      <c r="CA41" s="643"/>
      <c r="CB41" s="706"/>
      <c r="CD41" s="702" t="s">
        <v>350</v>
      </c>
      <c r="CE41" s="703"/>
      <c r="CF41" s="703"/>
      <c r="CG41" s="703"/>
      <c r="CH41" s="703"/>
      <c r="CI41" s="703"/>
      <c r="CJ41" s="703"/>
      <c r="CK41" s="703"/>
      <c r="CL41" s="703"/>
      <c r="CM41" s="703"/>
      <c r="CN41" s="703"/>
      <c r="CO41" s="703"/>
      <c r="CP41" s="703"/>
      <c r="CQ41" s="704"/>
      <c r="CR41" s="673" t="s">
        <v>128</v>
      </c>
      <c r="CS41" s="671"/>
      <c r="CT41" s="671"/>
      <c r="CU41" s="671"/>
      <c r="CV41" s="671"/>
      <c r="CW41" s="671"/>
      <c r="CX41" s="671"/>
      <c r="CY41" s="672"/>
      <c r="CZ41" s="674" t="s">
        <v>128</v>
      </c>
      <c r="DA41" s="675"/>
      <c r="DB41" s="675"/>
      <c r="DC41" s="676"/>
      <c r="DD41" s="642" t="s">
        <v>128</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351</v>
      </c>
      <c r="C42" s="653"/>
      <c r="D42" s="653"/>
      <c r="E42" s="653"/>
      <c r="F42" s="653"/>
      <c r="G42" s="653"/>
      <c r="H42" s="653"/>
      <c r="I42" s="653"/>
      <c r="J42" s="653"/>
      <c r="K42" s="653"/>
      <c r="L42" s="653"/>
      <c r="M42" s="653"/>
      <c r="N42" s="653"/>
      <c r="O42" s="653"/>
      <c r="P42" s="653"/>
      <c r="Q42" s="654"/>
      <c r="R42" s="673" t="s">
        <v>128</v>
      </c>
      <c r="S42" s="643"/>
      <c r="T42" s="643"/>
      <c r="U42" s="643"/>
      <c r="V42" s="643"/>
      <c r="W42" s="643"/>
      <c r="X42" s="643"/>
      <c r="Y42" s="644"/>
      <c r="Z42" s="692" t="s">
        <v>128</v>
      </c>
      <c r="AA42" s="692"/>
      <c r="AB42" s="692"/>
      <c r="AC42" s="692"/>
      <c r="AD42" s="693" t="s">
        <v>128</v>
      </c>
      <c r="AE42" s="693"/>
      <c r="AF42" s="693"/>
      <c r="AG42" s="693"/>
      <c r="AH42" s="693"/>
      <c r="AI42" s="693"/>
      <c r="AJ42" s="693"/>
      <c r="AK42" s="693"/>
      <c r="AL42" s="674" t="s">
        <v>128</v>
      </c>
      <c r="AM42" s="677"/>
      <c r="AN42" s="677"/>
      <c r="AO42" s="694"/>
      <c r="AQ42" s="699" t="s">
        <v>352</v>
      </c>
      <c r="AR42" s="700"/>
      <c r="AS42" s="700"/>
      <c r="AT42" s="700"/>
      <c r="AU42" s="700"/>
      <c r="AV42" s="700"/>
      <c r="AW42" s="700"/>
      <c r="AX42" s="700"/>
      <c r="AY42" s="701"/>
      <c r="AZ42" s="658">
        <v>559975</v>
      </c>
      <c r="BA42" s="679"/>
      <c r="BB42" s="679"/>
      <c r="BC42" s="679"/>
      <c r="BD42" s="659"/>
      <c r="BE42" s="659"/>
      <c r="BF42" s="695"/>
      <c r="BG42" s="712"/>
      <c r="BH42" s="713"/>
      <c r="BI42" s="713"/>
      <c r="BJ42" s="713"/>
      <c r="BK42" s="713"/>
      <c r="BL42" s="365"/>
      <c r="BM42" s="696" t="s">
        <v>353</v>
      </c>
      <c r="BN42" s="696"/>
      <c r="BO42" s="696"/>
      <c r="BP42" s="696"/>
      <c r="BQ42" s="696"/>
      <c r="BR42" s="696"/>
      <c r="BS42" s="696"/>
      <c r="BT42" s="696"/>
      <c r="BU42" s="697"/>
      <c r="BV42" s="658">
        <v>370</v>
      </c>
      <c r="BW42" s="679"/>
      <c r="BX42" s="679"/>
      <c r="BY42" s="679"/>
      <c r="BZ42" s="679"/>
      <c r="CA42" s="679"/>
      <c r="CB42" s="698"/>
      <c r="CD42" s="652" t="s">
        <v>354</v>
      </c>
      <c r="CE42" s="653"/>
      <c r="CF42" s="653"/>
      <c r="CG42" s="653"/>
      <c r="CH42" s="653"/>
      <c r="CI42" s="653"/>
      <c r="CJ42" s="653"/>
      <c r="CK42" s="653"/>
      <c r="CL42" s="653"/>
      <c r="CM42" s="653"/>
      <c r="CN42" s="653"/>
      <c r="CO42" s="653"/>
      <c r="CP42" s="653"/>
      <c r="CQ42" s="654"/>
      <c r="CR42" s="673">
        <v>1996998</v>
      </c>
      <c r="CS42" s="671"/>
      <c r="CT42" s="671"/>
      <c r="CU42" s="671"/>
      <c r="CV42" s="671"/>
      <c r="CW42" s="671"/>
      <c r="CX42" s="671"/>
      <c r="CY42" s="672"/>
      <c r="CZ42" s="674">
        <v>16.399999999999999</v>
      </c>
      <c r="DA42" s="675"/>
      <c r="DB42" s="675"/>
      <c r="DC42" s="676"/>
      <c r="DD42" s="642">
        <v>1060987</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355</v>
      </c>
      <c r="C43" s="653"/>
      <c r="D43" s="653"/>
      <c r="E43" s="653"/>
      <c r="F43" s="653"/>
      <c r="G43" s="653"/>
      <c r="H43" s="653"/>
      <c r="I43" s="653"/>
      <c r="J43" s="653"/>
      <c r="K43" s="653"/>
      <c r="L43" s="653"/>
      <c r="M43" s="653"/>
      <c r="N43" s="653"/>
      <c r="O43" s="653"/>
      <c r="P43" s="653"/>
      <c r="Q43" s="654"/>
      <c r="R43" s="673">
        <v>294753</v>
      </c>
      <c r="S43" s="643"/>
      <c r="T43" s="643"/>
      <c r="U43" s="643"/>
      <c r="V43" s="643"/>
      <c r="W43" s="643"/>
      <c r="X43" s="643"/>
      <c r="Y43" s="644"/>
      <c r="Z43" s="692">
        <v>2.2999999999999998</v>
      </c>
      <c r="AA43" s="692"/>
      <c r="AB43" s="692"/>
      <c r="AC43" s="692"/>
      <c r="AD43" s="693" t="s">
        <v>128</v>
      </c>
      <c r="AE43" s="693"/>
      <c r="AF43" s="693"/>
      <c r="AG43" s="693"/>
      <c r="AH43" s="693"/>
      <c r="AI43" s="693"/>
      <c r="AJ43" s="693"/>
      <c r="AK43" s="693"/>
      <c r="AL43" s="674" t="s">
        <v>128</v>
      </c>
      <c r="AM43" s="677"/>
      <c r="AN43" s="677"/>
      <c r="AO43" s="694"/>
      <c r="BV43" s="219"/>
      <c r="BW43" s="219"/>
      <c r="BX43" s="219"/>
      <c r="BY43" s="219"/>
      <c r="BZ43" s="219"/>
      <c r="CA43" s="219"/>
      <c r="CB43" s="219"/>
      <c r="CD43" s="652" t="s">
        <v>356</v>
      </c>
      <c r="CE43" s="653"/>
      <c r="CF43" s="653"/>
      <c r="CG43" s="653"/>
      <c r="CH43" s="653"/>
      <c r="CI43" s="653"/>
      <c r="CJ43" s="653"/>
      <c r="CK43" s="653"/>
      <c r="CL43" s="653"/>
      <c r="CM43" s="653"/>
      <c r="CN43" s="653"/>
      <c r="CO43" s="653"/>
      <c r="CP43" s="653"/>
      <c r="CQ43" s="654"/>
      <c r="CR43" s="673">
        <v>47462</v>
      </c>
      <c r="CS43" s="671"/>
      <c r="CT43" s="671"/>
      <c r="CU43" s="671"/>
      <c r="CV43" s="671"/>
      <c r="CW43" s="671"/>
      <c r="CX43" s="671"/>
      <c r="CY43" s="672"/>
      <c r="CZ43" s="674">
        <v>0.4</v>
      </c>
      <c r="DA43" s="675"/>
      <c r="DB43" s="675"/>
      <c r="DC43" s="676"/>
      <c r="DD43" s="642">
        <v>47462</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357</v>
      </c>
      <c r="C44" s="656"/>
      <c r="D44" s="656"/>
      <c r="E44" s="656"/>
      <c r="F44" s="656"/>
      <c r="G44" s="656"/>
      <c r="H44" s="656"/>
      <c r="I44" s="656"/>
      <c r="J44" s="656"/>
      <c r="K44" s="656"/>
      <c r="L44" s="656"/>
      <c r="M44" s="656"/>
      <c r="N44" s="656"/>
      <c r="O44" s="656"/>
      <c r="P44" s="656"/>
      <c r="Q44" s="657"/>
      <c r="R44" s="658">
        <v>12889086</v>
      </c>
      <c r="S44" s="679"/>
      <c r="T44" s="679"/>
      <c r="U44" s="679"/>
      <c r="V44" s="679"/>
      <c r="W44" s="679"/>
      <c r="X44" s="679"/>
      <c r="Y44" s="680"/>
      <c r="Z44" s="681">
        <v>100</v>
      </c>
      <c r="AA44" s="681"/>
      <c r="AB44" s="681"/>
      <c r="AC44" s="681"/>
      <c r="AD44" s="682">
        <v>7360437</v>
      </c>
      <c r="AE44" s="682"/>
      <c r="AF44" s="682"/>
      <c r="AG44" s="682"/>
      <c r="AH44" s="682"/>
      <c r="AI44" s="682"/>
      <c r="AJ44" s="682"/>
      <c r="AK44" s="682"/>
      <c r="AL44" s="661">
        <v>100</v>
      </c>
      <c r="AM44" s="683"/>
      <c r="AN44" s="683"/>
      <c r="AO44" s="684"/>
      <c r="CD44" s="685" t="s">
        <v>304</v>
      </c>
      <c r="CE44" s="686"/>
      <c r="CF44" s="652" t="s">
        <v>358</v>
      </c>
      <c r="CG44" s="653"/>
      <c r="CH44" s="653"/>
      <c r="CI44" s="653"/>
      <c r="CJ44" s="653"/>
      <c r="CK44" s="653"/>
      <c r="CL44" s="653"/>
      <c r="CM44" s="653"/>
      <c r="CN44" s="653"/>
      <c r="CO44" s="653"/>
      <c r="CP44" s="653"/>
      <c r="CQ44" s="654"/>
      <c r="CR44" s="673">
        <v>1967022</v>
      </c>
      <c r="CS44" s="643"/>
      <c r="CT44" s="643"/>
      <c r="CU44" s="643"/>
      <c r="CV44" s="643"/>
      <c r="CW44" s="643"/>
      <c r="CX44" s="643"/>
      <c r="CY44" s="644"/>
      <c r="CZ44" s="674">
        <v>16.2</v>
      </c>
      <c r="DA44" s="677"/>
      <c r="DB44" s="677"/>
      <c r="DC44" s="678"/>
      <c r="DD44" s="642">
        <v>1058764</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52" t="s">
        <v>359</v>
      </c>
      <c r="CG45" s="653"/>
      <c r="CH45" s="653"/>
      <c r="CI45" s="653"/>
      <c r="CJ45" s="653"/>
      <c r="CK45" s="653"/>
      <c r="CL45" s="653"/>
      <c r="CM45" s="653"/>
      <c r="CN45" s="653"/>
      <c r="CO45" s="653"/>
      <c r="CP45" s="653"/>
      <c r="CQ45" s="654"/>
      <c r="CR45" s="673">
        <v>433952</v>
      </c>
      <c r="CS45" s="671"/>
      <c r="CT45" s="671"/>
      <c r="CU45" s="671"/>
      <c r="CV45" s="671"/>
      <c r="CW45" s="671"/>
      <c r="CX45" s="671"/>
      <c r="CY45" s="672"/>
      <c r="CZ45" s="674">
        <v>3.6</v>
      </c>
      <c r="DA45" s="675"/>
      <c r="DB45" s="675"/>
      <c r="DC45" s="676"/>
      <c r="DD45" s="642">
        <v>60071</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52" t="s">
        <v>361</v>
      </c>
      <c r="CG46" s="653"/>
      <c r="CH46" s="653"/>
      <c r="CI46" s="653"/>
      <c r="CJ46" s="653"/>
      <c r="CK46" s="653"/>
      <c r="CL46" s="653"/>
      <c r="CM46" s="653"/>
      <c r="CN46" s="653"/>
      <c r="CO46" s="653"/>
      <c r="CP46" s="653"/>
      <c r="CQ46" s="654"/>
      <c r="CR46" s="673">
        <v>1533070</v>
      </c>
      <c r="CS46" s="643"/>
      <c r="CT46" s="643"/>
      <c r="CU46" s="643"/>
      <c r="CV46" s="643"/>
      <c r="CW46" s="643"/>
      <c r="CX46" s="643"/>
      <c r="CY46" s="644"/>
      <c r="CZ46" s="674">
        <v>12.6</v>
      </c>
      <c r="DA46" s="677"/>
      <c r="DB46" s="677"/>
      <c r="DC46" s="678"/>
      <c r="DD46" s="642">
        <v>998693</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362</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363</v>
      </c>
      <c r="CG47" s="653"/>
      <c r="CH47" s="653"/>
      <c r="CI47" s="653"/>
      <c r="CJ47" s="653"/>
      <c r="CK47" s="653"/>
      <c r="CL47" s="653"/>
      <c r="CM47" s="653"/>
      <c r="CN47" s="653"/>
      <c r="CO47" s="653"/>
      <c r="CP47" s="653"/>
      <c r="CQ47" s="654"/>
      <c r="CR47" s="673">
        <v>29976</v>
      </c>
      <c r="CS47" s="671"/>
      <c r="CT47" s="671"/>
      <c r="CU47" s="671"/>
      <c r="CV47" s="671"/>
      <c r="CW47" s="671"/>
      <c r="CX47" s="671"/>
      <c r="CY47" s="672"/>
      <c r="CZ47" s="674">
        <v>0.2</v>
      </c>
      <c r="DA47" s="675"/>
      <c r="DB47" s="675"/>
      <c r="DC47" s="676"/>
      <c r="DD47" s="642">
        <v>2223</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364</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365</v>
      </c>
      <c r="CG48" s="653"/>
      <c r="CH48" s="653"/>
      <c r="CI48" s="653"/>
      <c r="CJ48" s="653"/>
      <c r="CK48" s="653"/>
      <c r="CL48" s="653"/>
      <c r="CM48" s="653"/>
      <c r="CN48" s="653"/>
      <c r="CO48" s="653"/>
      <c r="CP48" s="653"/>
      <c r="CQ48" s="654"/>
      <c r="CR48" s="673" t="s">
        <v>128</v>
      </c>
      <c r="CS48" s="643"/>
      <c r="CT48" s="643"/>
      <c r="CU48" s="643"/>
      <c r="CV48" s="643"/>
      <c r="CW48" s="643"/>
      <c r="CX48" s="643"/>
      <c r="CY48" s="644"/>
      <c r="CZ48" s="674" t="s">
        <v>128</v>
      </c>
      <c r="DA48" s="677"/>
      <c r="DB48" s="677"/>
      <c r="DC48" s="678"/>
      <c r="DD48" s="642" t="s">
        <v>128</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5" t="s">
        <v>366</v>
      </c>
      <c r="CE49" s="656"/>
      <c r="CF49" s="656"/>
      <c r="CG49" s="656"/>
      <c r="CH49" s="656"/>
      <c r="CI49" s="656"/>
      <c r="CJ49" s="656"/>
      <c r="CK49" s="656"/>
      <c r="CL49" s="656"/>
      <c r="CM49" s="656"/>
      <c r="CN49" s="656"/>
      <c r="CO49" s="656"/>
      <c r="CP49" s="656"/>
      <c r="CQ49" s="657"/>
      <c r="CR49" s="658">
        <v>12162695</v>
      </c>
      <c r="CS49" s="659"/>
      <c r="CT49" s="659"/>
      <c r="CU49" s="659"/>
      <c r="CV49" s="659"/>
      <c r="CW49" s="659"/>
      <c r="CX49" s="659"/>
      <c r="CY49" s="660"/>
      <c r="CZ49" s="661">
        <v>100</v>
      </c>
      <c r="DA49" s="662"/>
      <c r="DB49" s="662"/>
      <c r="DC49" s="663"/>
      <c r="DD49" s="664">
        <v>9016163</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367</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368</v>
      </c>
      <c r="DK2" s="1157"/>
      <c r="DL2" s="1157"/>
      <c r="DM2" s="1157"/>
      <c r="DN2" s="1157"/>
      <c r="DO2" s="1158"/>
      <c r="DP2" s="224"/>
      <c r="DQ2" s="1156" t="s">
        <v>369</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370</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372</v>
      </c>
      <c r="B5" s="1061"/>
      <c r="C5" s="1061"/>
      <c r="D5" s="1061"/>
      <c r="E5" s="1061"/>
      <c r="F5" s="1061"/>
      <c r="G5" s="1061"/>
      <c r="H5" s="1061"/>
      <c r="I5" s="1061"/>
      <c r="J5" s="1061"/>
      <c r="K5" s="1061"/>
      <c r="L5" s="1061"/>
      <c r="M5" s="1061"/>
      <c r="N5" s="1061"/>
      <c r="O5" s="1061"/>
      <c r="P5" s="1062"/>
      <c r="Q5" s="1066" t="s">
        <v>373</v>
      </c>
      <c r="R5" s="1067"/>
      <c r="S5" s="1067"/>
      <c r="T5" s="1067"/>
      <c r="U5" s="1068"/>
      <c r="V5" s="1066" t="s">
        <v>374</v>
      </c>
      <c r="W5" s="1067"/>
      <c r="X5" s="1067"/>
      <c r="Y5" s="1067"/>
      <c r="Z5" s="1068"/>
      <c r="AA5" s="1066" t="s">
        <v>375</v>
      </c>
      <c r="AB5" s="1067"/>
      <c r="AC5" s="1067"/>
      <c r="AD5" s="1067"/>
      <c r="AE5" s="1067"/>
      <c r="AF5" s="1159" t="s">
        <v>376</v>
      </c>
      <c r="AG5" s="1067"/>
      <c r="AH5" s="1067"/>
      <c r="AI5" s="1067"/>
      <c r="AJ5" s="1080"/>
      <c r="AK5" s="1067" t="s">
        <v>377</v>
      </c>
      <c r="AL5" s="1067"/>
      <c r="AM5" s="1067"/>
      <c r="AN5" s="1067"/>
      <c r="AO5" s="1068"/>
      <c r="AP5" s="1066" t="s">
        <v>378</v>
      </c>
      <c r="AQ5" s="1067"/>
      <c r="AR5" s="1067"/>
      <c r="AS5" s="1067"/>
      <c r="AT5" s="1068"/>
      <c r="AU5" s="1066" t="s">
        <v>379</v>
      </c>
      <c r="AV5" s="1067"/>
      <c r="AW5" s="1067"/>
      <c r="AX5" s="1067"/>
      <c r="AY5" s="1080"/>
      <c r="AZ5" s="228"/>
      <c r="BA5" s="228"/>
      <c r="BB5" s="228"/>
      <c r="BC5" s="228"/>
      <c r="BD5" s="228"/>
      <c r="BE5" s="229"/>
      <c r="BF5" s="229"/>
      <c r="BG5" s="229"/>
      <c r="BH5" s="229"/>
      <c r="BI5" s="229"/>
      <c r="BJ5" s="229"/>
      <c r="BK5" s="229"/>
      <c r="BL5" s="229"/>
      <c r="BM5" s="229"/>
      <c r="BN5" s="229"/>
      <c r="BO5" s="229"/>
      <c r="BP5" s="229"/>
      <c r="BQ5" s="1060" t="s">
        <v>380</v>
      </c>
      <c r="BR5" s="1061"/>
      <c r="BS5" s="1061"/>
      <c r="BT5" s="1061"/>
      <c r="BU5" s="1061"/>
      <c r="BV5" s="1061"/>
      <c r="BW5" s="1061"/>
      <c r="BX5" s="1061"/>
      <c r="BY5" s="1061"/>
      <c r="BZ5" s="1061"/>
      <c r="CA5" s="1061"/>
      <c r="CB5" s="1061"/>
      <c r="CC5" s="1061"/>
      <c r="CD5" s="1061"/>
      <c r="CE5" s="1061"/>
      <c r="CF5" s="1061"/>
      <c r="CG5" s="1062"/>
      <c r="CH5" s="1066" t="s">
        <v>381</v>
      </c>
      <c r="CI5" s="1067"/>
      <c r="CJ5" s="1067"/>
      <c r="CK5" s="1067"/>
      <c r="CL5" s="1068"/>
      <c r="CM5" s="1066" t="s">
        <v>382</v>
      </c>
      <c r="CN5" s="1067"/>
      <c r="CO5" s="1067"/>
      <c r="CP5" s="1067"/>
      <c r="CQ5" s="1068"/>
      <c r="CR5" s="1066" t="s">
        <v>383</v>
      </c>
      <c r="CS5" s="1067"/>
      <c r="CT5" s="1067"/>
      <c r="CU5" s="1067"/>
      <c r="CV5" s="1068"/>
      <c r="CW5" s="1066" t="s">
        <v>384</v>
      </c>
      <c r="CX5" s="1067"/>
      <c r="CY5" s="1067"/>
      <c r="CZ5" s="1067"/>
      <c r="DA5" s="1068"/>
      <c r="DB5" s="1066" t="s">
        <v>385</v>
      </c>
      <c r="DC5" s="1067"/>
      <c r="DD5" s="1067"/>
      <c r="DE5" s="1067"/>
      <c r="DF5" s="1068"/>
      <c r="DG5" s="1149" t="s">
        <v>386</v>
      </c>
      <c r="DH5" s="1150"/>
      <c r="DI5" s="1150"/>
      <c r="DJ5" s="1150"/>
      <c r="DK5" s="1151"/>
      <c r="DL5" s="1149" t="s">
        <v>387</v>
      </c>
      <c r="DM5" s="1150"/>
      <c r="DN5" s="1150"/>
      <c r="DO5" s="1150"/>
      <c r="DP5" s="1151"/>
      <c r="DQ5" s="1066" t="s">
        <v>388</v>
      </c>
      <c r="DR5" s="1067"/>
      <c r="DS5" s="1067"/>
      <c r="DT5" s="1067"/>
      <c r="DU5" s="1068"/>
      <c r="DV5" s="1066" t="s">
        <v>379</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389</v>
      </c>
      <c r="C7" s="1113"/>
      <c r="D7" s="1113"/>
      <c r="E7" s="1113"/>
      <c r="F7" s="1113"/>
      <c r="G7" s="1113"/>
      <c r="H7" s="1113"/>
      <c r="I7" s="1113"/>
      <c r="J7" s="1113"/>
      <c r="K7" s="1113"/>
      <c r="L7" s="1113"/>
      <c r="M7" s="1113"/>
      <c r="N7" s="1113"/>
      <c r="O7" s="1113"/>
      <c r="P7" s="1114"/>
      <c r="Q7" s="1167">
        <v>12879</v>
      </c>
      <c r="R7" s="1168"/>
      <c r="S7" s="1168"/>
      <c r="T7" s="1168"/>
      <c r="U7" s="1168"/>
      <c r="V7" s="1168">
        <v>12166</v>
      </c>
      <c r="W7" s="1168"/>
      <c r="X7" s="1168"/>
      <c r="Y7" s="1168"/>
      <c r="Z7" s="1168"/>
      <c r="AA7" s="1168">
        <v>713</v>
      </c>
      <c r="AB7" s="1168"/>
      <c r="AC7" s="1168"/>
      <c r="AD7" s="1168"/>
      <c r="AE7" s="1169"/>
      <c r="AF7" s="1170">
        <v>630</v>
      </c>
      <c r="AG7" s="1171"/>
      <c r="AH7" s="1171"/>
      <c r="AI7" s="1171"/>
      <c r="AJ7" s="1172"/>
      <c r="AK7" s="1173">
        <v>485</v>
      </c>
      <c r="AL7" s="1174"/>
      <c r="AM7" s="1174"/>
      <c r="AN7" s="1174"/>
      <c r="AO7" s="1174"/>
      <c r="AP7" s="1174">
        <v>11751</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580</v>
      </c>
      <c r="BT7" s="1165"/>
      <c r="BU7" s="1165"/>
      <c r="BV7" s="1165"/>
      <c r="BW7" s="1165"/>
      <c r="BX7" s="1165"/>
      <c r="BY7" s="1165"/>
      <c r="BZ7" s="1165"/>
      <c r="CA7" s="1165"/>
      <c r="CB7" s="1165"/>
      <c r="CC7" s="1165"/>
      <c r="CD7" s="1165"/>
      <c r="CE7" s="1165"/>
      <c r="CF7" s="1165"/>
      <c r="CG7" s="1177"/>
      <c r="CH7" s="1161">
        <v>10</v>
      </c>
      <c r="CI7" s="1162"/>
      <c r="CJ7" s="1162"/>
      <c r="CK7" s="1162"/>
      <c r="CL7" s="1163"/>
      <c r="CM7" s="1161">
        <v>421</v>
      </c>
      <c r="CN7" s="1162"/>
      <c r="CO7" s="1162"/>
      <c r="CP7" s="1162"/>
      <c r="CQ7" s="1163"/>
      <c r="CR7" s="1161">
        <v>118</v>
      </c>
      <c r="CS7" s="1162"/>
      <c r="CT7" s="1162"/>
      <c r="CU7" s="1162"/>
      <c r="CV7" s="1163"/>
      <c r="CW7" s="1161">
        <v>8</v>
      </c>
      <c r="CX7" s="1162"/>
      <c r="CY7" s="1162"/>
      <c r="CZ7" s="1162"/>
      <c r="DA7" s="1163"/>
      <c r="DB7" s="1161" t="s">
        <v>579</v>
      </c>
      <c r="DC7" s="1162"/>
      <c r="DD7" s="1162"/>
      <c r="DE7" s="1162"/>
      <c r="DF7" s="1163"/>
      <c r="DG7" s="1161" t="s">
        <v>579</v>
      </c>
      <c r="DH7" s="1162"/>
      <c r="DI7" s="1162"/>
      <c r="DJ7" s="1162"/>
      <c r="DK7" s="1163"/>
      <c r="DL7" s="1161" t="s">
        <v>579</v>
      </c>
      <c r="DM7" s="1162"/>
      <c r="DN7" s="1162"/>
      <c r="DO7" s="1162"/>
      <c r="DP7" s="1163"/>
      <c r="DQ7" s="1161" t="s">
        <v>579</v>
      </c>
      <c r="DR7" s="1162"/>
      <c r="DS7" s="1162"/>
      <c r="DT7" s="1162"/>
      <c r="DU7" s="1163"/>
      <c r="DV7" s="1164"/>
      <c r="DW7" s="1165"/>
      <c r="DX7" s="1165"/>
      <c r="DY7" s="1165"/>
      <c r="DZ7" s="1166"/>
      <c r="EA7" s="230"/>
    </row>
    <row r="8" spans="1:131" s="231" customFormat="1" ht="26.25" customHeight="1" x14ac:dyDescent="0.15">
      <c r="A8" s="234">
        <v>2</v>
      </c>
      <c r="B8" s="1095" t="s">
        <v>390</v>
      </c>
      <c r="C8" s="1096"/>
      <c r="D8" s="1096"/>
      <c r="E8" s="1096"/>
      <c r="F8" s="1096"/>
      <c r="G8" s="1096"/>
      <c r="H8" s="1096"/>
      <c r="I8" s="1096"/>
      <c r="J8" s="1096"/>
      <c r="K8" s="1096"/>
      <c r="L8" s="1096"/>
      <c r="M8" s="1096"/>
      <c r="N8" s="1096"/>
      <c r="O8" s="1096"/>
      <c r="P8" s="1097"/>
      <c r="Q8" s="1103">
        <v>9</v>
      </c>
      <c r="R8" s="1104"/>
      <c r="S8" s="1104"/>
      <c r="T8" s="1104"/>
      <c r="U8" s="1104"/>
      <c r="V8" s="1104">
        <v>8</v>
      </c>
      <c r="W8" s="1104"/>
      <c r="X8" s="1104"/>
      <c r="Y8" s="1104"/>
      <c r="Z8" s="1104"/>
      <c r="AA8" s="1104">
        <v>1</v>
      </c>
      <c r="AB8" s="1104"/>
      <c r="AC8" s="1104"/>
      <c r="AD8" s="1104"/>
      <c r="AE8" s="1105"/>
      <c r="AF8" s="1100">
        <v>1</v>
      </c>
      <c r="AG8" s="1101"/>
      <c r="AH8" s="1101"/>
      <c r="AI8" s="1101"/>
      <c r="AJ8" s="1102"/>
      <c r="AK8" s="1145">
        <v>6</v>
      </c>
      <c r="AL8" s="1146"/>
      <c r="AM8" s="1146"/>
      <c r="AN8" s="1146"/>
      <c r="AO8" s="1146"/>
      <c r="AP8" s="1146">
        <v>10</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581</v>
      </c>
      <c r="BT8" s="1058"/>
      <c r="BU8" s="1058"/>
      <c r="BV8" s="1058"/>
      <c r="BW8" s="1058"/>
      <c r="BX8" s="1058"/>
      <c r="BY8" s="1058"/>
      <c r="BZ8" s="1058"/>
      <c r="CA8" s="1058"/>
      <c r="CB8" s="1058"/>
      <c r="CC8" s="1058"/>
      <c r="CD8" s="1058"/>
      <c r="CE8" s="1058"/>
      <c r="CF8" s="1058"/>
      <c r="CG8" s="1079"/>
      <c r="CH8" s="1054">
        <v>0</v>
      </c>
      <c r="CI8" s="1055"/>
      <c r="CJ8" s="1055"/>
      <c r="CK8" s="1055"/>
      <c r="CL8" s="1056"/>
      <c r="CM8" s="1054">
        <v>27</v>
      </c>
      <c r="CN8" s="1055"/>
      <c r="CO8" s="1055"/>
      <c r="CP8" s="1055"/>
      <c r="CQ8" s="1056"/>
      <c r="CR8" s="1054">
        <v>1</v>
      </c>
      <c r="CS8" s="1055"/>
      <c r="CT8" s="1055"/>
      <c r="CU8" s="1055"/>
      <c r="CV8" s="1056"/>
      <c r="CW8" s="1054">
        <v>2</v>
      </c>
      <c r="CX8" s="1055"/>
      <c r="CY8" s="1055"/>
      <c r="CZ8" s="1055"/>
      <c r="DA8" s="1056"/>
      <c r="DB8" s="1054" t="s">
        <v>579</v>
      </c>
      <c r="DC8" s="1055"/>
      <c r="DD8" s="1055"/>
      <c r="DE8" s="1055"/>
      <c r="DF8" s="1056"/>
      <c r="DG8" s="1054" t="s">
        <v>579</v>
      </c>
      <c r="DH8" s="1055"/>
      <c r="DI8" s="1055"/>
      <c r="DJ8" s="1055"/>
      <c r="DK8" s="1056"/>
      <c r="DL8" s="1054" t="s">
        <v>579</v>
      </c>
      <c r="DM8" s="1055"/>
      <c r="DN8" s="1055"/>
      <c r="DO8" s="1055"/>
      <c r="DP8" s="1056"/>
      <c r="DQ8" s="1054" t="s">
        <v>579</v>
      </c>
      <c r="DR8" s="1055"/>
      <c r="DS8" s="1055"/>
      <c r="DT8" s="1055"/>
      <c r="DU8" s="1056"/>
      <c r="DV8" s="1057"/>
      <c r="DW8" s="1058"/>
      <c r="DX8" s="1058"/>
      <c r="DY8" s="1058"/>
      <c r="DZ8" s="1059"/>
      <c r="EA8" s="230"/>
    </row>
    <row r="9" spans="1:131" s="231" customFormat="1" ht="26.25" customHeight="1" x14ac:dyDescent="0.15">
      <c r="A9" s="234">
        <v>3</v>
      </c>
      <c r="B9" s="1095" t="s">
        <v>391</v>
      </c>
      <c r="C9" s="1096"/>
      <c r="D9" s="1096"/>
      <c r="E9" s="1096"/>
      <c r="F9" s="1096"/>
      <c r="G9" s="1096"/>
      <c r="H9" s="1096"/>
      <c r="I9" s="1096"/>
      <c r="J9" s="1096"/>
      <c r="K9" s="1096"/>
      <c r="L9" s="1096"/>
      <c r="M9" s="1096"/>
      <c r="N9" s="1096"/>
      <c r="O9" s="1096"/>
      <c r="P9" s="1097"/>
      <c r="Q9" s="1103">
        <v>15</v>
      </c>
      <c r="R9" s="1104"/>
      <c r="S9" s="1104"/>
      <c r="T9" s="1104"/>
      <c r="U9" s="1104"/>
      <c r="V9" s="1104">
        <v>2</v>
      </c>
      <c r="W9" s="1104"/>
      <c r="X9" s="1104"/>
      <c r="Y9" s="1104"/>
      <c r="Z9" s="1104"/>
      <c r="AA9" s="1104">
        <v>13</v>
      </c>
      <c r="AB9" s="1104"/>
      <c r="AC9" s="1104"/>
      <c r="AD9" s="1104"/>
      <c r="AE9" s="1105"/>
      <c r="AF9" s="1100">
        <v>13</v>
      </c>
      <c r="AG9" s="1101"/>
      <c r="AH9" s="1101"/>
      <c r="AI9" s="1101"/>
      <c r="AJ9" s="1102"/>
      <c r="AK9" s="1145" t="s">
        <v>579</v>
      </c>
      <c r="AL9" s="1146"/>
      <c r="AM9" s="1146"/>
      <c r="AN9" s="1146"/>
      <c r="AO9" s="1146"/>
      <c r="AP9" s="1146" t="s">
        <v>579</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582</v>
      </c>
      <c r="BT9" s="1058"/>
      <c r="BU9" s="1058"/>
      <c r="BV9" s="1058"/>
      <c r="BW9" s="1058"/>
      <c r="BX9" s="1058"/>
      <c r="BY9" s="1058"/>
      <c r="BZ9" s="1058"/>
      <c r="CA9" s="1058"/>
      <c r="CB9" s="1058"/>
      <c r="CC9" s="1058"/>
      <c r="CD9" s="1058"/>
      <c r="CE9" s="1058"/>
      <c r="CF9" s="1058"/>
      <c r="CG9" s="1079"/>
      <c r="CH9" s="1054">
        <v>0</v>
      </c>
      <c r="CI9" s="1055"/>
      <c r="CJ9" s="1055"/>
      <c r="CK9" s="1055"/>
      <c r="CL9" s="1056"/>
      <c r="CM9" s="1054">
        <v>5</v>
      </c>
      <c r="CN9" s="1055"/>
      <c r="CO9" s="1055"/>
      <c r="CP9" s="1055"/>
      <c r="CQ9" s="1056"/>
      <c r="CR9" s="1054">
        <v>3</v>
      </c>
      <c r="CS9" s="1055"/>
      <c r="CT9" s="1055"/>
      <c r="CU9" s="1055"/>
      <c r="CV9" s="1056"/>
      <c r="CW9" s="1054">
        <v>9</v>
      </c>
      <c r="CX9" s="1055"/>
      <c r="CY9" s="1055"/>
      <c r="CZ9" s="1055"/>
      <c r="DA9" s="1056"/>
      <c r="DB9" s="1054">
        <v>41</v>
      </c>
      <c r="DC9" s="1055"/>
      <c r="DD9" s="1055"/>
      <c r="DE9" s="1055"/>
      <c r="DF9" s="1056"/>
      <c r="DG9" s="1054" t="s">
        <v>579</v>
      </c>
      <c r="DH9" s="1055"/>
      <c r="DI9" s="1055"/>
      <c r="DJ9" s="1055"/>
      <c r="DK9" s="1056"/>
      <c r="DL9" s="1054" t="s">
        <v>579</v>
      </c>
      <c r="DM9" s="1055"/>
      <c r="DN9" s="1055"/>
      <c r="DO9" s="1055"/>
      <c r="DP9" s="1056"/>
      <c r="DQ9" s="1054" t="s">
        <v>579</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583</v>
      </c>
      <c r="BT10" s="1058"/>
      <c r="BU10" s="1058"/>
      <c r="BV10" s="1058"/>
      <c r="BW10" s="1058"/>
      <c r="BX10" s="1058"/>
      <c r="BY10" s="1058"/>
      <c r="BZ10" s="1058"/>
      <c r="CA10" s="1058"/>
      <c r="CB10" s="1058"/>
      <c r="CC10" s="1058"/>
      <c r="CD10" s="1058"/>
      <c r="CE10" s="1058"/>
      <c r="CF10" s="1058"/>
      <c r="CG10" s="1079"/>
      <c r="CH10" s="1054">
        <v>1</v>
      </c>
      <c r="CI10" s="1055"/>
      <c r="CJ10" s="1055"/>
      <c r="CK10" s="1055"/>
      <c r="CL10" s="1056"/>
      <c r="CM10" s="1054">
        <v>-8</v>
      </c>
      <c r="CN10" s="1055"/>
      <c r="CO10" s="1055"/>
      <c r="CP10" s="1055"/>
      <c r="CQ10" s="1056"/>
      <c r="CR10" s="1054">
        <v>4</v>
      </c>
      <c r="CS10" s="1055"/>
      <c r="CT10" s="1055"/>
      <c r="CU10" s="1055"/>
      <c r="CV10" s="1056"/>
      <c r="CW10" s="1054">
        <v>5</v>
      </c>
      <c r="CX10" s="1055"/>
      <c r="CY10" s="1055"/>
      <c r="CZ10" s="1055"/>
      <c r="DA10" s="1056"/>
      <c r="DB10" s="1054" t="s">
        <v>579</v>
      </c>
      <c r="DC10" s="1055"/>
      <c r="DD10" s="1055"/>
      <c r="DE10" s="1055"/>
      <c r="DF10" s="1056"/>
      <c r="DG10" s="1054" t="s">
        <v>579</v>
      </c>
      <c r="DH10" s="1055"/>
      <c r="DI10" s="1055"/>
      <c r="DJ10" s="1055"/>
      <c r="DK10" s="1056"/>
      <c r="DL10" s="1054" t="s">
        <v>579</v>
      </c>
      <c r="DM10" s="1055"/>
      <c r="DN10" s="1055"/>
      <c r="DO10" s="1055"/>
      <c r="DP10" s="1056"/>
      <c r="DQ10" s="1054" t="s">
        <v>579</v>
      </c>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t="s">
        <v>584</v>
      </c>
      <c r="BT11" s="1058"/>
      <c r="BU11" s="1058"/>
      <c r="BV11" s="1058"/>
      <c r="BW11" s="1058"/>
      <c r="BX11" s="1058"/>
      <c r="BY11" s="1058"/>
      <c r="BZ11" s="1058"/>
      <c r="CA11" s="1058"/>
      <c r="CB11" s="1058"/>
      <c r="CC11" s="1058"/>
      <c r="CD11" s="1058"/>
      <c r="CE11" s="1058"/>
      <c r="CF11" s="1058"/>
      <c r="CG11" s="1079"/>
      <c r="CH11" s="1054">
        <v>0</v>
      </c>
      <c r="CI11" s="1055"/>
      <c r="CJ11" s="1055"/>
      <c r="CK11" s="1055"/>
      <c r="CL11" s="1056"/>
      <c r="CM11" s="1054">
        <v>132</v>
      </c>
      <c r="CN11" s="1055"/>
      <c r="CO11" s="1055"/>
      <c r="CP11" s="1055"/>
      <c r="CQ11" s="1056"/>
      <c r="CR11" s="1054">
        <v>61</v>
      </c>
      <c r="CS11" s="1055"/>
      <c r="CT11" s="1055"/>
      <c r="CU11" s="1055"/>
      <c r="CV11" s="1056"/>
      <c r="CW11" s="1054">
        <v>5</v>
      </c>
      <c r="CX11" s="1055"/>
      <c r="CY11" s="1055"/>
      <c r="CZ11" s="1055"/>
      <c r="DA11" s="1056"/>
      <c r="DB11" s="1054" t="s">
        <v>579</v>
      </c>
      <c r="DC11" s="1055"/>
      <c r="DD11" s="1055"/>
      <c r="DE11" s="1055"/>
      <c r="DF11" s="1056"/>
      <c r="DG11" s="1054" t="s">
        <v>579</v>
      </c>
      <c r="DH11" s="1055"/>
      <c r="DI11" s="1055"/>
      <c r="DJ11" s="1055"/>
      <c r="DK11" s="1056"/>
      <c r="DL11" s="1054" t="s">
        <v>579</v>
      </c>
      <c r="DM11" s="1055"/>
      <c r="DN11" s="1055"/>
      <c r="DO11" s="1055"/>
      <c r="DP11" s="1056"/>
      <c r="DQ11" s="1054" t="s">
        <v>579</v>
      </c>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t="s">
        <v>585</v>
      </c>
      <c r="BT12" s="1058"/>
      <c r="BU12" s="1058"/>
      <c r="BV12" s="1058"/>
      <c r="BW12" s="1058"/>
      <c r="BX12" s="1058"/>
      <c r="BY12" s="1058"/>
      <c r="BZ12" s="1058"/>
      <c r="CA12" s="1058"/>
      <c r="CB12" s="1058"/>
      <c r="CC12" s="1058"/>
      <c r="CD12" s="1058"/>
      <c r="CE12" s="1058"/>
      <c r="CF12" s="1058"/>
      <c r="CG12" s="1079"/>
      <c r="CH12" s="1054">
        <v>33</v>
      </c>
      <c r="CI12" s="1055"/>
      <c r="CJ12" s="1055"/>
      <c r="CK12" s="1055"/>
      <c r="CL12" s="1056"/>
      <c r="CM12" s="1054">
        <v>260</v>
      </c>
      <c r="CN12" s="1055"/>
      <c r="CO12" s="1055"/>
      <c r="CP12" s="1055"/>
      <c r="CQ12" s="1056"/>
      <c r="CR12" s="1054">
        <v>28</v>
      </c>
      <c r="CS12" s="1055"/>
      <c r="CT12" s="1055"/>
      <c r="CU12" s="1055"/>
      <c r="CV12" s="1056"/>
      <c r="CW12" s="1054" t="s">
        <v>579</v>
      </c>
      <c r="CX12" s="1055"/>
      <c r="CY12" s="1055"/>
      <c r="CZ12" s="1055"/>
      <c r="DA12" s="1056"/>
      <c r="DB12" s="1054" t="s">
        <v>579</v>
      </c>
      <c r="DC12" s="1055"/>
      <c r="DD12" s="1055"/>
      <c r="DE12" s="1055"/>
      <c r="DF12" s="1056"/>
      <c r="DG12" s="1054" t="s">
        <v>579</v>
      </c>
      <c r="DH12" s="1055"/>
      <c r="DI12" s="1055"/>
      <c r="DJ12" s="1055"/>
      <c r="DK12" s="1056"/>
      <c r="DL12" s="1054" t="s">
        <v>579</v>
      </c>
      <c r="DM12" s="1055"/>
      <c r="DN12" s="1055"/>
      <c r="DO12" s="1055"/>
      <c r="DP12" s="1056"/>
      <c r="DQ12" s="1054" t="s">
        <v>579</v>
      </c>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t="s">
        <v>586</v>
      </c>
      <c r="BT13" s="1058"/>
      <c r="BU13" s="1058"/>
      <c r="BV13" s="1058"/>
      <c r="BW13" s="1058"/>
      <c r="BX13" s="1058"/>
      <c r="BY13" s="1058"/>
      <c r="BZ13" s="1058"/>
      <c r="CA13" s="1058"/>
      <c r="CB13" s="1058"/>
      <c r="CC13" s="1058"/>
      <c r="CD13" s="1058"/>
      <c r="CE13" s="1058"/>
      <c r="CF13" s="1058"/>
      <c r="CG13" s="1079"/>
      <c r="CH13" s="1054">
        <v>1</v>
      </c>
      <c r="CI13" s="1055"/>
      <c r="CJ13" s="1055"/>
      <c r="CK13" s="1055"/>
      <c r="CL13" s="1056"/>
      <c r="CM13" s="1054">
        <v>51</v>
      </c>
      <c r="CN13" s="1055"/>
      <c r="CO13" s="1055"/>
      <c r="CP13" s="1055"/>
      <c r="CQ13" s="1056"/>
      <c r="CR13" s="1054">
        <v>50</v>
      </c>
      <c r="CS13" s="1055"/>
      <c r="CT13" s="1055"/>
      <c r="CU13" s="1055"/>
      <c r="CV13" s="1056"/>
      <c r="CW13" s="1054">
        <v>1</v>
      </c>
      <c r="CX13" s="1055"/>
      <c r="CY13" s="1055"/>
      <c r="CZ13" s="1055"/>
      <c r="DA13" s="1056"/>
      <c r="DB13" s="1054" t="s">
        <v>579</v>
      </c>
      <c r="DC13" s="1055"/>
      <c r="DD13" s="1055"/>
      <c r="DE13" s="1055"/>
      <c r="DF13" s="1056"/>
      <c r="DG13" s="1054" t="s">
        <v>579</v>
      </c>
      <c r="DH13" s="1055"/>
      <c r="DI13" s="1055"/>
      <c r="DJ13" s="1055"/>
      <c r="DK13" s="1056"/>
      <c r="DL13" s="1054" t="s">
        <v>579</v>
      </c>
      <c r="DM13" s="1055"/>
      <c r="DN13" s="1055"/>
      <c r="DO13" s="1055"/>
      <c r="DP13" s="1056"/>
      <c r="DQ13" s="1054" t="s">
        <v>579</v>
      </c>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392</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393</v>
      </c>
      <c r="B23" s="1002" t="s">
        <v>394</v>
      </c>
      <c r="C23" s="1003"/>
      <c r="D23" s="1003"/>
      <c r="E23" s="1003"/>
      <c r="F23" s="1003"/>
      <c r="G23" s="1003"/>
      <c r="H23" s="1003"/>
      <c r="I23" s="1003"/>
      <c r="J23" s="1003"/>
      <c r="K23" s="1003"/>
      <c r="L23" s="1003"/>
      <c r="M23" s="1003"/>
      <c r="N23" s="1003"/>
      <c r="O23" s="1003"/>
      <c r="P23" s="1013"/>
      <c r="Q23" s="1132">
        <v>12899</v>
      </c>
      <c r="R23" s="1126"/>
      <c r="S23" s="1126"/>
      <c r="T23" s="1126"/>
      <c r="U23" s="1126"/>
      <c r="V23" s="1126">
        <v>12173</v>
      </c>
      <c r="W23" s="1126"/>
      <c r="X23" s="1126"/>
      <c r="Y23" s="1126"/>
      <c r="Z23" s="1126"/>
      <c r="AA23" s="1126">
        <v>726</v>
      </c>
      <c r="AB23" s="1126"/>
      <c r="AC23" s="1126"/>
      <c r="AD23" s="1126"/>
      <c r="AE23" s="1133"/>
      <c r="AF23" s="1134">
        <v>644</v>
      </c>
      <c r="AG23" s="1126"/>
      <c r="AH23" s="1126"/>
      <c r="AI23" s="1126"/>
      <c r="AJ23" s="1135"/>
      <c r="AK23" s="1136"/>
      <c r="AL23" s="1137"/>
      <c r="AM23" s="1137"/>
      <c r="AN23" s="1137"/>
      <c r="AO23" s="1137"/>
      <c r="AP23" s="1126">
        <v>11761</v>
      </c>
      <c r="AQ23" s="1126"/>
      <c r="AR23" s="1126"/>
      <c r="AS23" s="1126"/>
      <c r="AT23" s="1126"/>
      <c r="AU23" s="1127"/>
      <c r="AV23" s="1127"/>
      <c r="AW23" s="1127"/>
      <c r="AX23" s="1127"/>
      <c r="AY23" s="1128"/>
      <c r="AZ23" s="1129" t="s">
        <v>128</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395</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396</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372</v>
      </c>
      <c r="B26" s="1061"/>
      <c r="C26" s="1061"/>
      <c r="D26" s="1061"/>
      <c r="E26" s="1061"/>
      <c r="F26" s="1061"/>
      <c r="G26" s="1061"/>
      <c r="H26" s="1061"/>
      <c r="I26" s="1061"/>
      <c r="J26" s="1061"/>
      <c r="K26" s="1061"/>
      <c r="L26" s="1061"/>
      <c r="M26" s="1061"/>
      <c r="N26" s="1061"/>
      <c r="O26" s="1061"/>
      <c r="P26" s="1062"/>
      <c r="Q26" s="1066" t="s">
        <v>397</v>
      </c>
      <c r="R26" s="1067"/>
      <c r="S26" s="1067"/>
      <c r="T26" s="1067"/>
      <c r="U26" s="1068"/>
      <c r="V26" s="1066" t="s">
        <v>398</v>
      </c>
      <c r="W26" s="1067"/>
      <c r="X26" s="1067"/>
      <c r="Y26" s="1067"/>
      <c r="Z26" s="1068"/>
      <c r="AA26" s="1066" t="s">
        <v>399</v>
      </c>
      <c r="AB26" s="1067"/>
      <c r="AC26" s="1067"/>
      <c r="AD26" s="1067"/>
      <c r="AE26" s="1067"/>
      <c r="AF26" s="1120" t="s">
        <v>400</v>
      </c>
      <c r="AG26" s="1073"/>
      <c r="AH26" s="1073"/>
      <c r="AI26" s="1073"/>
      <c r="AJ26" s="1121"/>
      <c r="AK26" s="1067" t="s">
        <v>401</v>
      </c>
      <c r="AL26" s="1067"/>
      <c r="AM26" s="1067"/>
      <c r="AN26" s="1067"/>
      <c r="AO26" s="1068"/>
      <c r="AP26" s="1066" t="s">
        <v>402</v>
      </c>
      <c r="AQ26" s="1067"/>
      <c r="AR26" s="1067"/>
      <c r="AS26" s="1067"/>
      <c r="AT26" s="1068"/>
      <c r="AU26" s="1066" t="s">
        <v>403</v>
      </c>
      <c r="AV26" s="1067"/>
      <c r="AW26" s="1067"/>
      <c r="AX26" s="1067"/>
      <c r="AY26" s="1068"/>
      <c r="AZ26" s="1066" t="s">
        <v>404</v>
      </c>
      <c r="BA26" s="1067"/>
      <c r="BB26" s="1067"/>
      <c r="BC26" s="1067"/>
      <c r="BD26" s="1068"/>
      <c r="BE26" s="1066" t="s">
        <v>379</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405</v>
      </c>
      <c r="C28" s="1113"/>
      <c r="D28" s="1113"/>
      <c r="E28" s="1113"/>
      <c r="F28" s="1113"/>
      <c r="G28" s="1113"/>
      <c r="H28" s="1113"/>
      <c r="I28" s="1113"/>
      <c r="J28" s="1113"/>
      <c r="K28" s="1113"/>
      <c r="L28" s="1113"/>
      <c r="M28" s="1113"/>
      <c r="N28" s="1113"/>
      <c r="O28" s="1113"/>
      <c r="P28" s="1114"/>
      <c r="Q28" s="1115">
        <v>1509</v>
      </c>
      <c r="R28" s="1116"/>
      <c r="S28" s="1116"/>
      <c r="T28" s="1116"/>
      <c r="U28" s="1116"/>
      <c r="V28" s="1116">
        <v>1373</v>
      </c>
      <c r="W28" s="1116"/>
      <c r="X28" s="1116"/>
      <c r="Y28" s="1116"/>
      <c r="Z28" s="1116"/>
      <c r="AA28" s="1116">
        <v>136</v>
      </c>
      <c r="AB28" s="1116"/>
      <c r="AC28" s="1116"/>
      <c r="AD28" s="1116"/>
      <c r="AE28" s="1117"/>
      <c r="AF28" s="1118">
        <v>136</v>
      </c>
      <c r="AG28" s="1116"/>
      <c r="AH28" s="1116"/>
      <c r="AI28" s="1116"/>
      <c r="AJ28" s="1119"/>
      <c r="AK28" s="1107">
        <v>134</v>
      </c>
      <c r="AL28" s="1108"/>
      <c r="AM28" s="1108"/>
      <c r="AN28" s="1108"/>
      <c r="AO28" s="1108"/>
      <c r="AP28" s="1108" t="s">
        <v>579</v>
      </c>
      <c r="AQ28" s="1108"/>
      <c r="AR28" s="1108"/>
      <c r="AS28" s="1108"/>
      <c r="AT28" s="1108"/>
      <c r="AU28" s="1108" t="s">
        <v>579</v>
      </c>
      <c r="AV28" s="1108"/>
      <c r="AW28" s="1108"/>
      <c r="AX28" s="1108"/>
      <c r="AY28" s="1108"/>
      <c r="AZ28" s="1109" t="s">
        <v>579</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406</v>
      </c>
      <c r="C29" s="1096"/>
      <c r="D29" s="1096"/>
      <c r="E29" s="1096"/>
      <c r="F29" s="1096"/>
      <c r="G29" s="1096"/>
      <c r="H29" s="1096"/>
      <c r="I29" s="1096"/>
      <c r="J29" s="1096"/>
      <c r="K29" s="1096"/>
      <c r="L29" s="1096"/>
      <c r="M29" s="1096"/>
      <c r="N29" s="1096"/>
      <c r="O29" s="1096"/>
      <c r="P29" s="1097"/>
      <c r="Q29" s="1103">
        <v>244</v>
      </c>
      <c r="R29" s="1104"/>
      <c r="S29" s="1104"/>
      <c r="T29" s="1104"/>
      <c r="U29" s="1104"/>
      <c r="V29" s="1104">
        <v>238</v>
      </c>
      <c r="W29" s="1104"/>
      <c r="X29" s="1104"/>
      <c r="Y29" s="1104"/>
      <c r="Z29" s="1104"/>
      <c r="AA29" s="1104">
        <v>6</v>
      </c>
      <c r="AB29" s="1104"/>
      <c r="AC29" s="1104"/>
      <c r="AD29" s="1104"/>
      <c r="AE29" s="1105"/>
      <c r="AF29" s="1100">
        <v>6</v>
      </c>
      <c r="AG29" s="1101"/>
      <c r="AH29" s="1101"/>
      <c r="AI29" s="1101"/>
      <c r="AJ29" s="1102"/>
      <c r="AK29" s="1045">
        <v>72</v>
      </c>
      <c r="AL29" s="1036"/>
      <c r="AM29" s="1036"/>
      <c r="AN29" s="1036"/>
      <c r="AO29" s="1036"/>
      <c r="AP29" s="1036">
        <v>22</v>
      </c>
      <c r="AQ29" s="1036"/>
      <c r="AR29" s="1036"/>
      <c r="AS29" s="1036"/>
      <c r="AT29" s="1036"/>
      <c r="AU29" s="1036">
        <v>5</v>
      </c>
      <c r="AV29" s="1036"/>
      <c r="AW29" s="1036"/>
      <c r="AX29" s="1036"/>
      <c r="AY29" s="1036"/>
      <c r="AZ29" s="1106" t="s">
        <v>579</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407</v>
      </c>
      <c r="C30" s="1096"/>
      <c r="D30" s="1096"/>
      <c r="E30" s="1096"/>
      <c r="F30" s="1096"/>
      <c r="G30" s="1096"/>
      <c r="H30" s="1096"/>
      <c r="I30" s="1096"/>
      <c r="J30" s="1096"/>
      <c r="K30" s="1096"/>
      <c r="L30" s="1096"/>
      <c r="M30" s="1096"/>
      <c r="N30" s="1096"/>
      <c r="O30" s="1096"/>
      <c r="P30" s="1097"/>
      <c r="Q30" s="1103">
        <v>1845</v>
      </c>
      <c r="R30" s="1104"/>
      <c r="S30" s="1104"/>
      <c r="T30" s="1104"/>
      <c r="U30" s="1104"/>
      <c r="V30" s="1104">
        <v>1770</v>
      </c>
      <c r="W30" s="1104"/>
      <c r="X30" s="1104"/>
      <c r="Y30" s="1104"/>
      <c r="Z30" s="1104"/>
      <c r="AA30" s="1104">
        <v>75</v>
      </c>
      <c r="AB30" s="1104"/>
      <c r="AC30" s="1104"/>
      <c r="AD30" s="1104"/>
      <c r="AE30" s="1105"/>
      <c r="AF30" s="1100">
        <v>75</v>
      </c>
      <c r="AG30" s="1101"/>
      <c r="AH30" s="1101"/>
      <c r="AI30" s="1101"/>
      <c r="AJ30" s="1102"/>
      <c r="AK30" s="1045">
        <v>283</v>
      </c>
      <c r="AL30" s="1036"/>
      <c r="AM30" s="1036"/>
      <c r="AN30" s="1036"/>
      <c r="AO30" s="1036"/>
      <c r="AP30" s="1036" t="s">
        <v>579</v>
      </c>
      <c r="AQ30" s="1036"/>
      <c r="AR30" s="1036"/>
      <c r="AS30" s="1036"/>
      <c r="AT30" s="1036"/>
      <c r="AU30" s="1036" t="s">
        <v>579</v>
      </c>
      <c r="AV30" s="1036"/>
      <c r="AW30" s="1036"/>
      <c r="AX30" s="1036"/>
      <c r="AY30" s="1036"/>
      <c r="AZ30" s="1106" t="s">
        <v>579</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408</v>
      </c>
      <c r="C31" s="1096"/>
      <c r="D31" s="1096"/>
      <c r="E31" s="1096"/>
      <c r="F31" s="1096"/>
      <c r="G31" s="1096"/>
      <c r="H31" s="1096"/>
      <c r="I31" s="1096"/>
      <c r="J31" s="1096"/>
      <c r="K31" s="1096"/>
      <c r="L31" s="1096"/>
      <c r="M31" s="1096"/>
      <c r="N31" s="1096"/>
      <c r="O31" s="1096"/>
      <c r="P31" s="1097"/>
      <c r="Q31" s="1103">
        <v>179</v>
      </c>
      <c r="R31" s="1104"/>
      <c r="S31" s="1104"/>
      <c r="T31" s="1104"/>
      <c r="U31" s="1104"/>
      <c r="V31" s="1104">
        <v>179</v>
      </c>
      <c r="W31" s="1104"/>
      <c r="X31" s="1104"/>
      <c r="Y31" s="1104"/>
      <c r="Z31" s="1104"/>
      <c r="AA31" s="1104">
        <v>0</v>
      </c>
      <c r="AB31" s="1104"/>
      <c r="AC31" s="1104"/>
      <c r="AD31" s="1104"/>
      <c r="AE31" s="1105"/>
      <c r="AF31" s="1100">
        <v>0</v>
      </c>
      <c r="AG31" s="1101"/>
      <c r="AH31" s="1101"/>
      <c r="AI31" s="1101"/>
      <c r="AJ31" s="1102"/>
      <c r="AK31" s="1045">
        <v>60</v>
      </c>
      <c r="AL31" s="1036"/>
      <c r="AM31" s="1036"/>
      <c r="AN31" s="1036"/>
      <c r="AO31" s="1036"/>
      <c r="AP31" s="1036" t="s">
        <v>579</v>
      </c>
      <c r="AQ31" s="1036"/>
      <c r="AR31" s="1036"/>
      <c r="AS31" s="1036"/>
      <c r="AT31" s="1036"/>
      <c r="AU31" s="1036" t="s">
        <v>579</v>
      </c>
      <c r="AV31" s="1036"/>
      <c r="AW31" s="1036"/>
      <c r="AX31" s="1036"/>
      <c r="AY31" s="1036"/>
      <c r="AZ31" s="1106" t="s">
        <v>579</v>
      </c>
      <c r="BA31" s="1106"/>
      <c r="BB31" s="1106"/>
      <c r="BC31" s="1106"/>
      <c r="BD31" s="110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409</v>
      </c>
      <c r="C32" s="1096"/>
      <c r="D32" s="1096"/>
      <c r="E32" s="1096"/>
      <c r="F32" s="1096"/>
      <c r="G32" s="1096"/>
      <c r="H32" s="1096"/>
      <c r="I32" s="1096"/>
      <c r="J32" s="1096"/>
      <c r="K32" s="1096"/>
      <c r="L32" s="1096"/>
      <c r="M32" s="1096"/>
      <c r="N32" s="1096"/>
      <c r="O32" s="1096"/>
      <c r="P32" s="1097"/>
      <c r="Q32" s="1103">
        <v>1426</v>
      </c>
      <c r="R32" s="1104"/>
      <c r="S32" s="1104"/>
      <c r="T32" s="1104"/>
      <c r="U32" s="1104"/>
      <c r="V32" s="1104">
        <v>1436</v>
      </c>
      <c r="W32" s="1104"/>
      <c r="X32" s="1104"/>
      <c r="Y32" s="1104"/>
      <c r="Z32" s="1104"/>
      <c r="AA32" s="1104">
        <v>-10</v>
      </c>
      <c r="AB32" s="1104"/>
      <c r="AC32" s="1104"/>
      <c r="AD32" s="1104"/>
      <c r="AE32" s="1105"/>
      <c r="AF32" s="1100">
        <v>1716</v>
      </c>
      <c r="AG32" s="1101"/>
      <c r="AH32" s="1101"/>
      <c r="AI32" s="1101"/>
      <c r="AJ32" s="1102"/>
      <c r="AK32" s="1045">
        <v>50</v>
      </c>
      <c r="AL32" s="1036"/>
      <c r="AM32" s="1036"/>
      <c r="AN32" s="1036"/>
      <c r="AO32" s="1036"/>
      <c r="AP32" s="1036">
        <v>136</v>
      </c>
      <c r="AQ32" s="1036"/>
      <c r="AR32" s="1036"/>
      <c r="AS32" s="1036"/>
      <c r="AT32" s="1036"/>
      <c r="AU32" s="1036">
        <v>71</v>
      </c>
      <c r="AV32" s="1036"/>
      <c r="AW32" s="1036"/>
      <c r="AX32" s="1036"/>
      <c r="AY32" s="1036"/>
      <c r="AZ32" s="1106" t="s">
        <v>579</v>
      </c>
      <c r="BA32" s="1106"/>
      <c r="BB32" s="1106"/>
      <c r="BC32" s="1106"/>
      <c r="BD32" s="1106"/>
      <c r="BE32" s="1037" t="s">
        <v>410</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411</v>
      </c>
      <c r="C33" s="1096"/>
      <c r="D33" s="1096"/>
      <c r="E33" s="1096"/>
      <c r="F33" s="1096"/>
      <c r="G33" s="1096"/>
      <c r="H33" s="1096"/>
      <c r="I33" s="1096"/>
      <c r="J33" s="1096"/>
      <c r="K33" s="1096"/>
      <c r="L33" s="1096"/>
      <c r="M33" s="1096"/>
      <c r="N33" s="1096"/>
      <c r="O33" s="1096"/>
      <c r="P33" s="1097"/>
      <c r="Q33" s="1103">
        <v>575</v>
      </c>
      <c r="R33" s="1104"/>
      <c r="S33" s="1104"/>
      <c r="T33" s="1104"/>
      <c r="U33" s="1104"/>
      <c r="V33" s="1104">
        <v>544</v>
      </c>
      <c r="W33" s="1104"/>
      <c r="X33" s="1104"/>
      <c r="Y33" s="1104"/>
      <c r="Z33" s="1104"/>
      <c r="AA33" s="1104">
        <v>32</v>
      </c>
      <c r="AB33" s="1104"/>
      <c r="AC33" s="1104"/>
      <c r="AD33" s="1104"/>
      <c r="AE33" s="1105"/>
      <c r="AF33" s="1100">
        <v>559</v>
      </c>
      <c r="AG33" s="1101"/>
      <c r="AH33" s="1101"/>
      <c r="AI33" s="1101"/>
      <c r="AJ33" s="1102"/>
      <c r="AK33" s="1045">
        <v>133</v>
      </c>
      <c r="AL33" s="1036"/>
      <c r="AM33" s="1036"/>
      <c r="AN33" s="1036"/>
      <c r="AO33" s="1036"/>
      <c r="AP33" s="1036">
        <v>2698</v>
      </c>
      <c r="AQ33" s="1036"/>
      <c r="AR33" s="1036"/>
      <c r="AS33" s="1036"/>
      <c r="AT33" s="1036"/>
      <c r="AU33" s="1036">
        <v>712</v>
      </c>
      <c r="AV33" s="1036"/>
      <c r="AW33" s="1036"/>
      <c r="AX33" s="1036"/>
      <c r="AY33" s="1036"/>
      <c r="AZ33" s="1106" t="s">
        <v>579</v>
      </c>
      <c r="BA33" s="1106"/>
      <c r="BB33" s="1106"/>
      <c r="BC33" s="1106"/>
      <c r="BD33" s="1106"/>
      <c r="BE33" s="1037" t="s">
        <v>410</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412</v>
      </c>
      <c r="C34" s="1096"/>
      <c r="D34" s="1096"/>
      <c r="E34" s="1096"/>
      <c r="F34" s="1096"/>
      <c r="G34" s="1096"/>
      <c r="H34" s="1096"/>
      <c r="I34" s="1096"/>
      <c r="J34" s="1096"/>
      <c r="K34" s="1096"/>
      <c r="L34" s="1096"/>
      <c r="M34" s="1096"/>
      <c r="N34" s="1096"/>
      <c r="O34" s="1096"/>
      <c r="P34" s="1097"/>
      <c r="Q34" s="1103">
        <v>864</v>
      </c>
      <c r="R34" s="1104"/>
      <c r="S34" s="1104"/>
      <c r="T34" s="1104"/>
      <c r="U34" s="1104"/>
      <c r="V34" s="1104">
        <v>884</v>
      </c>
      <c r="W34" s="1104"/>
      <c r="X34" s="1104"/>
      <c r="Y34" s="1104"/>
      <c r="Z34" s="1104"/>
      <c r="AA34" s="1104">
        <v>-21</v>
      </c>
      <c r="AB34" s="1104"/>
      <c r="AC34" s="1104"/>
      <c r="AD34" s="1104"/>
      <c r="AE34" s="1105"/>
      <c r="AF34" s="1100">
        <v>401</v>
      </c>
      <c r="AG34" s="1101"/>
      <c r="AH34" s="1101"/>
      <c r="AI34" s="1101"/>
      <c r="AJ34" s="1102"/>
      <c r="AK34" s="1045">
        <v>733</v>
      </c>
      <c r="AL34" s="1036"/>
      <c r="AM34" s="1036"/>
      <c r="AN34" s="1036"/>
      <c r="AO34" s="1036"/>
      <c r="AP34" s="1036">
        <v>6442</v>
      </c>
      <c r="AQ34" s="1036"/>
      <c r="AR34" s="1036"/>
      <c r="AS34" s="1036"/>
      <c r="AT34" s="1036"/>
      <c r="AU34" s="1036">
        <v>6442</v>
      </c>
      <c r="AV34" s="1036"/>
      <c r="AW34" s="1036"/>
      <c r="AX34" s="1036"/>
      <c r="AY34" s="1036"/>
      <c r="AZ34" s="1106" t="s">
        <v>579</v>
      </c>
      <c r="BA34" s="1106"/>
      <c r="BB34" s="1106"/>
      <c r="BC34" s="1106"/>
      <c r="BD34" s="1106"/>
      <c r="BE34" s="1037" t="s">
        <v>410</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393</v>
      </c>
      <c r="B63" s="1002" t="s">
        <v>414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2893</v>
      </c>
      <c r="AG63" s="1024"/>
      <c r="AH63" s="1024"/>
      <c r="AI63" s="1024"/>
      <c r="AJ63" s="1087"/>
      <c r="AK63" s="1088"/>
      <c r="AL63" s="1028"/>
      <c r="AM63" s="1028"/>
      <c r="AN63" s="1028"/>
      <c r="AO63" s="1028"/>
      <c r="AP63" s="1024">
        <v>9298</v>
      </c>
      <c r="AQ63" s="1024"/>
      <c r="AR63" s="1024"/>
      <c r="AS63" s="1024"/>
      <c r="AT63" s="1024"/>
      <c r="AU63" s="1024">
        <v>7230</v>
      </c>
      <c r="AV63" s="1024"/>
      <c r="AW63" s="1024"/>
      <c r="AX63" s="1024"/>
      <c r="AY63" s="1024"/>
      <c r="AZ63" s="1082"/>
      <c r="BA63" s="1082"/>
      <c r="BB63" s="1082"/>
      <c r="BC63" s="1082"/>
      <c r="BD63" s="1082"/>
      <c r="BE63" s="1025"/>
      <c r="BF63" s="1025"/>
      <c r="BG63" s="1025"/>
      <c r="BH63" s="1025"/>
      <c r="BI63" s="1026"/>
      <c r="BJ63" s="1083" t="s">
        <v>415</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417</v>
      </c>
      <c r="B66" s="1061"/>
      <c r="C66" s="1061"/>
      <c r="D66" s="1061"/>
      <c r="E66" s="1061"/>
      <c r="F66" s="1061"/>
      <c r="G66" s="1061"/>
      <c r="H66" s="1061"/>
      <c r="I66" s="1061"/>
      <c r="J66" s="1061"/>
      <c r="K66" s="1061"/>
      <c r="L66" s="1061"/>
      <c r="M66" s="1061"/>
      <c r="N66" s="1061"/>
      <c r="O66" s="1061"/>
      <c r="P66" s="1062"/>
      <c r="Q66" s="1066" t="s">
        <v>397</v>
      </c>
      <c r="R66" s="1067"/>
      <c r="S66" s="1067"/>
      <c r="T66" s="1067"/>
      <c r="U66" s="1068"/>
      <c r="V66" s="1066" t="s">
        <v>418</v>
      </c>
      <c r="W66" s="1067"/>
      <c r="X66" s="1067"/>
      <c r="Y66" s="1067"/>
      <c r="Z66" s="1068"/>
      <c r="AA66" s="1066" t="s">
        <v>399</v>
      </c>
      <c r="AB66" s="1067"/>
      <c r="AC66" s="1067"/>
      <c r="AD66" s="1067"/>
      <c r="AE66" s="1068"/>
      <c r="AF66" s="1072" t="s">
        <v>400</v>
      </c>
      <c r="AG66" s="1073"/>
      <c r="AH66" s="1073"/>
      <c r="AI66" s="1073"/>
      <c r="AJ66" s="1074"/>
      <c r="AK66" s="1066" t="s">
        <v>401</v>
      </c>
      <c r="AL66" s="1061"/>
      <c r="AM66" s="1061"/>
      <c r="AN66" s="1061"/>
      <c r="AO66" s="1062"/>
      <c r="AP66" s="1066" t="s">
        <v>402</v>
      </c>
      <c r="AQ66" s="1067"/>
      <c r="AR66" s="1067"/>
      <c r="AS66" s="1067"/>
      <c r="AT66" s="1068"/>
      <c r="AU66" s="1066" t="s">
        <v>419</v>
      </c>
      <c r="AV66" s="1067"/>
      <c r="AW66" s="1067"/>
      <c r="AX66" s="1067"/>
      <c r="AY66" s="1068"/>
      <c r="AZ66" s="1066" t="s">
        <v>379</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587</v>
      </c>
      <c r="C68" s="1051"/>
      <c r="D68" s="1051"/>
      <c r="E68" s="1051"/>
      <c r="F68" s="1051"/>
      <c r="G68" s="1051"/>
      <c r="H68" s="1051"/>
      <c r="I68" s="1051"/>
      <c r="J68" s="1051"/>
      <c r="K68" s="1051"/>
      <c r="L68" s="1051"/>
      <c r="M68" s="1051"/>
      <c r="N68" s="1051"/>
      <c r="O68" s="1051"/>
      <c r="P68" s="1052"/>
      <c r="Q68" s="1053">
        <v>6793</v>
      </c>
      <c r="R68" s="1047"/>
      <c r="S68" s="1047"/>
      <c r="T68" s="1047"/>
      <c r="U68" s="1047"/>
      <c r="V68" s="1047">
        <v>6562</v>
      </c>
      <c r="W68" s="1047"/>
      <c r="X68" s="1047"/>
      <c r="Y68" s="1047"/>
      <c r="Z68" s="1047"/>
      <c r="AA68" s="1047">
        <v>231</v>
      </c>
      <c r="AB68" s="1047"/>
      <c r="AC68" s="1047"/>
      <c r="AD68" s="1047"/>
      <c r="AE68" s="1047"/>
      <c r="AF68" s="1047">
        <v>231</v>
      </c>
      <c r="AG68" s="1047"/>
      <c r="AH68" s="1047"/>
      <c r="AI68" s="1047"/>
      <c r="AJ68" s="1047"/>
      <c r="AK68" s="1047">
        <v>318</v>
      </c>
      <c r="AL68" s="1047"/>
      <c r="AM68" s="1047"/>
      <c r="AN68" s="1047"/>
      <c r="AO68" s="1047"/>
      <c r="AP68" s="1047" t="s">
        <v>606</v>
      </c>
      <c r="AQ68" s="1047"/>
      <c r="AR68" s="1047"/>
      <c r="AS68" s="1047"/>
      <c r="AT68" s="1047"/>
      <c r="AU68" s="1047" t="s">
        <v>606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588</v>
      </c>
      <c r="C69" s="1040"/>
      <c r="D69" s="1040"/>
      <c r="E69" s="1040"/>
      <c r="F69" s="1040"/>
      <c r="G69" s="1040"/>
      <c r="H69" s="1040"/>
      <c r="I69" s="1040"/>
      <c r="J69" s="1040"/>
      <c r="K69" s="1040"/>
      <c r="L69" s="1040"/>
      <c r="M69" s="1040"/>
      <c r="N69" s="1040"/>
      <c r="O69" s="1040"/>
      <c r="P69" s="1041"/>
      <c r="Q69" s="1042">
        <v>975</v>
      </c>
      <c r="R69" s="1036"/>
      <c r="S69" s="1036"/>
      <c r="T69" s="1036"/>
      <c r="U69" s="1036"/>
      <c r="V69" s="1036">
        <v>756</v>
      </c>
      <c r="W69" s="1036"/>
      <c r="X69" s="1036"/>
      <c r="Y69" s="1036"/>
      <c r="Z69" s="1036"/>
      <c r="AA69" s="1036">
        <v>219</v>
      </c>
      <c r="AB69" s="1036"/>
      <c r="AC69" s="1036"/>
      <c r="AD69" s="1036"/>
      <c r="AE69" s="1036"/>
      <c r="AF69" s="1036">
        <v>219</v>
      </c>
      <c r="AG69" s="1036"/>
      <c r="AH69" s="1036"/>
      <c r="AI69" s="1036"/>
      <c r="AJ69" s="1036"/>
      <c r="AK69" s="1036" t="s">
        <v>606</v>
      </c>
      <c r="AL69" s="1036"/>
      <c r="AM69" s="1036"/>
      <c r="AN69" s="1036"/>
      <c r="AO69" s="1036"/>
      <c r="AP69" s="1036" t="s">
        <v>606</v>
      </c>
      <c r="AQ69" s="1036"/>
      <c r="AR69" s="1036"/>
      <c r="AS69" s="1036"/>
      <c r="AT69" s="1036"/>
      <c r="AU69" s="1036" t="s">
        <v>606</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589</v>
      </c>
      <c r="C70" s="1040"/>
      <c r="D70" s="1040"/>
      <c r="E70" s="1040"/>
      <c r="F70" s="1040"/>
      <c r="G70" s="1040"/>
      <c r="H70" s="1040"/>
      <c r="I70" s="1040"/>
      <c r="J70" s="1040"/>
      <c r="K70" s="1040"/>
      <c r="L70" s="1040"/>
      <c r="M70" s="1040"/>
      <c r="N70" s="1040"/>
      <c r="O70" s="1040"/>
      <c r="P70" s="1041"/>
      <c r="Q70" s="1042">
        <v>236</v>
      </c>
      <c r="R70" s="1036"/>
      <c r="S70" s="1036"/>
      <c r="T70" s="1036"/>
      <c r="U70" s="1036"/>
      <c r="V70" s="1036">
        <v>232</v>
      </c>
      <c r="W70" s="1036"/>
      <c r="X70" s="1036"/>
      <c r="Y70" s="1036"/>
      <c r="Z70" s="1036"/>
      <c r="AA70" s="1036">
        <v>4</v>
      </c>
      <c r="AB70" s="1036"/>
      <c r="AC70" s="1036"/>
      <c r="AD70" s="1036"/>
      <c r="AE70" s="1036"/>
      <c r="AF70" s="1036">
        <v>4</v>
      </c>
      <c r="AG70" s="1036"/>
      <c r="AH70" s="1036"/>
      <c r="AI70" s="1036"/>
      <c r="AJ70" s="1036"/>
      <c r="AK70" s="1036">
        <v>229</v>
      </c>
      <c r="AL70" s="1036"/>
      <c r="AM70" s="1036"/>
      <c r="AN70" s="1036"/>
      <c r="AO70" s="1036"/>
      <c r="AP70" s="1036" t="s">
        <v>606</v>
      </c>
      <c r="AQ70" s="1036"/>
      <c r="AR70" s="1036"/>
      <c r="AS70" s="1036"/>
      <c r="AT70" s="1036"/>
      <c r="AU70" s="1036" t="s">
        <v>606</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590</v>
      </c>
      <c r="C71" s="1040"/>
      <c r="D71" s="1040"/>
      <c r="E71" s="1040"/>
      <c r="F71" s="1040"/>
      <c r="G71" s="1040"/>
      <c r="H71" s="1040"/>
      <c r="I71" s="1040"/>
      <c r="J71" s="1040"/>
      <c r="K71" s="1040"/>
      <c r="L71" s="1040"/>
      <c r="M71" s="1040"/>
      <c r="N71" s="1040"/>
      <c r="O71" s="1040"/>
      <c r="P71" s="1041"/>
      <c r="Q71" s="1042">
        <v>11</v>
      </c>
      <c r="R71" s="1036"/>
      <c r="S71" s="1036"/>
      <c r="T71" s="1036"/>
      <c r="U71" s="1036"/>
      <c r="V71" s="1036">
        <v>11</v>
      </c>
      <c r="W71" s="1036"/>
      <c r="X71" s="1036"/>
      <c r="Y71" s="1036"/>
      <c r="Z71" s="1036"/>
      <c r="AA71" s="1036">
        <v>0</v>
      </c>
      <c r="AB71" s="1036"/>
      <c r="AC71" s="1036"/>
      <c r="AD71" s="1036"/>
      <c r="AE71" s="1036"/>
      <c r="AF71" s="1036">
        <v>0</v>
      </c>
      <c r="AG71" s="1036"/>
      <c r="AH71" s="1036"/>
      <c r="AI71" s="1036"/>
      <c r="AJ71" s="1036"/>
      <c r="AK71" s="1036" t="s">
        <v>606</v>
      </c>
      <c r="AL71" s="1036"/>
      <c r="AM71" s="1036"/>
      <c r="AN71" s="1036"/>
      <c r="AO71" s="1036"/>
      <c r="AP71" s="1036" t="s">
        <v>606</v>
      </c>
      <c r="AQ71" s="1036"/>
      <c r="AR71" s="1036"/>
      <c r="AS71" s="1036"/>
      <c r="AT71" s="1036"/>
      <c r="AU71" s="1036" t="s">
        <v>606</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591</v>
      </c>
      <c r="C72" s="1040"/>
      <c r="D72" s="1040"/>
      <c r="E72" s="1040"/>
      <c r="F72" s="1040"/>
      <c r="G72" s="1040"/>
      <c r="H72" s="1040"/>
      <c r="I72" s="1040"/>
      <c r="J72" s="1040"/>
      <c r="K72" s="1040"/>
      <c r="L72" s="1040"/>
      <c r="M72" s="1040"/>
      <c r="N72" s="1040"/>
      <c r="O72" s="1040"/>
      <c r="P72" s="1041"/>
      <c r="Q72" s="1042">
        <v>78</v>
      </c>
      <c r="R72" s="1036"/>
      <c r="S72" s="1036"/>
      <c r="T72" s="1036"/>
      <c r="U72" s="1036"/>
      <c r="V72" s="1036">
        <v>74</v>
      </c>
      <c r="W72" s="1036"/>
      <c r="X72" s="1036"/>
      <c r="Y72" s="1036"/>
      <c r="Z72" s="1036"/>
      <c r="AA72" s="1036">
        <v>4</v>
      </c>
      <c r="AB72" s="1036"/>
      <c r="AC72" s="1036"/>
      <c r="AD72" s="1036"/>
      <c r="AE72" s="1036"/>
      <c r="AF72" s="1036">
        <v>4</v>
      </c>
      <c r="AG72" s="1036"/>
      <c r="AH72" s="1036"/>
      <c r="AI72" s="1036"/>
      <c r="AJ72" s="1036"/>
      <c r="AK72" s="1036">
        <v>0</v>
      </c>
      <c r="AL72" s="1036"/>
      <c r="AM72" s="1036"/>
      <c r="AN72" s="1036"/>
      <c r="AO72" s="1036"/>
      <c r="AP72" s="1036">
        <v>0</v>
      </c>
      <c r="AQ72" s="1036"/>
      <c r="AR72" s="1036"/>
      <c r="AS72" s="1036"/>
      <c r="AT72" s="1036"/>
      <c r="AU72" s="1036">
        <v>0</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592</v>
      </c>
      <c r="C73" s="1040"/>
      <c r="D73" s="1040"/>
      <c r="E73" s="1040"/>
      <c r="F73" s="1040"/>
      <c r="G73" s="1040"/>
      <c r="H73" s="1040"/>
      <c r="I73" s="1040"/>
      <c r="J73" s="1040"/>
      <c r="K73" s="1040"/>
      <c r="L73" s="1040"/>
      <c r="M73" s="1040"/>
      <c r="N73" s="1040"/>
      <c r="O73" s="1040"/>
      <c r="P73" s="1041"/>
      <c r="Q73" s="1042">
        <v>287333</v>
      </c>
      <c r="R73" s="1036"/>
      <c r="S73" s="1036"/>
      <c r="T73" s="1036"/>
      <c r="U73" s="1036"/>
      <c r="V73" s="1036">
        <v>287319</v>
      </c>
      <c r="W73" s="1036"/>
      <c r="X73" s="1036"/>
      <c r="Y73" s="1036"/>
      <c r="Z73" s="1036"/>
      <c r="AA73" s="1036">
        <v>13</v>
      </c>
      <c r="AB73" s="1036"/>
      <c r="AC73" s="1036"/>
      <c r="AD73" s="1036"/>
      <c r="AE73" s="1036"/>
      <c r="AF73" s="1036">
        <v>13</v>
      </c>
      <c r="AG73" s="1036"/>
      <c r="AH73" s="1036"/>
      <c r="AI73" s="1036"/>
      <c r="AJ73" s="1036"/>
      <c r="AK73" s="1036">
        <v>11126</v>
      </c>
      <c r="AL73" s="1036"/>
      <c r="AM73" s="1036"/>
      <c r="AN73" s="1036"/>
      <c r="AO73" s="1036"/>
      <c r="AP73" s="1036">
        <v>0</v>
      </c>
      <c r="AQ73" s="1036"/>
      <c r="AR73" s="1036"/>
      <c r="AS73" s="1036"/>
      <c r="AT73" s="1036"/>
      <c r="AU73" s="1036">
        <v>0</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593</v>
      </c>
      <c r="C74" s="1040"/>
      <c r="D74" s="1040"/>
      <c r="E74" s="1040"/>
      <c r="F74" s="1040"/>
      <c r="G74" s="1040"/>
      <c r="H74" s="1040"/>
      <c r="I74" s="1040"/>
      <c r="J74" s="1040"/>
      <c r="K74" s="1040"/>
      <c r="L74" s="1040"/>
      <c r="M74" s="1040"/>
      <c r="N74" s="1040"/>
      <c r="O74" s="1040"/>
      <c r="P74" s="1041"/>
      <c r="Q74" s="1042">
        <v>107</v>
      </c>
      <c r="R74" s="1036"/>
      <c r="S74" s="1036"/>
      <c r="T74" s="1036"/>
      <c r="U74" s="1036"/>
      <c r="V74" s="1036">
        <v>85</v>
      </c>
      <c r="W74" s="1036"/>
      <c r="X74" s="1036"/>
      <c r="Y74" s="1036"/>
      <c r="Z74" s="1036"/>
      <c r="AA74" s="1036">
        <v>22</v>
      </c>
      <c r="AB74" s="1036"/>
      <c r="AC74" s="1036"/>
      <c r="AD74" s="1036"/>
      <c r="AE74" s="1036"/>
      <c r="AF74" s="1036">
        <v>22</v>
      </c>
      <c r="AG74" s="1036"/>
      <c r="AH74" s="1036"/>
      <c r="AI74" s="1036"/>
      <c r="AJ74" s="1036"/>
      <c r="AK74" s="1036">
        <v>33</v>
      </c>
      <c r="AL74" s="1036"/>
      <c r="AM74" s="1036"/>
      <c r="AN74" s="1036"/>
      <c r="AO74" s="1036"/>
      <c r="AP74" s="1036" t="s">
        <v>606</v>
      </c>
      <c r="AQ74" s="1036"/>
      <c r="AR74" s="1036"/>
      <c r="AS74" s="1036"/>
      <c r="AT74" s="1036"/>
      <c r="AU74" s="1036" t="s">
        <v>606</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594</v>
      </c>
      <c r="C75" s="1040"/>
      <c r="D75" s="1040"/>
      <c r="E75" s="1040"/>
      <c r="F75" s="1040"/>
      <c r="G75" s="1040"/>
      <c r="H75" s="1040"/>
      <c r="I75" s="1040"/>
      <c r="J75" s="1040"/>
      <c r="K75" s="1040"/>
      <c r="L75" s="1040"/>
      <c r="M75" s="1040"/>
      <c r="N75" s="1040"/>
      <c r="O75" s="1040"/>
      <c r="P75" s="1041"/>
      <c r="Q75" s="1046">
        <v>6390</v>
      </c>
      <c r="R75" s="1044"/>
      <c r="S75" s="1044"/>
      <c r="T75" s="1044"/>
      <c r="U75" s="1045"/>
      <c r="V75" s="1043">
        <v>6838</v>
      </c>
      <c r="W75" s="1044"/>
      <c r="X75" s="1044"/>
      <c r="Y75" s="1044"/>
      <c r="Z75" s="1045"/>
      <c r="AA75" s="1043">
        <v>-448</v>
      </c>
      <c r="AB75" s="1044"/>
      <c r="AC75" s="1044"/>
      <c r="AD75" s="1044"/>
      <c r="AE75" s="1045"/>
      <c r="AF75" s="1043">
        <v>3444</v>
      </c>
      <c r="AG75" s="1044"/>
      <c r="AH75" s="1044"/>
      <c r="AI75" s="1044"/>
      <c r="AJ75" s="1045"/>
      <c r="AK75" s="1043">
        <v>0</v>
      </c>
      <c r="AL75" s="1044"/>
      <c r="AM75" s="1044"/>
      <c r="AN75" s="1044"/>
      <c r="AO75" s="1045"/>
      <c r="AP75" s="1043">
        <v>19401</v>
      </c>
      <c r="AQ75" s="1044"/>
      <c r="AR75" s="1044"/>
      <c r="AS75" s="1044"/>
      <c r="AT75" s="1045"/>
      <c r="AU75" s="1043" t="s">
        <v>607</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595</v>
      </c>
      <c r="C76" s="1040"/>
      <c r="D76" s="1040"/>
      <c r="E76" s="1040"/>
      <c r="F76" s="1040"/>
      <c r="G76" s="1040"/>
      <c r="H76" s="1040"/>
      <c r="I76" s="1040"/>
      <c r="J76" s="1040"/>
      <c r="K76" s="1040"/>
      <c r="L76" s="1040"/>
      <c r="M76" s="1040"/>
      <c r="N76" s="1040"/>
      <c r="O76" s="1040"/>
      <c r="P76" s="1041"/>
      <c r="Q76" s="1046">
        <v>35</v>
      </c>
      <c r="R76" s="1044"/>
      <c r="S76" s="1044"/>
      <c r="T76" s="1044"/>
      <c r="U76" s="1045"/>
      <c r="V76" s="1043">
        <v>29</v>
      </c>
      <c r="W76" s="1044"/>
      <c r="X76" s="1044"/>
      <c r="Y76" s="1044"/>
      <c r="Z76" s="1045"/>
      <c r="AA76" s="1043">
        <v>6</v>
      </c>
      <c r="AB76" s="1044"/>
      <c r="AC76" s="1044"/>
      <c r="AD76" s="1044"/>
      <c r="AE76" s="1045"/>
      <c r="AF76" s="1043">
        <v>6</v>
      </c>
      <c r="AG76" s="1044"/>
      <c r="AH76" s="1044"/>
      <c r="AI76" s="1044"/>
      <c r="AJ76" s="1045"/>
      <c r="AK76" s="1043" t="s">
        <v>600</v>
      </c>
      <c r="AL76" s="1044"/>
      <c r="AM76" s="1044"/>
      <c r="AN76" s="1044"/>
      <c r="AO76" s="1045"/>
      <c r="AP76" s="1043" t="s">
        <v>600</v>
      </c>
      <c r="AQ76" s="1044"/>
      <c r="AR76" s="1044"/>
      <c r="AS76" s="1044"/>
      <c r="AT76" s="1045"/>
      <c r="AU76" s="1043" t="s">
        <v>600</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596</v>
      </c>
      <c r="C77" s="1040"/>
      <c r="D77" s="1040"/>
      <c r="E77" s="1040"/>
      <c r="F77" s="1040"/>
      <c r="G77" s="1040"/>
      <c r="H77" s="1040"/>
      <c r="I77" s="1040"/>
      <c r="J77" s="1040"/>
      <c r="K77" s="1040"/>
      <c r="L77" s="1040"/>
      <c r="M77" s="1040"/>
      <c r="N77" s="1040"/>
      <c r="O77" s="1040"/>
      <c r="P77" s="1041"/>
      <c r="Q77" s="1046">
        <v>10</v>
      </c>
      <c r="R77" s="1044"/>
      <c r="S77" s="1044"/>
      <c r="T77" s="1044"/>
      <c r="U77" s="1045"/>
      <c r="V77" s="1043">
        <v>2</v>
      </c>
      <c r="W77" s="1044"/>
      <c r="X77" s="1044"/>
      <c r="Y77" s="1044"/>
      <c r="Z77" s="1045"/>
      <c r="AA77" s="1043">
        <v>8</v>
      </c>
      <c r="AB77" s="1044"/>
      <c r="AC77" s="1044"/>
      <c r="AD77" s="1044"/>
      <c r="AE77" s="1045"/>
      <c r="AF77" s="1043">
        <v>8</v>
      </c>
      <c r="AG77" s="1044"/>
      <c r="AH77" s="1044"/>
      <c r="AI77" s="1044"/>
      <c r="AJ77" s="1045"/>
      <c r="AK77" s="1043" t="s">
        <v>600</v>
      </c>
      <c r="AL77" s="1044"/>
      <c r="AM77" s="1044"/>
      <c r="AN77" s="1044"/>
      <c r="AO77" s="1045"/>
      <c r="AP77" s="1043" t="s">
        <v>600</v>
      </c>
      <c r="AQ77" s="1044"/>
      <c r="AR77" s="1044"/>
      <c r="AS77" s="1044"/>
      <c r="AT77" s="1045"/>
      <c r="AU77" s="1043" t="s">
        <v>600</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t="s">
        <v>597</v>
      </c>
      <c r="C78" s="1040"/>
      <c r="D78" s="1040"/>
      <c r="E78" s="1040"/>
      <c r="F78" s="1040"/>
      <c r="G78" s="1040"/>
      <c r="H78" s="1040"/>
      <c r="I78" s="1040"/>
      <c r="J78" s="1040"/>
      <c r="K78" s="1040"/>
      <c r="L78" s="1040"/>
      <c r="M78" s="1040"/>
      <c r="N78" s="1040"/>
      <c r="O78" s="1040"/>
      <c r="P78" s="1041"/>
      <c r="Q78" s="1042">
        <v>1823</v>
      </c>
      <c r="R78" s="1036"/>
      <c r="S78" s="1036"/>
      <c r="T78" s="1036"/>
      <c r="U78" s="1036"/>
      <c r="V78" s="1036">
        <v>1763</v>
      </c>
      <c r="W78" s="1036"/>
      <c r="X78" s="1036"/>
      <c r="Y78" s="1036"/>
      <c r="Z78" s="1036"/>
      <c r="AA78" s="1036">
        <v>60</v>
      </c>
      <c r="AB78" s="1036"/>
      <c r="AC78" s="1036"/>
      <c r="AD78" s="1036"/>
      <c r="AE78" s="1036"/>
      <c r="AF78" s="1036">
        <v>60</v>
      </c>
      <c r="AG78" s="1036"/>
      <c r="AH78" s="1036"/>
      <c r="AI78" s="1036"/>
      <c r="AJ78" s="1036"/>
      <c r="AK78" s="1043" t="s">
        <v>600</v>
      </c>
      <c r="AL78" s="1044"/>
      <c r="AM78" s="1044"/>
      <c r="AN78" s="1044"/>
      <c r="AO78" s="1045"/>
      <c r="AP78" s="1043">
        <v>6297</v>
      </c>
      <c r="AQ78" s="1044"/>
      <c r="AR78" s="1044"/>
      <c r="AS78" s="1044"/>
      <c r="AT78" s="1045"/>
      <c r="AU78" s="1036">
        <v>546</v>
      </c>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t="s">
        <v>598</v>
      </c>
      <c r="C79" s="1040"/>
      <c r="D79" s="1040"/>
      <c r="E79" s="1040"/>
      <c r="F79" s="1040"/>
      <c r="G79" s="1040"/>
      <c r="H79" s="1040"/>
      <c r="I79" s="1040"/>
      <c r="J79" s="1040"/>
      <c r="K79" s="1040"/>
      <c r="L79" s="1040"/>
      <c r="M79" s="1040"/>
      <c r="N79" s="1040"/>
      <c r="O79" s="1040"/>
      <c r="P79" s="1041"/>
      <c r="Q79" s="1042">
        <v>3455</v>
      </c>
      <c r="R79" s="1036"/>
      <c r="S79" s="1036"/>
      <c r="T79" s="1036"/>
      <c r="U79" s="1036"/>
      <c r="V79" s="1036">
        <v>3336</v>
      </c>
      <c r="W79" s="1036"/>
      <c r="X79" s="1036"/>
      <c r="Y79" s="1036"/>
      <c r="Z79" s="1036"/>
      <c r="AA79" s="1036">
        <v>119</v>
      </c>
      <c r="AB79" s="1036"/>
      <c r="AC79" s="1036"/>
      <c r="AD79" s="1036"/>
      <c r="AE79" s="1036"/>
      <c r="AF79" s="1036">
        <v>119</v>
      </c>
      <c r="AG79" s="1036"/>
      <c r="AH79" s="1036"/>
      <c r="AI79" s="1036"/>
      <c r="AJ79" s="1036"/>
      <c r="AK79" s="1043">
        <v>3</v>
      </c>
      <c r="AL79" s="1044"/>
      <c r="AM79" s="1044"/>
      <c r="AN79" s="1044"/>
      <c r="AO79" s="1045"/>
      <c r="AP79" s="1043">
        <v>2000</v>
      </c>
      <c r="AQ79" s="1044"/>
      <c r="AR79" s="1044"/>
      <c r="AS79" s="1044"/>
      <c r="AT79" s="1045"/>
      <c r="AU79" s="1036">
        <v>149</v>
      </c>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t="s">
        <v>599</v>
      </c>
      <c r="C80" s="1040"/>
      <c r="D80" s="1040"/>
      <c r="E80" s="1040"/>
      <c r="F80" s="1040"/>
      <c r="G80" s="1040"/>
      <c r="H80" s="1040"/>
      <c r="I80" s="1040"/>
      <c r="J80" s="1040"/>
      <c r="K80" s="1040"/>
      <c r="L80" s="1040"/>
      <c r="M80" s="1040"/>
      <c r="N80" s="1040"/>
      <c r="O80" s="1040"/>
      <c r="P80" s="1041"/>
      <c r="Q80" s="1042">
        <v>495</v>
      </c>
      <c r="R80" s="1036"/>
      <c r="S80" s="1036"/>
      <c r="T80" s="1036"/>
      <c r="U80" s="1036"/>
      <c r="V80" s="1036">
        <v>436</v>
      </c>
      <c r="W80" s="1036"/>
      <c r="X80" s="1036"/>
      <c r="Y80" s="1036"/>
      <c r="Z80" s="1036"/>
      <c r="AA80" s="1036">
        <v>59</v>
      </c>
      <c r="AB80" s="1036"/>
      <c r="AC80" s="1036"/>
      <c r="AD80" s="1036"/>
      <c r="AE80" s="1036"/>
      <c r="AF80" s="1036">
        <v>59</v>
      </c>
      <c r="AG80" s="1036"/>
      <c r="AH80" s="1036"/>
      <c r="AI80" s="1036"/>
      <c r="AJ80" s="1036"/>
      <c r="AK80" s="1043" t="s">
        <v>600</v>
      </c>
      <c r="AL80" s="1044"/>
      <c r="AM80" s="1044"/>
      <c r="AN80" s="1044"/>
      <c r="AO80" s="1045"/>
      <c r="AP80" s="1043">
        <v>2232</v>
      </c>
      <c r="AQ80" s="1044"/>
      <c r="AR80" s="1044"/>
      <c r="AS80" s="1044"/>
      <c r="AT80" s="1045"/>
      <c r="AU80" s="1036">
        <v>219</v>
      </c>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393</v>
      </c>
      <c r="B88" s="1002" t="s">
        <v>420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4189</v>
      </c>
      <c r="AG88" s="1024"/>
      <c r="AH88" s="1024"/>
      <c r="AI88" s="1024"/>
      <c r="AJ88" s="1024"/>
      <c r="AK88" s="1028"/>
      <c r="AL88" s="1028"/>
      <c r="AM88" s="1028"/>
      <c r="AN88" s="1028"/>
      <c r="AO88" s="1028"/>
      <c r="AP88" s="1024">
        <v>29930</v>
      </c>
      <c r="AQ88" s="1024"/>
      <c r="AR88" s="1024"/>
      <c r="AS88" s="1024"/>
      <c r="AT88" s="1024"/>
      <c r="AU88" s="1024">
        <v>915</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2" t="s">
        <v>421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265</v>
      </c>
      <c r="CS102" s="1018"/>
      <c r="CT102" s="1018"/>
      <c r="CU102" s="1018"/>
      <c r="CV102" s="1019"/>
      <c r="CW102" s="1017">
        <v>30</v>
      </c>
      <c r="CX102" s="1018"/>
      <c r="CY102" s="1018"/>
      <c r="CZ102" s="1018"/>
      <c r="DA102" s="1019"/>
      <c r="DB102" s="1017">
        <v>41</v>
      </c>
      <c r="DC102" s="1018"/>
      <c r="DD102" s="1018"/>
      <c r="DE102" s="1018"/>
      <c r="DF102" s="1019"/>
      <c r="DG102" s="1017" t="s">
        <v>579</v>
      </c>
      <c r="DH102" s="1018"/>
      <c r="DI102" s="1018"/>
      <c r="DJ102" s="1018"/>
      <c r="DK102" s="1019"/>
      <c r="DL102" s="1017" t="s">
        <v>579</v>
      </c>
      <c r="DM102" s="1018"/>
      <c r="DN102" s="1018"/>
      <c r="DO102" s="1018"/>
      <c r="DP102" s="1019"/>
      <c r="DQ102" s="1017" t="s">
        <v>579</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429</v>
      </c>
      <c r="AB109" s="961"/>
      <c r="AC109" s="961"/>
      <c r="AD109" s="961"/>
      <c r="AE109" s="962"/>
      <c r="AF109" s="963" t="s">
        <v>430</v>
      </c>
      <c r="AG109" s="961"/>
      <c r="AH109" s="961"/>
      <c r="AI109" s="961"/>
      <c r="AJ109" s="962"/>
      <c r="AK109" s="963" t="s">
        <v>306</v>
      </c>
      <c r="AL109" s="961"/>
      <c r="AM109" s="961"/>
      <c r="AN109" s="961"/>
      <c r="AO109" s="962"/>
      <c r="AP109" s="963" t="s">
        <v>431</v>
      </c>
      <c r="AQ109" s="961"/>
      <c r="AR109" s="961"/>
      <c r="AS109" s="961"/>
      <c r="AT109" s="994"/>
      <c r="AU109" s="960" t="s">
        <v>428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429</v>
      </c>
      <c r="BR109" s="961"/>
      <c r="BS109" s="961"/>
      <c r="BT109" s="961"/>
      <c r="BU109" s="962"/>
      <c r="BV109" s="963" t="s">
        <v>430</v>
      </c>
      <c r="BW109" s="961"/>
      <c r="BX109" s="961"/>
      <c r="BY109" s="961"/>
      <c r="BZ109" s="962"/>
      <c r="CA109" s="963" t="s">
        <v>306</v>
      </c>
      <c r="CB109" s="961"/>
      <c r="CC109" s="961"/>
      <c r="CD109" s="961"/>
      <c r="CE109" s="962"/>
      <c r="CF109" s="1001" t="s">
        <v>431</v>
      </c>
      <c r="CG109" s="1001"/>
      <c r="CH109" s="1001"/>
      <c r="CI109" s="1001"/>
      <c r="CJ109" s="1001"/>
      <c r="CK109" s="963" t="s">
        <v>432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429</v>
      </c>
      <c r="DH109" s="961"/>
      <c r="DI109" s="961"/>
      <c r="DJ109" s="961"/>
      <c r="DK109" s="962"/>
      <c r="DL109" s="963" t="s">
        <v>430</v>
      </c>
      <c r="DM109" s="961"/>
      <c r="DN109" s="961"/>
      <c r="DO109" s="961"/>
      <c r="DP109" s="962"/>
      <c r="DQ109" s="963" t="s">
        <v>306</v>
      </c>
      <c r="DR109" s="961"/>
      <c r="DS109" s="961"/>
      <c r="DT109" s="961"/>
      <c r="DU109" s="962"/>
      <c r="DV109" s="963" t="s">
        <v>431</v>
      </c>
      <c r="DW109" s="961"/>
      <c r="DX109" s="961"/>
      <c r="DY109" s="961"/>
      <c r="DZ109" s="994"/>
    </row>
    <row r="110" spans="1:131" s="226" customFormat="1" ht="26.25" customHeight="1" x14ac:dyDescent="0.15">
      <c r="A110" s="872" t="s">
        <v>433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1661907</v>
      </c>
      <c r="AB110" s="954"/>
      <c r="AC110" s="954"/>
      <c r="AD110" s="954"/>
      <c r="AE110" s="955"/>
      <c r="AF110" s="956">
        <v>1757197</v>
      </c>
      <c r="AG110" s="954"/>
      <c r="AH110" s="954"/>
      <c r="AI110" s="954"/>
      <c r="AJ110" s="955"/>
      <c r="AK110" s="956">
        <v>1784951</v>
      </c>
      <c r="AL110" s="954"/>
      <c r="AM110" s="954"/>
      <c r="AN110" s="954"/>
      <c r="AO110" s="955"/>
      <c r="AP110" s="957">
        <v>31.1</v>
      </c>
      <c r="AQ110" s="958"/>
      <c r="AR110" s="958"/>
      <c r="AS110" s="958"/>
      <c r="AT110" s="959"/>
      <c r="AU110" s="995" t="s">
        <v>73</v>
      </c>
      <c r="AV110" s="996"/>
      <c r="AW110" s="996"/>
      <c r="AX110" s="996"/>
      <c r="AY110" s="996"/>
      <c r="AZ110" s="925" t="s">
        <v>434</v>
      </c>
      <c r="BA110" s="873"/>
      <c r="BB110" s="873"/>
      <c r="BC110" s="873"/>
      <c r="BD110" s="873"/>
      <c r="BE110" s="873"/>
      <c r="BF110" s="873"/>
      <c r="BG110" s="873"/>
      <c r="BH110" s="873"/>
      <c r="BI110" s="873"/>
      <c r="BJ110" s="873"/>
      <c r="BK110" s="873"/>
      <c r="BL110" s="873"/>
      <c r="BM110" s="873"/>
      <c r="BN110" s="873"/>
      <c r="BO110" s="873"/>
      <c r="BP110" s="874"/>
      <c r="BQ110" s="926">
        <v>13484286</v>
      </c>
      <c r="BR110" s="907"/>
      <c r="BS110" s="907"/>
      <c r="BT110" s="907"/>
      <c r="BU110" s="907"/>
      <c r="BV110" s="907">
        <v>12619537</v>
      </c>
      <c r="BW110" s="907"/>
      <c r="BX110" s="907"/>
      <c r="BY110" s="907"/>
      <c r="BZ110" s="907"/>
      <c r="CA110" s="907">
        <v>11761228</v>
      </c>
      <c r="CB110" s="907"/>
      <c r="CC110" s="907"/>
      <c r="CD110" s="907"/>
      <c r="CE110" s="907"/>
      <c r="CF110" s="931">
        <v>204.7</v>
      </c>
      <c r="CG110" s="932"/>
      <c r="CH110" s="932"/>
      <c r="CI110" s="932"/>
      <c r="CJ110" s="932"/>
      <c r="CK110" s="991" t="s">
        <v>435</v>
      </c>
      <c r="CL110" s="884"/>
      <c r="CM110" s="925" t="s">
        <v>436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437</v>
      </c>
      <c r="DH110" s="907"/>
      <c r="DI110" s="907"/>
      <c r="DJ110" s="907"/>
      <c r="DK110" s="907"/>
      <c r="DL110" s="907" t="s">
        <v>438</v>
      </c>
      <c r="DM110" s="907"/>
      <c r="DN110" s="907"/>
      <c r="DO110" s="907"/>
      <c r="DP110" s="907"/>
      <c r="DQ110" s="907" t="s">
        <v>128</v>
      </c>
      <c r="DR110" s="907"/>
      <c r="DS110" s="907"/>
      <c r="DT110" s="907"/>
      <c r="DU110" s="907"/>
      <c r="DV110" s="908" t="s">
        <v>438</v>
      </c>
      <c r="DW110" s="908"/>
      <c r="DX110" s="908"/>
      <c r="DY110" s="908"/>
      <c r="DZ110" s="909"/>
    </row>
    <row r="111" spans="1:131" s="226" customFormat="1" ht="26.25" customHeight="1" x14ac:dyDescent="0.15">
      <c r="A111" s="839" t="s">
        <v>439</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128</v>
      </c>
      <c r="AB111" s="984"/>
      <c r="AC111" s="984"/>
      <c r="AD111" s="984"/>
      <c r="AE111" s="985"/>
      <c r="AF111" s="986" t="s">
        <v>128</v>
      </c>
      <c r="AG111" s="984"/>
      <c r="AH111" s="984"/>
      <c r="AI111" s="984"/>
      <c r="AJ111" s="985"/>
      <c r="AK111" s="986" t="s">
        <v>128</v>
      </c>
      <c r="AL111" s="984"/>
      <c r="AM111" s="984"/>
      <c r="AN111" s="984"/>
      <c r="AO111" s="985"/>
      <c r="AP111" s="987" t="s">
        <v>128</v>
      </c>
      <c r="AQ111" s="988"/>
      <c r="AR111" s="988"/>
      <c r="AS111" s="988"/>
      <c r="AT111" s="989"/>
      <c r="AU111" s="997"/>
      <c r="AV111" s="998"/>
      <c r="AW111" s="998"/>
      <c r="AX111" s="998"/>
      <c r="AY111" s="998"/>
      <c r="AZ111" s="880" t="s">
        <v>440</v>
      </c>
      <c r="BA111" s="817"/>
      <c r="BB111" s="817"/>
      <c r="BC111" s="817"/>
      <c r="BD111" s="817"/>
      <c r="BE111" s="817"/>
      <c r="BF111" s="817"/>
      <c r="BG111" s="817"/>
      <c r="BH111" s="817"/>
      <c r="BI111" s="817"/>
      <c r="BJ111" s="817"/>
      <c r="BK111" s="817"/>
      <c r="BL111" s="817"/>
      <c r="BM111" s="817"/>
      <c r="BN111" s="817"/>
      <c r="BO111" s="817"/>
      <c r="BP111" s="818"/>
      <c r="BQ111" s="881">
        <v>2718523</v>
      </c>
      <c r="BR111" s="882"/>
      <c r="BS111" s="882"/>
      <c r="BT111" s="882"/>
      <c r="BU111" s="882"/>
      <c r="BV111" s="882">
        <v>2364015</v>
      </c>
      <c r="BW111" s="882"/>
      <c r="BX111" s="882"/>
      <c r="BY111" s="882"/>
      <c r="BZ111" s="882"/>
      <c r="CA111" s="882">
        <v>2443321</v>
      </c>
      <c r="CB111" s="882"/>
      <c r="CC111" s="882"/>
      <c r="CD111" s="882"/>
      <c r="CE111" s="882"/>
      <c r="CF111" s="940">
        <v>42.5</v>
      </c>
      <c r="CG111" s="941"/>
      <c r="CH111" s="941"/>
      <c r="CI111" s="941"/>
      <c r="CJ111" s="941"/>
      <c r="CK111" s="992"/>
      <c r="CL111" s="886"/>
      <c r="CM111" s="880" t="s">
        <v>441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437</v>
      </c>
      <c r="DH111" s="882"/>
      <c r="DI111" s="882"/>
      <c r="DJ111" s="882"/>
      <c r="DK111" s="882"/>
      <c r="DL111" s="882" t="s">
        <v>437</v>
      </c>
      <c r="DM111" s="882"/>
      <c r="DN111" s="882"/>
      <c r="DO111" s="882"/>
      <c r="DP111" s="882"/>
      <c r="DQ111" s="882" t="s">
        <v>437</v>
      </c>
      <c r="DR111" s="882"/>
      <c r="DS111" s="882"/>
      <c r="DT111" s="882"/>
      <c r="DU111" s="882"/>
      <c r="DV111" s="859" t="s">
        <v>128</v>
      </c>
      <c r="DW111" s="859"/>
      <c r="DX111" s="859"/>
      <c r="DY111" s="859"/>
      <c r="DZ111" s="860"/>
    </row>
    <row r="112" spans="1:131" s="226" customFormat="1" ht="26.25" customHeight="1" x14ac:dyDescent="0.15">
      <c r="A112" s="977" t="s">
        <v>442</v>
      </c>
      <c r="B112" s="978"/>
      <c r="C112" s="817" t="s">
        <v>443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128</v>
      </c>
      <c r="AB112" s="845"/>
      <c r="AC112" s="845"/>
      <c r="AD112" s="845"/>
      <c r="AE112" s="846"/>
      <c r="AF112" s="847" t="s">
        <v>128</v>
      </c>
      <c r="AG112" s="845"/>
      <c r="AH112" s="845"/>
      <c r="AI112" s="845"/>
      <c r="AJ112" s="846"/>
      <c r="AK112" s="847" t="s">
        <v>128</v>
      </c>
      <c r="AL112" s="845"/>
      <c r="AM112" s="845"/>
      <c r="AN112" s="845"/>
      <c r="AO112" s="846"/>
      <c r="AP112" s="889" t="s">
        <v>128</v>
      </c>
      <c r="AQ112" s="890"/>
      <c r="AR112" s="890"/>
      <c r="AS112" s="890"/>
      <c r="AT112" s="891"/>
      <c r="AU112" s="997"/>
      <c r="AV112" s="998"/>
      <c r="AW112" s="998"/>
      <c r="AX112" s="998"/>
      <c r="AY112" s="998"/>
      <c r="AZ112" s="880" t="s">
        <v>444</v>
      </c>
      <c r="BA112" s="817"/>
      <c r="BB112" s="817"/>
      <c r="BC112" s="817"/>
      <c r="BD112" s="817"/>
      <c r="BE112" s="817"/>
      <c r="BF112" s="817"/>
      <c r="BG112" s="817"/>
      <c r="BH112" s="817"/>
      <c r="BI112" s="817"/>
      <c r="BJ112" s="817"/>
      <c r="BK112" s="817"/>
      <c r="BL112" s="817"/>
      <c r="BM112" s="817"/>
      <c r="BN112" s="817"/>
      <c r="BO112" s="817"/>
      <c r="BP112" s="818"/>
      <c r="BQ112" s="881">
        <v>8300746</v>
      </c>
      <c r="BR112" s="882"/>
      <c r="BS112" s="882"/>
      <c r="BT112" s="882"/>
      <c r="BU112" s="882"/>
      <c r="BV112" s="882">
        <v>7165156</v>
      </c>
      <c r="BW112" s="882"/>
      <c r="BX112" s="882"/>
      <c r="BY112" s="882"/>
      <c r="BZ112" s="882"/>
      <c r="CA112" s="882">
        <v>7229915</v>
      </c>
      <c r="CB112" s="882"/>
      <c r="CC112" s="882"/>
      <c r="CD112" s="882"/>
      <c r="CE112" s="882"/>
      <c r="CF112" s="940">
        <v>125.8</v>
      </c>
      <c r="CG112" s="941"/>
      <c r="CH112" s="941"/>
      <c r="CI112" s="941"/>
      <c r="CJ112" s="941"/>
      <c r="CK112" s="992"/>
      <c r="CL112" s="886"/>
      <c r="CM112" s="880" t="s">
        <v>445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128</v>
      </c>
      <c r="DH112" s="882"/>
      <c r="DI112" s="882"/>
      <c r="DJ112" s="882"/>
      <c r="DK112" s="882"/>
      <c r="DL112" s="882" t="s">
        <v>128</v>
      </c>
      <c r="DM112" s="882"/>
      <c r="DN112" s="882"/>
      <c r="DO112" s="882"/>
      <c r="DP112" s="882"/>
      <c r="DQ112" s="882" t="s">
        <v>128</v>
      </c>
      <c r="DR112" s="882"/>
      <c r="DS112" s="882"/>
      <c r="DT112" s="882"/>
      <c r="DU112" s="882"/>
      <c r="DV112" s="859" t="s">
        <v>128</v>
      </c>
      <c r="DW112" s="859"/>
      <c r="DX112" s="859"/>
      <c r="DY112" s="859"/>
      <c r="DZ112" s="860"/>
    </row>
    <row r="113" spans="1:130" s="226" customFormat="1" ht="26.25" customHeight="1" x14ac:dyDescent="0.15">
      <c r="A113" s="979"/>
      <c r="B113" s="980"/>
      <c r="C113" s="817" t="s">
        <v>446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592729</v>
      </c>
      <c r="AB113" s="984"/>
      <c r="AC113" s="984"/>
      <c r="AD113" s="984"/>
      <c r="AE113" s="985"/>
      <c r="AF113" s="986">
        <v>577944</v>
      </c>
      <c r="AG113" s="984"/>
      <c r="AH113" s="984"/>
      <c r="AI113" s="984"/>
      <c r="AJ113" s="985"/>
      <c r="AK113" s="986">
        <v>597570</v>
      </c>
      <c r="AL113" s="984"/>
      <c r="AM113" s="984"/>
      <c r="AN113" s="984"/>
      <c r="AO113" s="985"/>
      <c r="AP113" s="987">
        <v>10.4</v>
      </c>
      <c r="AQ113" s="988"/>
      <c r="AR113" s="988"/>
      <c r="AS113" s="988"/>
      <c r="AT113" s="989"/>
      <c r="AU113" s="997"/>
      <c r="AV113" s="998"/>
      <c r="AW113" s="998"/>
      <c r="AX113" s="998"/>
      <c r="AY113" s="998"/>
      <c r="AZ113" s="880" t="s">
        <v>447</v>
      </c>
      <c r="BA113" s="817"/>
      <c r="BB113" s="817"/>
      <c r="BC113" s="817"/>
      <c r="BD113" s="817"/>
      <c r="BE113" s="817"/>
      <c r="BF113" s="817"/>
      <c r="BG113" s="817"/>
      <c r="BH113" s="817"/>
      <c r="BI113" s="817"/>
      <c r="BJ113" s="817"/>
      <c r="BK113" s="817"/>
      <c r="BL113" s="817"/>
      <c r="BM113" s="817"/>
      <c r="BN113" s="817"/>
      <c r="BO113" s="817"/>
      <c r="BP113" s="818"/>
      <c r="BQ113" s="881">
        <v>1059661</v>
      </c>
      <c r="BR113" s="882"/>
      <c r="BS113" s="882"/>
      <c r="BT113" s="882"/>
      <c r="BU113" s="882"/>
      <c r="BV113" s="882">
        <v>976643</v>
      </c>
      <c r="BW113" s="882"/>
      <c r="BX113" s="882"/>
      <c r="BY113" s="882"/>
      <c r="BZ113" s="882"/>
      <c r="CA113" s="882">
        <v>915277</v>
      </c>
      <c r="CB113" s="882"/>
      <c r="CC113" s="882"/>
      <c r="CD113" s="882"/>
      <c r="CE113" s="882"/>
      <c r="CF113" s="940">
        <v>15.9</v>
      </c>
      <c r="CG113" s="941"/>
      <c r="CH113" s="941"/>
      <c r="CI113" s="941"/>
      <c r="CJ113" s="941"/>
      <c r="CK113" s="992"/>
      <c r="CL113" s="886"/>
      <c r="CM113" s="880" t="s">
        <v>448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128</v>
      </c>
      <c r="DH113" s="845"/>
      <c r="DI113" s="845"/>
      <c r="DJ113" s="845"/>
      <c r="DK113" s="846"/>
      <c r="DL113" s="847" t="s">
        <v>128</v>
      </c>
      <c r="DM113" s="845"/>
      <c r="DN113" s="845"/>
      <c r="DO113" s="845"/>
      <c r="DP113" s="846"/>
      <c r="DQ113" s="847" t="s">
        <v>128</v>
      </c>
      <c r="DR113" s="845"/>
      <c r="DS113" s="845"/>
      <c r="DT113" s="845"/>
      <c r="DU113" s="846"/>
      <c r="DV113" s="889" t="s">
        <v>449</v>
      </c>
      <c r="DW113" s="890"/>
      <c r="DX113" s="890"/>
      <c r="DY113" s="890"/>
      <c r="DZ113" s="891"/>
    </row>
    <row r="114" spans="1:130" s="226" customFormat="1" ht="26.25" customHeight="1" x14ac:dyDescent="0.15">
      <c r="A114" s="979"/>
      <c r="B114" s="980"/>
      <c r="C114" s="817" t="s">
        <v>450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87997</v>
      </c>
      <c r="AB114" s="845"/>
      <c r="AC114" s="845"/>
      <c r="AD114" s="845"/>
      <c r="AE114" s="846"/>
      <c r="AF114" s="847">
        <v>99002</v>
      </c>
      <c r="AG114" s="845"/>
      <c r="AH114" s="845"/>
      <c r="AI114" s="845"/>
      <c r="AJ114" s="846"/>
      <c r="AK114" s="847">
        <v>97189</v>
      </c>
      <c r="AL114" s="845"/>
      <c r="AM114" s="845"/>
      <c r="AN114" s="845"/>
      <c r="AO114" s="846"/>
      <c r="AP114" s="889">
        <v>1.7</v>
      </c>
      <c r="AQ114" s="890"/>
      <c r="AR114" s="890"/>
      <c r="AS114" s="890"/>
      <c r="AT114" s="891"/>
      <c r="AU114" s="997"/>
      <c r="AV114" s="998"/>
      <c r="AW114" s="998"/>
      <c r="AX114" s="998"/>
      <c r="AY114" s="998"/>
      <c r="AZ114" s="880" t="s">
        <v>451</v>
      </c>
      <c r="BA114" s="817"/>
      <c r="BB114" s="817"/>
      <c r="BC114" s="817"/>
      <c r="BD114" s="817"/>
      <c r="BE114" s="817"/>
      <c r="BF114" s="817"/>
      <c r="BG114" s="817"/>
      <c r="BH114" s="817"/>
      <c r="BI114" s="817"/>
      <c r="BJ114" s="817"/>
      <c r="BK114" s="817"/>
      <c r="BL114" s="817"/>
      <c r="BM114" s="817"/>
      <c r="BN114" s="817"/>
      <c r="BO114" s="817"/>
      <c r="BP114" s="818"/>
      <c r="BQ114" s="881">
        <v>998356</v>
      </c>
      <c r="BR114" s="882"/>
      <c r="BS114" s="882"/>
      <c r="BT114" s="882"/>
      <c r="BU114" s="882"/>
      <c r="BV114" s="882">
        <v>967923</v>
      </c>
      <c r="BW114" s="882"/>
      <c r="BX114" s="882"/>
      <c r="BY114" s="882"/>
      <c r="BZ114" s="882"/>
      <c r="CA114" s="882">
        <v>930569</v>
      </c>
      <c r="CB114" s="882"/>
      <c r="CC114" s="882"/>
      <c r="CD114" s="882"/>
      <c r="CE114" s="882"/>
      <c r="CF114" s="940">
        <v>16.2</v>
      </c>
      <c r="CG114" s="941"/>
      <c r="CH114" s="941"/>
      <c r="CI114" s="941"/>
      <c r="CJ114" s="941"/>
      <c r="CK114" s="992"/>
      <c r="CL114" s="886"/>
      <c r="CM114" s="880" t="s">
        <v>452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128</v>
      </c>
      <c r="DM114" s="845"/>
      <c r="DN114" s="845"/>
      <c r="DO114" s="845"/>
      <c r="DP114" s="846"/>
      <c r="DQ114" s="847" t="s">
        <v>449</v>
      </c>
      <c r="DR114" s="845"/>
      <c r="DS114" s="845"/>
      <c r="DT114" s="845"/>
      <c r="DU114" s="846"/>
      <c r="DV114" s="889" t="s">
        <v>128</v>
      </c>
      <c r="DW114" s="890"/>
      <c r="DX114" s="890"/>
      <c r="DY114" s="890"/>
      <c r="DZ114" s="891"/>
    </row>
    <row r="115" spans="1:130" s="226" customFormat="1" ht="26.25" customHeight="1" x14ac:dyDescent="0.15">
      <c r="A115" s="979"/>
      <c r="B115" s="980"/>
      <c r="C115" s="817" t="s">
        <v>453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2957</v>
      </c>
      <c r="AB115" s="984"/>
      <c r="AC115" s="984"/>
      <c r="AD115" s="984"/>
      <c r="AE115" s="985"/>
      <c r="AF115" s="986">
        <v>3962</v>
      </c>
      <c r="AG115" s="984"/>
      <c r="AH115" s="984"/>
      <c r="AI115" s="984"/>
      <c r="AJ115" s="985"/>
      <c r="AK115" s="986">
        <v>3007</v>
      </c>
      <c r="AL115" s="984"/>
      <c r="AM115" s="984"/>
      <c r="AN115" s="984"/>
      <c r="AO115" s="985"/>
      <c r="AP115" s="987">
        <v>0.1</v>
      </c>
      <c r="AQ115" s="988"/>
      <c r="AR115" s="988"/>
      <c r="AS115" s="988"/>
      <c r="AT115" s="989"/>
      <c r="AU115" s="997"/>
      <c r="AV115" s="998"/>
      <c r="AW115" s="998"/>
      <c r="AX115" s="998"/>
      <c r="AY115" s="998"/>
      <c r="AZ115" s="880" t="s">
        <v>454</v>
      </c>
      <c r="BA115" s="817"/>
      <c r="BB115" s="817"/>
      <c r="BC115" s="817"/>
      <c r="BD115" s="817"/>
      <c r="BE115" s="817"/>
      <c r="BF115" s="817"/>
      <c r="BG115" s="817"/>
      <c r="BH115" s="817"/>
      <c r="BI115" s="817"/>
      <c r="BJ115" s="817"/>
      <c r="BK115" s="817"/>
      <c r="BL115" s="817"/>
      <c r="BM115" s="817"/>
      <c r="BN115" s="817"/>
      <c r="BO115" s="817"/>
      <c r="BP115" s="818"/>
      <c r="BQ115" s="881" t="s">
        <v>449</v>
      </c>
      <c r="BR115" s="882"/>
      <c r="BS115" s="882"/>
      <c r="BT115" s="882"/>
      <c r="BU115" s="882"/>
      <c r="BV115" s="882" t="s">
        <v>128</v>
      </c>
      <c r="BW115" s="882"/>
      <c r="BX115" s="882"/>
      <c r="BY115" s="882"/>
      <c r="BZ115" s="882"/>
      <c r="CA115" s="882" t="s">
        <v>449</v>
      </c>
      <c r="CB115" s="882"/>
      <c r="CC115" s="882"/>
      <c r="CD115" s="882"/>
      <c r="CE115" s="882"/>
      <c r="CF115" s="940" t="s">
        <v>128</v>
      </c>
      <c r="CG115" s="941"/>
      <c r="CH115" s="941"/>
      <c r="CI115" s="941"/>
      <c r="CJ115" s="941"/>
      <c r="CK115" s="992"/>
      <c r="CL115" s="886"/>
      <c r="CM115" s="880" t="s">
        <v>455</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128</v>
      </c>
      <c r="DH115" s="845"/>
      <c r="DI115" s="845"/>
      <c r="DJ115" s="845"/>
      <c r="DK115" s="846"/>
      <c r="DL115" s="847" t="s">
        <v>128</v>
      </c>
      <c r="DM115" s="845"/>
      <c r="DN115" s="845"/>
      <c r="DO115" s="845"/>
      <c r="DP115" s="846"/>
      <c r="DQ115" s="847" t="s">
        <v>128</v>
      </c>
      <c r="DR115" s="845"/>
      <c r="DS115" s="845"/>
      <c r="DT115" s="845"/>
      <c r="DU115" s="846"/>
      <c r="DV115" s="889" t="s">
        <v>128</v>
      </c>
      <c r="DW115" s="890"/>
      <c r="DX115" s="890"/>
      <c r="DY115" s="890"/>
      <c r="DZ115" s="891"/>
    </row>
    <row r="116" spans="1:130" s="226" customFormat="1" ht="26.25" customHeight="1" x14ac:dyDescent="0.15">
      <c r="A116" s="981"/>
      <c r="B116" s="982"/>
      <c r="C116" s="904" t="s">
        <v>456</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128</v>
      </c>
      <c r="AB116" s="845"/>
      <c r="AC116" s="845"/>
      <c r="AD116" s="845"/>
      <c r="AE116" s="846"/>
      <c r="AF116" s="847" t="s">
        <v>128</v>
      </c>
      <c r="AG116" s="845"/>
      <c r="AH116" s="845"/>
      <c r="AI116" s="845"/>
      <c r="AJ116" s="846"/>
      <c r="AK116" s="847" t="s">
        <v>128</v>
      </c>
      <c r="AL116" s="845"/>
      <c r="AM116" s="845"/>
      <c r="AN116" s="845"/>
      <c r="AO116" s="846"/>
      <c r="AP116" s="889" t="s">
        <v>457</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128</v>
      </c>
      <c r="BR116" s="882"/>
      <c r="BS116" s="882"/>
      <c r="BT116" s="882"/>
      <c r="BU116" s="882"/>
      <c r="BV116" s="882" t="s">
        <v>449</v>
      </c>
      <c r="BW116" s="882"/>
      <c r="BX116" s="882"/>
      <c r="BY116" s="882"/>
      <c r="BZ116" s="882"/>
      <c r="CA116" s="882" t="s">
        <v>128</v>
      </c>
      <c r="CB116" s="882"/>
      <c r="CC116" s="882"/>
      <c r="CD116" s="882"/>
      <c r="CE116" s="882"/>
      <c r="CF116" s="940" t="s">
        <v>128</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457</v>
      </c>
      <c r="DH116" s="845"/>
      <c r="DI116" s="845"/>
      <c r="DJ116" s="845"/>
      <c r="DK116" s="846"/>
      <c r="DL116" s="847" t="s">
        <v>128</v>
      </c>
      <c r="DM116" s="845"/>
      <c r="DN116" s="845"/>
      <c r="DO116" s="845"/>
      <c r="DP116" s="846"/>
      <c r="DQ116" s="847" t="s">
        <v>457</v>
      </c>
      <c r="DR116" s="845"/>
      <c r="DS116" s="845"/>
      <c r="DT116" s="845"/>
      <c r="DU116" s="846"/>
      <c r="DV116" s="889" t="s">
        <v>128</v>
      </c>
      <c r="DW116" s="890"/>
      <c r="DX116" s="890"/>
      <c r="DY116" s="890"/>
      <c r="DZ116" s="891"/>
    </row>
    <row r="117" spans="1:130" s="226" customFormat="1" ht="26.25" customHeight="1" x14ac:dyDescent="0.15">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2345590</v>
      </c>
      <c r="AB117" s="968"/>
      <c r="AC117" s="968"/>
      <c r="AD117" s="968"/>
      <c r="AE117" s="969"/>
      <c r="AF117" s="970">
        <v>2438105</v>
      </c>
      <c r="AG117" s="968"/>
      <c r="AH117" s="968"/>
      <c r="AI117" s="968"/>
      <c r="AJ117" s="969"/>
      <c r="AK117" s="970">
        <v>2482717</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449</v>
      </c>
      <c r="BR117" s="882"/>
      <c r="BS117" s="882"/>
      <c r="BT117" s="882"/>
      <c r="BU117" s="882"/>
      <c r="BV117" s="882" t="s">
        <v>128</v>
      </c>
      <c r="BW117" s="882"/>
      <c r="BX117" s="882"/>
      <c r="BY117" s="882"/>
      <c r="BZ117" s="882"/>
      <c r="CA117" s="882" t="s">
        <v>449</v>
      </c>
      <c r="CB117" s="882"/>
      <c r="CC117" s="882"/>
      <c r="CD117" s="882"/>
      <c r="CE117" s="882"/>
      <c r="CF117" s="940" t="s">
        <v>128</v>
      </c>
      <c r="CG117" s="941"/>
      <c r="CH117" s="941"/>
      <c r="CI117" s="941"/>
      <c r="CJ117" s="941"/>
      <c r="CK117" s="992"/>
      <c r="CL117" s="886"/>
      <c r="CM117" s="880" t="s">
        <v>462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128</v>
      </c>
      <c r="DM117" s="845"/>
      <c r="DN117" s="845"/>
      <c r="DO117" s="845"/>
      <c r="DP117" s="846"/>
      <c r="DQ117" s="847" t="s">
        <v>128</v>
      </c>
      <c r="DR117" s="845"/>
      <c r="DS117" s="845"/>
      <c r="DT117" s="845"/>
      <c r="DU117" s="846"/>
      <c r="DV117" s="889" t="s">
        <v>128</v>
      </c>
      <c r="DW117" s="890"/>
      <c r="DX117" s="890"/>
      <c r="DY117" s="890"/>
      <c r="DZ117" s="891"/>
    </row>
    <row r="118" spans="1:130" s="226" customFormat="1" ht="26.25" customHeight="1" x14ac:dyDescent="0.15">
      <c r="A118" s="960" t="s">
        <v>432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429</v>
      </c>
      <c r="AB118" s="961"/>
      <c r="AC118" s="961"/>
      <c r="AD118" s="961"/>
      <c r="AE118" s="962"/>
      <c r="AF118" s="963" t="s">
        <v>430</v>
      </c>
      <c r="AG118" s="961"/>
      <c r="AH118" s="961"/>
      <c r="AI118" s="961"/>
      <c r="AJ118" s="962"/>
      <c r="AK118" s="963" t="s">
        <v>306</v>
      </c>
      <c r="AL118" s="961"/>
      <c r="AM118" s="961"/>
      <c r="AN118" s="961"/>
      <c r="AO118" s="962"/>
      <c r="AP118" s="964" t="s">
        <v>431</v>
      </c>
      <c r="AQ118" s="965"/>
      <c r="AR118" s="965"/>
      <c r="AS118" s="965"/>
      <c r="AT118" s="966"/>
      <c r="AU118" s="997"/>
      <c r="AV118" s="998"/>
      <c r="AW118" s="998"/>
      <c r="AX118" s="998"/>
      <c r="AY118" s="998"/>
      <c r="AZ118" s="903" t="s">
        <v>463</v>
      </c>
      <c r="BA118" s="904"/>
      <c r="BB118" s="904"/>
      <c r="BC118" s="904"/>
      <c r="BD118" s="904"/>
      <c r="BE118" s="904"/>
      <c r="BF118" s="904"/>
      <c r="BG118" s="904"/>
      <c r="BH118" s="904"/>
      <c r="BI118" s="904"/>
      <c r="BJ118" s="904"/>
      <c r="BK118" s="904"/>
      <c r="BL118" s="904"/>
      <c r="BM118" s="904"/>
      <c r="BN118" s="904"/>
      <c r="BO118" s="904"/>
      <c r="BP118" s="905"/>
      <c r="BQ118" s="944" t="s">
        <v>128</v>
      </c>
      <c r="BR118" s="910"/>
      <c r="BS118" s="910"/>
      <c r="BT118" s="910"/>
      <c r="BU118" s="910"/>
      <c r="BV118" s="910" t="s">
        <v>128</v>
      </c>
      <c r="BW118" s="910"/>
      <c r="BX118" s="910"/>
      <c r="BY118" s="910"/>
      <c r="BZ118" s="910"/>
      <c r="CA118" s="910" t="s">
        <v>449</v>
      </c>
      <c r="CB118" s="910"/>
      <c r="CC118" s="910"/>
      <c r="CD118" s="910"/>
      <c r="CE118" s="910"/>
      <c r="CF118" s="940" t="s">
        <v>449</v>
      </c>
      <c r="CG118" s="941"/>
      <c r="CH118" s="941"/>
      <c r="CI118" s="941"/>
      <c r="CJ118" s="941"/>
      <c r="CK118" s="992"/>
      <c r="CL118" s="886"/>
      <c r="CM118" s="880" t="s">
        <v>464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457</v>
      </c>
      <c r="DH118" s="845"/>
      <c r="DI118" s="845"/>
      <c r="DJ118" s="845"/>
      <c r="DK118" s="846"/>
      <c r="DL118" s="847" t="s">
        <v>128</v>
      </c>
      <c r="DM118" s="845"/>
      <c r="DN118" s="845"/>
      <c r="DO118" s="845"/>
      <c r="DP118" s="846"/>
      <c r="DQ118" s="847" t="s">
        <v>128</v>
      </c>
      <c r="DR118" s="845"/>
      <c r="DS118" s="845"/>
      <c r="DT118" s="845"/>
      <c r="DU118" s="846"/>
      <c r="DV118" s="889" t="s">
        <v>128</v>
      </c>
      <c r="DW118" s="890"/>
      <c r="DX118" s="890"/>
      <c r="DY118" s="890"/>
      <c r="DZ118" s="891"/>
    </row>
    <row r="119" spans="1:130" s="226" customFormat="1" ht="26.25" customHeight="1" x14ac:dyDescent="0.15">
      <c r="A119" s="883" t="s">
        <v>435</v>
      </c>
      <c r="B119" s="884"/>
      <c r="C119" s="925" t="s">
        <v>436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128</v>
      </c>
      <c r="AB119" s="954"/>
      <c r="AC119" s="954"/>
      <c r="AD119" s="954"/>
      <c r="AE119" s="955"/>
      <c r="AF119" s="956" t="s">
        <v>128</v>
      </c>
      <c r="AG119" s="954"/>
      <c r="AH119" s="954"/>
      <c r="AI119" s="954"/>
      <c r="AJ119" s="955"/>
      <c r="AK119" s="956" t="s">
        <v>128</v>
      </c>
      <c r="AL119" s="954"/>
      <c r="AM119" s="954"/>
      <c r="AN119" s="954"/>
      <c r="AO119" s="955"/>
      <c r="AP119" s="957" t="s">
        <v>449</v>
      </c>
      <c r="AQ119" s="958"/>
      <c r="AR119" s="958"/>
      <c r="AS119" s="958"/>
      <c r="AT119" s="959"/>
      <c r="AU119" s="999"/>
      <c r="AV119" s="1000"/>
      <c r="AW119" s="1000"/>
      <c r="AX119" s="1000"/>
      <c r="AY119" s="1000"/>
      <c r="AZ119" s="247" t="s">
        <v>188</v>
      </c>
      <c r="BA119" s="247"/>
      <c r="BB119" s="247"/>
      <c r="BC119" s="247"/>
      <c r="BD119" s="247"/>
      <c r="BE119" s="247"/>
      <c r="BF119" s="247"/>
      <c r="BG119" s="247"/>
      <c r="BH119" s="247"/>
      <c r="BI119" s="247"/>
      <c r="BJ119" s="247"/>
      <c r="BK119" s="247"/>
      <c r="BL119" s="247"/>
      <c r="BM119" s="247"/>
      <c r="BN119" s="247"/>
      <c r="BO119" s="942" t="s">
        <v>465</v>
      </c>
      <c r="BP119" s="943"/>
      <c r="BQ119" s="944">
        <v>26561572</v>
      </c>
      <c r="BR119" s="910"/>
      <c r="BS119" s="910"/>
      <c r="BT119" s="910"/>
      <c r="BU119" s="910"/>
      <c r="BV119" s="910">
        <v>24093274</v>
      </c>
      <c r="BW119" s="910"/>
      <c r="BX119" s="910"/>
      <c r="BY119" s="910"/>
      <c r="BZ119" s="910"/>
      <c r="CA119" s="910">
        <v>23280310</v>
      </c>
      <c r="CB119" s="910"/>
      <c r="CC119" s="910"/>
      <c r="CD119" s="910"/>
      <c r="CE119" s="910"/>
      <c r="CF119" s="813"/>
      <c r="CG119" s="814"/>
      <c r="CH119" s="814"/>
      <c r="CI119" s="814"/>
      <c r="CJ119" s="899"/>
      <c r="CK119" s="993"/>
      <c r="CL119" s="888"/>
      <c r="CM119" s="903" t="s">
        <v>466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2718523</v>
      </c>
      <c r="DH119" s="829"/>
      <c r="DI119" s="829"/>
      <c r="DJ119" s="829"/>
      <c r="DK119" s="830"/>
      <c r="DL119" s="831">
        <v>2364015</v>
      </c>
      <c r="DM119" s="829"/>
      <c r="DN119" s="829"/>
      <c r="DO119" s="829"/>
      <c r="DP119" s="830"/>
      <c r="DQ119" s="831">
        <v>2443321</v>
      </c>
      <c r="DR119" s="829"/>
      <c r="DS119" s="829"/>
      <c r="DT119" s="829"/>
      <c r="DU119" s="830"/>
      <c r="DV119" s="913">
        <v>42.5</v>
      </c>
      <c r="DW119" s="914"/>
      <c r="DX119" s="914"/>
      <c r="DY119" s="914"/>
      <c r="DZ119" s="915"/>
    </row>
    <row r="120" spans="1:130" s="226" customFormat="1" ht="26.25" customHeight="1" x14ac:dyDescent="0.15">
      <c r="A120" s="885"/>
      <c r="B120" s="886"/>
      <c r="C120" s="880" t="s">
        <v>441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128</v>
      </c>
      <c r="AB120" s="845"/>
      <c r="AC120" s="845"/>
      <c r="AD120" s="845"/>
      <c r="AE120" s="846"/>
      <c r="AF120" s="847" t="s">
        <v>128</v>
      </c>
      <c r="AG120" s="845"/>
      <c r="AH120" s="845"/>
      <c r="AI120" s="845"/>
      <c r="AJ120" s="846"/>
      <c r="AK120" s="847" t="s">
        <v>128</v>
      </c>
      <c r="AL120" s="845"/>
      <c r="AM120" s="845"/>
      <c r="AN120" s="845"/>
      <c r="AO120" s="846"/>
      <c r="AP120" s="889" t="s">
        <v>128</v>
      </c>
      <c r="AQ120" s="890"/>
      <c r="AR120" s="890"/>
      <c r="AS120" s="890"/>
      <c r="AT120" s="891"/>
      <c r="AU120" s="945" t="s">
        <v>467</v>
      </c>
      <c r="AV120" s="946"/>
      <c r="AW120" s="946"/>
      <c r="AX120" s="946"/>
      <c r="AY120" s="947"/>
      <c r="AZ120" s="925" t="s">
        <v>468</v>
      </c>
      <c r="BA120" s="873"/>
      <c r="BB120" s="873"/>
      <c r="BC120" s="873"/>
      <c r="BD120" s="873"/>
      <c r="BE120" s="873"/>
      <c r="BF120" s="873"/>
      <c r="BG120" s="873"/>
      <c r="BH120" s="873"/>
      <c r="BI120" s="873"/>
      <c r="BJ120" s="873"/>
      <c r="BK120" s="873"/>
      <c r="BL120" s="873"/>
      <c r="BM120" s="873"/>
      <c r="BN120" s="873"/>
      <c r="BO120" s="873"/>
      <c r="BP120" s="874"/>
      <c r="BQ120" s="926">
        <v>8533341</v>
      </c>
      <c r="BR120" s="907"/>
      <c r="BS120" s="907"/>
      <c r="BT120" s="907"/>
      <c r="BU120" s="907"/>
      <c r="BV120" s="907">
        <v>7569576</v>
      </c>
      <c r="BW120" s="907"/>
      <c r="BX120" s="907"/>
      <c r="BY120" s="907"/>
      <c r="BZ120" s="907"/>
      <c r="CA120" s="907">
        <v>7876886</v>
      </c>
      <c r="CB120" s="907"/>
      <c r="CC120" s="907"/>
      <c r="CD120" s="907"/>
      <c r="CE120" s="907"/>
      <c r="CF120" s="931">
        <v>137.1</v>
      </c>
      <c r="CG120" s="932"/>
      <c r="CH120" s="932"/>
      <c r="CI120" s="932"/>
      <c r="CJ120" s="932"/>
      <c r="CK120" s="933" t="s">
        <v>469</v>
      </c>
      <c r="CL120" s="917"/>
      <c r="CM120" s="917"/>
      <c r="CN120" s="917"/>
      <c r="CO120" s="918"/>
      <c r="CP120" s="937" t="s">
        <v>412</v>
      </c>
      <c r="CQ120" s="938"/>
      <c r="CR120" s="938"/>
      <c r="CS120" s="938"/>
      <c r="CT120" s="938"/>
      <c r="CU120" s="938"/>
      <c r="CV120" s="938"/>
      <c r="CW120" s="938"/>
      <c r="CX120" s="938"/>
      <c r="CY120" s="938"/>
      <c r="CZ120" s="938"/>
      <c r="DA120" s="938"/>
      <c r="DB120" s="938"/>
      <c r="DC120" s="938"/>
      <c r="DD120" s="938"/>
      <c r="DE120" s="938"/>
      <c r="DF120" s="939"/>
      <c r="DG120" s="926">
        <v>6525923</v>
      </c>
      <c r="DH120" s="907"/>
      <c r="DI120" s="907"/>
      <c r="DJ120" s="907"/>
      <c r="DK120" s="907"/>
      <c r="DL120" s="907">
        <v>6218988</v>
      </c>
      <c r="DM120" s="907"/>
      <c r="DN120" s="907"/>
      <c r="DO120" s="907"/>
      <c r="DP120" s="907"/>
      <c r="DQ120" s="907">
        <v>6441996</v>
      </c>
      <c r="DR120" s="907"/>
      <c r="DS120" s="907"/>
      <c r="DT120" s="907"/>
      <c r="DU120" s="907"/>
      <c r="DV120" s="908">
        <v>112.1</v>
      </c>
      <c r="DW120" s="908"/>
      <c r="DX120" s="908"/>
      <c r="DY120" s="908"/>
      <c r="DZ120" s="909"/>
    </row>
    <row r="121" spans="1:130" s="226" customFormat="1" ht="26.25" customHeight="1" x14ac:dyDescent="0.15">
      <c r="A121" s="885"/>
      <c r="B121" s="886"/>
      <c r="C121" s="928" t="s">
        <v>470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128</v>
      </c>
      <c r="AB121" s="845"/>
      <c r="AC121" s="845"/>
      <c r="AD121" s="845"/>
      <c r="AE121" s="846"/>
      <c r="AF121" s="847" t="s">
        <v>128</v>
      </c>
      <c r="AG121" s="845"/>
      <c r="AH121" s="845"/>
      <c r="AI121" s="845"/>
      <c r="AJ121" s="846"/>
      <c r="AK121" s="847" t="s">
        <v>128</v>
      </c>
      <c r="AL121" s="845"/>
      <c r="AM121" s="845"/>
      <c r="AN121" s="845"/>
      <c r="AO121" s="846"/>
      <c r="AP121" s="889" t="s">
        <v>128</v>
      </c>
      <c r="AQ121" s="890"/>
      <c r="AR121" s="890"/>
      <c r="AS121" s="890"/>
      <c r="AT121" s="891"/>
      <c r="AU121" s="948"/>
      <c r="AV121" s="949"/>
      <c r="AW121" s="949"/>
      <c r="AX121" s="949"/>
      <c r="AY121" s="950"/>
      <c r="AZ121" s="880" t="s">
        <v>471</v>
      </c>
      <c r="BA121" s="817"/>
      <c r="BB121" s="817"/>
      <c r="BC121" s="817"/>
      <c r="BD121" s="817"/>
      <c r="BE121" s="817"/>
      <c r="BF121" s="817"/>
      <c r="BG121" s="817"/>
      <c r="BH121" s="817"/>
      <c r="BI121" s="817"/>
      <c r="BJ121" s="817"/>
      <c r="BK121" s="817"/>
      <c r="BL121" s="817"/>
      <c r="BM121" s="817"/>
      <c r="BN121" s="817"/>
      <c r="BO121" s="817"/>
      <c r="BP121" s="818"/>
      <c r="BQ121" s="881">
        <v>343994</v>
      </c>
      <c r="BR121" s="882"/>
      <c r="BS121" s="882"/>
      <c r="BT121" s="882"/>
      <c r="BU121" s="882"/>
      <c r="BV121" s="882">
        <v>293826</v>
      </c>
      <c r="BW121" s="882"/>
      <c r="BX121" s="882"/>
      <c r="BY121" s="882"/>
      <c r="BZ121" s="882"/>
      <c r="CA121" s="882">
        <v>250780</v>
      </c>
      <c r="CB121" s="882"/>
      <c r="CC121" s="882"/>
      <c r="CD121" s="882"/>
      <c r="CE121" s="882"/>
      <c r="CF121" s="940">
        <v>4.4000000000000004</v>
      </c>
      <c r="CG121" s="941"/>
      <c r="CH121" s="941"/>
      <c r="CI121" s="941"/>
      <c r="CJ121" s="941"/>
      <c r="CK121" s="934"/>
      <c r="CL121" s="920"/>
      <c r="CM121" s="920"/>
      <c r="CN121" s="920"/>
      <c r="CO121" s="921"/>
      <c r="CP121" s="900" t="s">
        <v>411</v>
      </c>
      <c r="CQ121" s="901"/>
      <c r="CR121" s="901"/>
      <c r="CS121" s="901"/>
      <c r="CT121" s="901"/>
      <c r="CU121" s="901"/>
      <c r="CV121" s="901"/>
      <c r="CW121" s="901"/>
      <c r="CX121" s="901"/>
      <c r="CY121" s="901"/>
      <c r="CZ121" s="901"/>
      <c r="DA121" s="901"/>
      <c r="DB121" s="901"/>
      <c r="DC121" s="901"/>
      <c r="DD121" s="901"/>
      <c r="DE121" s="901"/>
      <c r="DF121" s="902"/>
      <c r="DG121" s="881">
        <v>1675388</v>
      </c>
      <c r="DH121" s="882"/>
      <c r="DI121" s="882"/>
      <c r="DJ121" s="882"/>
      <c r="DK121" s="882"/>
      <c r="DL121" s="882">
        <v>847495</v>
      </c>
      <c r="DM121" s="882"/>
      <c r="DN121" s="882"/>
      <c r="DO121" s="882"/>
      <c r="DP121" s="882"/>
      <c r="DQ121" s="882">
        <v>712161</v>
      </c>
      <c r="DR121" s="882"/>
      <c r="DS121" s="882"/>
      <c r="DT121" s="882"/>
      <c r="DU121" s="882"/>
      <c r="DV121" s="859">
        <v>12.4</v>
      </c>
      <c r="DW121" s="859"/>
      <c r="DX121" s="859"/>
      <c r="DY121" s="859"/>
      <c r="DZ121" s="860"/>
    </row>
    <row r="122" spans="1:130" s="226" customFormat="1" ht="26.25" customHeight="1" x14ac:dyDescent="0.15">
      <c r="A122" s="885"/>
      <c r="B122" s="886"/>
      <c r="C122" s="880" t="s">
        <v>452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128</v>
      </c>
      <c r="AG122" s="845"/>
      <c r="AH122" s="845"/>
      <c r="AI122" s="845"/>
      <c r="AJ122" s="846"/>
      <c r="AK122" s="847" t="s">
        <v>128</v>
      </c>
      <c r="AL122" s="845"/>
      <c r="AM122" s="845"/>
      <c r="AN122" s="845"/>
      <c r="AO122" s="846"/>
      <c r="AP122" s="889" t="s">
        <v>128</v>
      </c>
      <c r="AQ122" s="890"/>
      <c r="AR122" s="890"/>
      <c r="AS122" s="890"/>
      <c r="AT122" s="891"/>
      <c r="AU122" s="948"/>
      <c r="AV122" s="949"/>
      <c r="AW122" s="949"/>
      <c r="AX122" s="949"/>
      <c r="AY122" s="950"/>
      <c r="AZ122" s="903" t="s">
        <v>472</v>
      </c>
      <c r="BA122" s="904"/>
      <c r="BB122" s="904"/>
      <c r="BC122" s="904"/>
      <c r="BD122" s="904"/>
      <c r="BE122" s="904"/>
      <c r="BF122" s="904"/>
      <c r="BG122" s="904"/>
      <c r="BH122" s="904"/>
      <c r="BI122" s="904"/>
      <c r="BJ122" s="904"/>
      <c r="BK122" s="904"/>
      <c r="BL122" s="904"/>
      <c r="BM122" s="904"/>
      <c r="BN122" s="904"/>
      <c r="BO122" s="904"/>
      <c r="BP122" s="905"/>
      <c r="BQ122" s="944">
        <v>13487045</v>
      </c>
      <c r="BR122" s="910"/>
      <c r="BS122" s="910"/>
      <c r="BT122" s="910"/>
      <c r="BU122" s="910"/>
      <c r="BV122" s="910">
        <v>13064986</v>
      </c>
      <c r="BW122" s="910"/>
      <c r="BX122" s="910"/>
      <c r="BY122" s="910"/>
      <c r="BZ122" s="910"/>
      <c r="CA122" s="910">
        <v>13394730</v>
      </c>
      <c r="CB122" s="910"/>
      <c r="CC122" s="910"/>
      <c r="CD122" s="910"/>
      <c r="CE122" s="910"/>
      <c r="CF122" s="911">
        <v>233.1</v>
      </c>
      <c r="CG122" s="912"/>
      <c r="CH122" s="912"/>
      <c r="CI122" s="912"/>
      <c r="CJ122" s="912"/>
      <c r="CK122" s="934"/>
      <c r="CL122" s="920"/>
      <c r="CM122" s="920"/>
      <c r="CN122" s="920"/>
      <c r="CO122" s="921"/>
      <c r="CP122" s="900" t="s">
        <v>473</v>
      </c>
      <c r="CQ122" s="901"/>
      <c r="CR122" s="901"/>
      <c r="CS122" s="901"/>
      <c r="CT122" s="901"/>
      <c r="CU122" s="901"/>
      <c r="CV122" s="901"/>
      <c r="CW122" s="901"/>
      <c r="CX122" s="901"/>
      <c r="CY122" s="901"/>
      <c r="CZ122" s="901"/>
      <c r="DA122" s="901"/>
      <c r="DB122" s="901"/>
      <c r="DC122" s="901"/>
      <c r="DD122" s="901"/>
      <c r="DE122" s="901"/>
      <c r="DF122" s="902"/>
      <c r="DG122" s="881">
        <v>92718</v>
      </c>
      <c r="DH122" s="882"/>
      <c r="DI122" s="882"/>
      <c r="DJ122" s="882"/>
      <c r="DK122" s="882"/>
      <c r="DL122" s="882">
        <v>91926</v>
      </c>
      <c r="DM122" s="882"/>
      <c r="DN122" s="882"/>
      <c r="DO122" s="882"/>
      <c r="DP122" s="882"/>
      <c r="DQ122" s="882">
        <v>71127</v>
      </c>
      <c r="DR122" s="882"/>
      <c r="DS122" s="882"/>
      <c r="DT122" s="882"/>
      <c r="DU122" s="882"/>
      <c r="DV122" s="859">
        <v>1.2</v>
      </c>
      <c r="DW122" s="859"/>
      <c r="DX122" s="859"/>
      <c r="DY122" s="859"/>
      <c r="DZ122" s="860"/>
    </row>
    <row r="123" spans="1:130" s="226" customFormat="1" ht="26.25" customHeight="1" x14ac:dyDescent="0.15">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128</v>
      </c>
      <c r="AG123" s="845"/>
      <c r="AH123" s="845"/>
      <c r="AI123" s="845"/>
      <c r="AJ123" s="846"/>
      <c r="AK123" s="847" t="s">
        <v>128</v>
      </c>
      <c r="AL123" s="845"/>
      <c r="AM123" s="845"/>
      <c r="AN123" s="845"/>
      <c r="AO123" s="846"/>
      <c r="AP123" s="889" t="s">
        <v>128</v>
      </c>
      <c r="AQ123" s="890"/>
      <c r="AR123" s="890"/>
      <c r="AS123" s="890"/>
      <c r="AT123" s="891"/>
      <c r="AU123" s="951"/>
      <c r="AV123" s="952"/>
      <c r="AW123" s="952"/>
      <c r="AX123" s="952"/>
      <c r="AY123" s="952"/>
      <c r="AZ123" s="247" t="s">
        <v>188</v>
      </c>
      <c r="BA123" s="247"/>
      <c r="BB123" s="247"/>
      <c r="BC123" s="247"/>
      <c r="BD123" s="247"/>
      <c r="BE123" s="247"/>
      <c r="BF123" s="247"/>
      <c r="BG123" s="247"/>
      <c r="BH123" s="247"/>
      <c r="BI123" s="247"/>
      <c r="BJ123" s="247"/>
      <c r="BK123" s="247"/>
      <c r="BL123" s="247"/>
      <c r="BM123" s="247"/>
      <c r="BN123" s="247"/>
      <c r="BO123" s="942" t="s">
        <v>474</v>
      </c>
      <c r="BP123" s="943"/>
      <c r="BQ123" s="897">
        <v>22364380</v>
      </c>
      <c r="BR123" s="898"/>
      <c r="BS123" s="898"/>
      <c r="BT123" s="898"/>
      <c r="BU123" s="898"/>
      <c r="BV123" s="898">
        <v>20928388</v>
      </c>
      <c r="BW123" s="898"/>
      <c r="BX123" s="898"/>
      <c r="BY123" s="898"/>
      <c r="BZ123" s="898"/>
      <c r="CA123" s="898">
        <v>21522396</v>
      </c>
      <c r="CB123" s="898"/>
      <c r="CC123" s="898"/>
      <c r="CD123" s="898"/>
      <c r="CE123" s="898"/>
      <c r="CF123" s="813"/>
      <c r="CG123" s="814"/>
      <c r="CH123" s="814"/>
      <c r="CI123" s="814"/>
      <c r="CJ123" s="899"/>
      <c r="CK123" s="934"/>
      <c r="CL123" s="920"/>
      <c r="CM123" s="920"/>
      <c r="CN123" s="920"/>
      <c r="CO123" s="921"/>
      <c r="CP123" s="900" t="s">
        <v>406</v>
      </c>
      <c r="CQ123" s="901"/>
      <c r="CR123" s="901"/>
      <c r="CS123" s="901"/>
      <c r="CT123" s="901"/>
      <c r="CU123" s="901"/>
      <c r="CV123" s="901"/>
      <c r="CW123" s="901"/>
      <c r="CX123" s="901"/>
      <c r="CY123" s="901"/>
      <c r="CZ123" s="901"/>
      <c r="DA123" s="901"/>
      <c r="DB123" s="901"/>
      <c r="DC123" s="901"/>
      <c r="DD123" s="901"/>
      <c r="DE123" s="901"/>
      <c r="DF123" s="902"/>
      <c r="DG123" s="844">
        <v>6717</v>
      </c>
      <c r="DH123" s="845"/>
      <c r="DI123" s="845"/>
      <c r="DJ123" s="845"/>
      <c r="DK123" s="846"/>
      <c r="DL123" s="847">
        <v>6747</v>
      </c>
      <c r="DM123" s="845"/>
      <c r="DN123" s="845"/>
      <c r="DO123" s="845"/>
      <c r="DP123" s="846"/>
      <c r="DQ123" s="847">
        <v>4631</v>
      </c>
      <c r="DR123" s="845"/>
      <c r="DS123" s="845"/>
      <c r="DT123" s="845"/>
      <c r="DU123" s="846"/>
      <c r="DV123" s="889">
        <v>0.1</v>
      </c>
      <c r="DW123" s="890"/>
      <c r="DX123" s="890"/>
      <c r="DY123" s="890"/>
      <c r="DZ123" s="891"/>
    </row>
    <row r="124" spans="1:130" s="226" customFormat="1" ht="26.25" customHeight="1" thickBot="1" x14ac:dyDescent="0.2">
      <c r="A124" s="885"/>
      <c r="B124" s="886"/>
      <c r="C124" s="880" t="s">
        <v>462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449</v>
      </c>
      <c r="AB124" s="845"/>
      <c r="AC124" s="845"/>
      <c r="AD124" s="845"/>
      <c r="AE124" s="846"/>
      <c r="AF124" s="847" t="s">
        <v>128</v>
      </c>
      <c r="AG124" s="845"/>
      <c r="AH124" s="845"/>
      <c r="AI124" s="845"/>
      <c r="AJ124" s="846"/>
      <c r="AK124" s="847" t="s">
        <v>128</v>
      </c>
      <c r="AL124" s="845"/>
      <c r="AM124" s="845"/>
      <c r="AN124" s="845"/>
      <c r="AO124" s="846"/>
      <c r="AP124" s="889" t="s">
        <v>128</v>
      </c>
      <c r="AQ124" s="890"/>
      <c r="AR124" s="890"/>
      <c r="AS124" s="890"/>
      <c r="AT124" s="891"/>
      <c r="AU124" s="892" t="s">
        <v>475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80.2</v>
      </c>
      <c r="BR124" s="896"/>
      <c r="BS124" s="896"/>
      <c r="BT124" s="896"/>
      <c r="BU124" s="896"/>
      <c r="BV124" s="896">
        <v>57.9</v>
      </c>
      <c r="BW124" s="896"/>
      <c r="BX124" s="896"/>
      <c r="BY124" s="896"/>
      <c r="BZ124" s="896"/>
      <c r="CA124" s="896">
        <v>30.5</v>
      </c>
      <c r="CB124" s="896"/>
      <c r="CC124" s="896"/>
      <c r="CD124" s="896"/>
      <c r="CE124" s="896"/>
      <c r="CF124" s="791"/>
      <c r="CG124" s="792"/>
      <c r="CH124" s="792"/>
      <c r="CI124" s="792"/>
      <c r="CJ124" s="927"/>
      <c r="CK124" s="935"/>
      <c r="CL124" s="935"/>
      <c r="CM124" s="935"/>
      <c r="CN124" s="935"/>
      <c r="CO124" s="936"/>
      <c r="CP124" s="900" t="s">
        <v>476</v>
      </c>
      <c r="CQ124" s="901"/>
      <c r="CR124" s="901"/>
      <c r="CS124" s="901"/>
      <c r="CT124" s="901"/>
      <c r="CU124" s="901"/>
      <c r="CV124" s="901"/>
      <c r="CW124" s="901"/>
      <c r="CX124" s="901"/>
      <c r="CY124" s="901"/>
      <c r="CZ124" s="901"/>
      <c r="DA124" s="901"/>
      <c r="DB124" s="901"/>
      <c r="DC124" s="901"/>
      <c r="DD124" s="901"/>
      <c r="DE124" s="901"/>
      <c r="DF124" s="902"/>
      <c r="DG124" s="828" t="s">
        <v>128</v>
      </c>
      <c r="DH124" s="829"/>
      <c r="DI124" s="829"/>
      <c r="DJ124" s="829"/>
      <c r="DK124" s="830"/>
      <c r="DL124" s="831" t="s">
        <v>128</v>
      </c>
      <c r="DM124" s="829"/>
      <c r="DN124" s="829"/>
      <c r="DO124" s="829"/>
      <c r="DP124" s="830"/>
      <c r="DQ124" s="831" t="s">
        <v>128</v>
      </c>
      <c r="DR124" s="829"/>
      <c r="DS124" s="829"/>
      <c r="DT124" s="829"/>
      <c r="DU124" s="830"/>
      <c r="DV124" s="913" t="s">
        <v>128</v>
      </c>
      <c r="DW124" s="914"/>
      <c r="DX124" s="914"/>
      <c r="DY124" s="914"/>
      <c r="DZ124" s="915"/>
    </row>
    <row r="125" spans="1:130" s="226" customFormat="1" ht="26.25" customHeight="1" x14ac:dyDescent="0.15">
      <c r="A125" s="885"/>
      <c r="B125" s="886"/>
      <c r="C125" s="880" t="s">
        <v>464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128</v>
      </c>
      <c r="AB125" s="845"/>
      <c r="AC125" s="845"/>
      <c r="AD125" s="845"/>
      <c r="AE125" s="846"/>
      <c r="AF125" s="847" t="s">
        <v>128</v>
      </c>
      <c r="AG125" s="845"/>
      <c r="AH125" s="845"/>
      <c r="AI125" s="845"/>
      <c r="AJ125" s="846"/>
      <c r="AK125" s="847" t="s">
        <v>128</v>
      </c>
      <c r="AL125" s="845"/>
      <c r="AM125" s="845"/>
      <c r="AN125" s="845"/>
      <c r="AO125" s="846"/>
      <c r="AP125" s="889" t="s">
        <v>128</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477</v>
      </c>
      <c r="CL125" s="917"/>
      <c r="CM125" s="917"/>
      <c r="CN125" s="917"/>
      <c r="CO125" s="918"/>
      <c r="CP125" s="925" t="s">
        <v>478</v>
      </c>
      <c r="CQ125" s="873"/>
      <c r="CR125" s="873"/>
      <c r="CS125" s="873"/>
      <c r="CT125" s="873"/>
      <c r="CU125" s="873"/>
      <c r="CV125" s="873"/>
      <c r="CW125" s="873"/>
      <c r="CX125" s="873"/>
      <c r="CY125" s="873"/>
      <c r="CZ125" s="873"/>
      <c r="DA125" s="873"/>
      <c r="DB125" s="873"/>
      <c r="DC125" s="873"/>
      <c r="DD125" s="873"/>
      <c r="DE125" s="873"/>
      <c r="DF125" s="874"/>
      <c r="DG125" s="926" t="s">
        <v>128</v>
      </c>
      <c r="DH125" s="907"/>
      <c r="DI125" s="907"/>
      <c r="DJ125" s="907"/>
      <c r="DK125" s="907"/>
      <c r="DL125" s="907" t="s">
        <v>449</v>
      </c>
      <c r="DM125" s="907"/>
      <c r="DN125" s="907"/>
      <c r="DO125" s="907"/>
      <c r="DP125" s="907"/>
      <c r="DQ125" s="907" t="s">
        <v>128</v>
      </c>
      <c r="DR125" s="907"/>
      <c r="DS125" s="907"/>
      <c r="DT125" s="907"/>
      <c r="DU125" s="907"/>
      <c r="DV125" s="908" t="s">
        <v>128</v>
      </c>
      <c r="DW125" s="908"/>
      <c r="DX125" s="908"/>
      <c r="DY125" s="908"/>
      <c r="DZ125" s="909"/>
    </row>
    <row r="126" spans="1:130" s="226" customFormat="1" ht="26.25" customHeight="1" thickBot="1" x14ac:dyDescent="0.2">
      <c r="A126" s="885"/>
      <c r="B126" s="886"/>
      <c r="C126" s="880" t="s">
        <v>466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2893</v>
      </c>
      <c r="AB126" s="845"/>
      <c r="AC126" s="845"/>
      <c r="AD126" s="845"/>
      <c r="AE126" s="846"/>
      <c r="AF126" s="847">
        <v>3908</v>
      </c>
      <c r="AG126" s="845"/>
      <c r="AH126" s="845"/>
      <c r="AI126" s="845"/>
      <c r="AJ126" s="846"/>
      <c r="AK126" s="847">
        <v>2959</v>
      </c>
      <c r="AL126" s="845"/>
      <c r="AM126" s="845"/>
      <c r="AN126" s="845"/>
      <c r="AO126" s="846"/>
      <c r="AP126" s="889">
        <v>0.1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479</v>
      </c>
      <c r="CQ126" s="817"/>
      <c r="CR126" s="817"/>
      <c r="CS126" s="817"/>
      <c r="CT126" s="817"/>
      <c r="CU126" s="817"/>
      <c r="CV126" s="817"/>
      <c r="CW126" s="817"/>
      <c r="CX126" s="817"/>
      <c r="CY126" s="817"/>
      <c r="CZ126" s="817"/>
      <c r="DA126" s="817"/>
      <c r="DB126" s="817"/>
      <c r="DC126" s="817"/>
      <c r="DD126" s="817"/>
      <c r="DE126" s="817"/>
      <c r="DF126" s="818"/>
      <c r="DG126" s="881" t="s">
        <v>128</v>
      </c>
      <c r="DH126" s="882"/>
      <c r="DI126" s="882"/>
      <c r="DJ126" s="882"/>
      <c r="DK126" s="882"/>
      <c r="DL126" s="882" t="s">
        <v>128</v>
      </c>
      <c r="DM126" s="882"/>
      <c r="DN126" s="882"/>
      <c r="DO126" s="882"/>
      <c r="DP126" s="882"/>
      <c r="DQ126" s="882" t="s">
        <v>128</v>
      </c>
      <c r="DR126" s="882"/>
      <c r="DS126" s="882"/>
      <c r="DT126" s="882"/>
      <c r="DU126" s="882"/>
      <c r="DV126" s="859" t="s">
        <v>128</v>
      </c>
      <c r="DW126" s="859"/>
      <c r="DX126" s="859"/>
      <c r="DY126" s="859"/>
      <c r="DZ126" s="860"/>
    </row>
    <row r="127" spans="1:130" s="226" customFormat="1" ht="26.25" customHeight="1" x14ac:dyDescent="0.15">
      <c r="A127" s="887"/>
      <c r="B127" s="888"/>
      <c r="C127" s="903" t="s">
        <v>480</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64</v>
      </c>
      <c r="AB127" s="845"/>
      <c r="AC127" s="845"/>
      <c r="AD127" s="845"/>
      <c r="AE127" s="846"/>
      <c r="AF127" s="847">
        <v>54</v>
      </c>
      <c r="AG127" s="845"/>
      <c r="AH127" s="845"/>
      <c r="AI127" s="845"/>
      <c r="AJ127" s="846"/>
      <c r="AK127" s="847">
        <v>48</v>
      </c>
      <c r="AL127" s="845"/>
      <c r="AM127" s="845"/>
      <c r="AN127" s="845"/>
      <c r="AO127" s="846"/>
      <c r="AP127" s="889">
        <v>0</v>
      </c>
      <c r="AQ127" s="890"/>
      <c r="AR127" s="890"/>
      <c r="AS127" s="890"/>
      <c r="AT127" s="891"/>
      <c r="AU127" s="228"/>
      <c r="AV127" s="228"/>
      <c r="AW127" s="228"/>
      <c r="AX127" s="906" t="s">
        <v>481</v>
      </c>
      <c r="AY127" s="877"/>
      <c r="AZ127" s="877"/>
      <c r="BA127" s="877"/>
      <c r="BB127" s="877"/>
      <c r="BC127" s="877"/>
      <c r="BD127" s="877"/>
      <c r="BE127" s="878"/>
      <c r="BF127" s="876" t="s">
        <v>482</v>
      </c>
      <c r="BG127" s="877"/>
      <c r="BH127" s="877"/>
      <c r="BI127" s="877"/>
      <c r="BJ127" s="877"/>
      <c r="BK127" s="877"/>
      <c r="BL127" s="878"/>
      <c r="BM127" s="876" t="s">
        <v>483</v>
      </c>
      <c r="BN127" s="877"/>
      <c r="BO127" s="877"/>
      <c r="BP127" s="877"/>
      <c r="BQ127" s="877"/>
      <c r="BR127" s="877"/>
      <c r="BS127" s="878"/>
      <c r="BT127" s="876" t="s">
        <v>484</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485</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128</v>
      </c>
      <c r="DM127" s="882"/>
      <c r="DN127" s="882"/>
      <c r="DO127" s="882"/>
      <c r="DP127" s="882"/>
      <c r="DQ127" s="882" t="s">
        <v>128</v>
      </c>
      <c r="DR127" s="882"/>
      <c r="DS127" s="882"/>
      <c r="DT127" s="882"/>
      <c r="DU127" s="882"/>
      <c r="DV127" s="859" t="s">
        <v>128</v>
      </c>
      <c r="DW127" s="859"/>
      <c r="DX127" s="859"/>
      <c r="DY127" s="859"/>
      <c r="DZ127" s="860"/>
    </row>
    <row r="128" spans="1:130" s="226" customFormat="1" ht="26.25" customHeight="1" thickBot="1" x14ac:dyDescent="0.2">
      <c r="A128" s="861" t="s">
        <v>486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487</v>
      </c>
      <c r="X128" s="863"/>
      <c r="Y128" s="863"/>
      <c r="Z128" s="864"/>
      <c r="AA128" s="865">
        <v>57568</v>
      </c>
      <c r="AB128" s="866"/>
      <c r="AC128" s="866"/>
      <c r="AD128" s="866"/>
      <c r="AE128" s="867"/>
      <c r="AF128" s="868">
        <v>53794</v>
      </c>
      <c r="AG128" s="866"/>
      <c r="AH128" s="866"/>
      <c r="AI128" s="866"/>
      <c r="AJ128" s="867"/>
      <c r="AK128" s="868">
        <v>43304</v>
      </c>
      <c r="AL128" s="866"/>
      <c r="AM128" s="866"/>
      <c r="AN128" s="866"/>
      <c r="AO128" s="867"/>
      <c r="AP128" s="869"/>
      <c r="AQ128" s="870"/>
      <c r="AR128" s="870"/>
      <c r="AS128" s="870"/>
      <c r="AT128" s="871"/>
      <c r="AU128" s="228"/>
      <c r="AV128" s="228"/>
      <c r="AW128" s="228"/>
      <c r="AX128" s="872" t="s">
        <v>488</v>
      </c>
      <c r="AY128" s="873"/>
      <c r="AZ128" s="873"/>
      <c r="BA128" s="873"/>
      <c r="BB128" s="873"/>
      <c r="BC128" s="873"/>
      <c r="BD128" s="873"/>
      <c r="BE128" s="874"/>
      <c r="BF128" s="851" t="s">
        <v>128</v>
      </c>
      <c r="BG128" s="852"/>
      <c r="BH128" s="852"/>
      <c r="BI128" s="852"/>
      <c r="BJ128" s="852"/>
      <c r="BK128" s="852"/>
      <c r="BL128" s="875"/>
      <c r="BM128" s="851">
        <v>13.88</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489</v>
      </c>
      <c r="CQ128" s="795"/>
      <c r="CR128" s="795"/>
      <c r="CS128" s="795"/>
      <c r="CT128" s="795"/>
      <c r="CU128" s="795"/>
      <c r="CV128" s="795"/>
      <c r="CW128" s="795"/>
      <c r="CX128" s="795"/>
      <c r="CY128" s="795"/>
      <c r="CZ128" s="795"/>
      <c r="DA128" s="795"/>
      <c r="DB128" s="795"/>
      <c r="DC128" s="795"/>
      <c r="DD128" s="795"/>
      <c r="DE128" s="795"/>
      <c r="DF128" s="796"/>
      <c r="DG128" s="855" t="s">
        <v>128</v>
      </c>
      <c r="DH128" s="856"/>
      <c r="DI128" s="856"/>
      <c r="DJ128" s="856"/>
      <c r="DK128" s="856"/>
      <c r="DL128" s="856" t="s">
        <v>128</v>
      </c>
      <c r="DM128" s="856"/>
      <c r="DN128" s="856"/>
      <c r="DO128" s="856"/>
      <c r="DP128" s="856"/>
      <c r="DQ128" s="856" t="s">
        <v>128</v>
      </c>
      <c r="DR128" s="856"/>
      <c r="DS128" s="856"/>
      <c r="DT128" s="856"/>
      <c r="DU128" s="856"/>
      <c r="DV128" s="857" t="s">
        <v>128</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490</v>
      </c>
      <c r="X129" s="842"/>
      <c r="Y129" s="842"/>
      <c r="Z129" s="843"/>
      <c r="AA129" s="844">
        <v>6920148</v>
      </c>
      <c r="AB129" s="845"/>
      <c r="AC129" s="845"/>
      <c r="AD129" s="845"/>
      <c r="AE129" s="846"/>
      <c r="AF129" s="847">
        <v>7217820</v>
      </c>
      <c r="AG129" s="845"/>
      <c r="AH129" s="845"/>
      <c r="AI129" s="845"/>
      <c r="AJ129" s="846"/>
      <c r="AK129" s="847">
        <v>7523293</v>
      </c>
      <c r="AL129" s="845"/>
      <c r="AM129" s="845"/>
      <c r="AN129" s="845"/>
      <c r="AO129" s="846"/>
      <c r="AP129" s="848"/>
      <c r="AQ129" s="849"/>
      <c r="AR129" s="849"/>
      <c r="AS129" s="849"/>
      <c r="AT129" s="850"/>
      <c r="AU129" s="229"/>
      <c r="AV129" s="229"/>
      <c r="AW129" s="229"/>
      <c r="AX129" s="816" t="s">
        <v>491</v>
      </c>
      <c r="AY129" s="817"/>
      <c r="AZ129" s="817"/>
      <c r="BA129" s="817"/>
      <c r="BB129" s="817"/>
      <c r="BC129" s="817"/>
      <c r="BD129" s="817"/>
      <c r="BE129" s="818"/>
      <c r="BF129" s="835" t="s">
        <v>449</v>
      </c>
      <c r="BG129" s="836"/>
      <c r="BH129" s="836"/>
      <c r="BI129" s="836"/>
      <c r="BJ129" s="836"/>
      <c r="BK129" s="836"/>
      <c r="BL129" s="837"/>
      <c r="BM129" s="835">
        <v>18.88</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493</v>
      </c>
      <c r="X130" s="842"/>
      <c r="Y130" s="842"/>
      <c r="Z130" s="843"/>
      <c r="AA130" s="844">
        <v>1688413</v>
      </c>
      <c r="AB130" s="845"/>
      <c r="AC130" s="845"/>
      <c r="AD130" s="845"/>
      <c r="AE130" s="846"/>
      <c r="AF130" s="847">
        <v>1752925</v>
      </c>
      <c r="AG130" s="845"/>
      <c r="AH130" s="845"/>
      <c r="AI130" s="845"/>
      <c r="AJ130" s="846"/>
      <c r="AK130" s="847">
        <v>1776420</v>
      </c>
      <c r="AL130" s="845"/>
      <c r="AM130" s="845"/>
      <c r="AN130" s="845"/>
      <c r="AO130" s="846"/>
      <c r="AP130" s="848"/>
      <c r="AQ130" s="849"/>
      <c r="AR130" s="849"/>
      <c r="AS130" s="849"/>
      <c r="AT130" s="850"/>
      <c r="AU130" s="229"/>
      <c r="AV130" s="229"/>
      <c r="AW130" s="229"/>
      <c r="AX130" s="816" t="s">
        <v>494</v>
      </c>
      <c r="AY130" s="817"/>
      <c r="AZ130" s="817"/>
      <c r="BA130" s="817"/>
      <c r="BB130" s="817"/>
      <c r="BC130" s="817"/>
      <c r="BD130" s="817"/>
      <c r="BE130" s="818"/>
      <c r="BF130" s="819">
        <v>11.5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495</v>
      </c>
      <c r="X131" s="826"/>
      <c r="Y131" s="826"/>
      <c r="Z131" s="827"/>
      <c r="AA131" s="828">
        <v>5231735</v>
      </c>
      <c r="AB131" s="829"/>
      <c r="AC131" s="829"/>
      <c r="AD131" s="829"/>
      <c r="AE131" s="830"/>
      <c r="AF131" s="831">
        <v>5464895</v>
      </c>
      <c r="AG131" s="829"/>
      <c r="AH131" s="829"/>
      <c r="AI131" s="829"/>
      <c r="AJ131" s="830"/>
      <c r="AK131" s="831">
        <v>5746873</v>
      </c>
      <c r="AL131" s="829"/>
      <c r="AM131" s="829"/>
      <c r="AN131" s="829"/>
      <c r="AO131" s="830"/>
      <c r="AP131" s="832"/>
      <c r="AQ131" s="833"/>
      <c r="AR131" s="833"/>
      <c r="AS131" s="833"/>
      <c r="AT131" s="834"/>
      <c r="AU131" s="229"/>
      <c r="AV131" s="229"/>
      <c r="AW131" s="229"/>
      <c r="AX131" s="794" t="s">
        <v>496</v>
      </c>
      <c r="AY131" s="795"/>
      <c r="AZ131" s="795"/>
      <c r="BA131" s="795"/>
      <c r="BB131" s="795"/>
      <c r="BC131" s="795"/>
      <c r="BD131" s="795"/>
      <c r="BE131" s="796"/>
      <c r="BF131" s="797">
        <v>30.5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498</v>
      </c>
      <c r="W132" s="807"/>
      <c r="X132" s="807"/>
      <c r="Y132" s="807"/>
      <c r="Z132" s="808"/>
      <c r="AA132" s="809">
        <v>11.46099716</v>
      </c>
      <c r="AB132" s="810"/>
      <c r="AC132" s="810"/>
      <c r="AD132" s="810"/>
      <c r="AE132" s="811"/>
      <c r="AF132" s="812">
        <v>11.55348822</v>
      </c>
      <c r="AG132" s="810"/>
      <c r="AH132" s="810"/>
      <c r="AI132" s="810"/>
      <c r="AJ132" s="811"/>
      <c r="AK132" s="812">
        <v>11.536586939999999</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499</v>
      </c>
      <c r="W133" s="786"/>
      <c r="X133" s="786"/>
      <c r="Y133" s="786"/>
      <c r="Z133" s="787"/>
      <c r="AA133" s="788">
        <v>11.3</v>
      </c>
      <c r="AB133" s="789"/>
      <c r="AC133" s="789"/>
      <c r="AD133" s="789"/>
      <c r="AE133" s="790"/>
      <c r="AF133" s="788">
        <v>11.4</v>
      </c>
      <c r="AG133" s="789"/>
      <c r="AH133" s="789"/>
      <c r="AI133" s="789"/>
      <c r="AJ133" s="790"/>
      <c r="AK133" s="788">
        <v>11.5</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djzGNNl+NjbQSVfLffCRvUEbt/K58oSr885Idj1CY0kmBUzwNGGWvPhf5HsDZmAJzrn0u36foVU0cyz2ja92w==" saltValue="Ih3cuhCgzku6QnNT9FSY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1" zoomScale="85" zoomScaleNormal="85" zoomScaleSheetLayoutView="85" workbookViewId="0">
      <selection activeCell="CR73" sqref="CR7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CV89" sqref="CV89"/>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j1EODiorV1EsQzXxBbcVt9tZed6I9OZmvmiDGTBf0zP8WS9rzm91PE7Obg9AJMoqcwccNeG4Q0fxbAWR2Jj9A==" saltValue="MhJWivvhq49g9Q1qptiJ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508</v>
      </c>
      <c r="AL9" s="1196"/>
      <c r="AM9" s="1196"/>
      <c r="AN9" s="1197"/>
      <c r="AO9" s="277">
        <v>1976595</v>
      </c>
      <c r="AP9" s="277">
        <v>156748</v>
      </c>
      <c r="AQ9" s="278">
        <v>106927</v>
      </c>
      <c r="AR9" s="279">
        <v>46.6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509</v>
      </c>
      <c r="AL10" s="1196"/>
      <c r="AM10" s="1196"/>
      <c r="AN10" s="1197"/>
      <c r="AO10" s="280">
        <v>146844</v>
      </c>
      <c r="AP10" s="280">
        <v>11645</v>
      </c>
      <c r="AQ10" s="281">
        <v>15145</v>
      </c>
      <c r="AR10" s="282">
        <v>-23.1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510</v>
      </c>
      <c r="AL11" s="1196"/>
      <c r="AM11" s="1196"/>
      <c r="AN11" s="1197"/>
      <c r="AO11" s="280" t="s">
        <v>511</v>
      </c>
      <c r="AP11" s="280" t="s">
        <v>511</v>
      </c>
      <c r="AQ11" s="281">
        <v>1510</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512</v>
      </c>
      <c r="AL12" s="1196"/>
      <c r="AM12" s="1196"/>
      <c r="AN12" s="1197"/>
      <c r="AO12" s="280" t="s">
        <v>511</v>
      </c>
      <c r="AP12" s="280" t="s">
        <v>511</v>
      </c>
      <c r="AQ12" s="281">
        <v>21</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513</v>
      </c>
      <c r="AL13" s="1196"/>
      <c r="AM13" s="1196"/>
      <c r="AN13" s="1197"/>
      <c r="AO13" s="280">
        <v>85325</v>
      </c>
      <c r="AP13" s="280">
        <v>6766</v>
      </c>
      <c r="AQ13" s="281">
        <v>4533</v>
      </c>
      <c r="AR13" s="282">
        <v>49.3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514</v>
      </c>
      <c r="AL14" s="1196"/>
      <c r="AM14" s="1196"/>
      <c r="AN14" s="1197"/>
      <c r="AO14" s="280">
        <v>47462</v>
      </c>
      <c r="AP14" s="280">
        <v>3764</v>
      </c>
      <c r="AQ14" s="281">
        <v>2422</v>
      </c>
      <c r="AR14" s="282">
        <v>55.4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515</v>
      </c>
      <c r="AL15" s="1199"/>
      <c r="AM15" s="1199"/>
      <c r="AN15" s="1200"/>
      <c r="AO15" s="280">
        <v>-114677</v>
      </c>
      <c r="AP15" s="280">
        <v>-9094</v>
      </c>
      <c r="AQ15" s="281">
        <v>-7979</v>
      </c>
      <c r="AR15" s="282">
        <v>14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188</v>
      </c>
      <c r="AL16" s="1199"/>
      <c r="AM16" s="1199"/>
      <c r="AN16" s="1200"/>
      <c r="AO16" s="280">
        <v>2141549</v>
      </c>
      <c r="AP16" s="280">
        <v>169829</v>
      </c>
      <c r="AQ16" s="281">
        <v>122579</v>
      </c>
      <c r="AR16" s="282">
        <v>38.5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520</v>
      </c>
      <c r="AL21" s="1202"/>
      <c r="AM21" s="1202"/>
      <c r="AN21" s="1203"/>
      <c r="AO21" s="293">
        <v>14.59</v>
      </c>
      <c r="AP21" s="294">
        <v>10.66</v>
      </c>
      <c r="AQ21" s="295">
        <v>3.93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521</v>
      </c>
      <c r="AL22" s="1202"/>
      <c r="AM22" s="1202"/>
      <c r="AN22" s="1203"/>
      <c r="AO22" s="298">
        <v>95.1</v>
      </c>
      <c r="AP22" s="299">
        <v>96.3</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525</v>
      </c>
      <c r="AL32" s="1186"/>
      <c r="AM32" s="1186"/>
      <c r="AN32" s="1187"/>
      <c r="AO32" s="308">
        <v>1784951</v>
      </c>
      <c r="AP32" s="308">
        <v>141550</v>
      </c>
      <c r="AQ32" s="309">
        <v>59977</v>
      </c>
      <c r="AR32" s="310">
        <v>136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526</v>
      </c>
      <c r="AL33" s="1186"/>
      <c r="AM33" s="1186"/>
      <c r="AN33" s="1187"/>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527</v>
      </c>
      <c r="AL34" s="1186"/>
      <c r="AM34" s="1186"/>
      <c r="AN34" s="1187"/>
      <c r="AO34" s="308" t="s">
        <v>511</v>
      </c>
      <c r="AP34" s="308" t="s">
        <v>511</v>
      </c>
      <c r="AQ34" s="309" t="s">
        <v>511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528</v>
      </c>
      <c r="AL35" s="1186"/>
      <c r="AM35" s="1186"/>
      <c r="AN35" s="1187"/>
      <c r="AO35" s="308">
        <v>597570</v>
      </c>
      <c r="AP35" s="308">
        <v>47389</v>
      </c>
      <c r="AQ35" s="309">
        <v>16053</v>
      </c>
      <c r="AR35" s="310">
        <v>195.2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529</v>
      </c>
      <c r="AL36" s="1186"/>
      <c r="AM36" s="1186"/>
      <c r="AN36" s="1187"/>
      <c r="AO36" s="308">
        <v>97189</v>
      </c>
      <c r="AP36" s="308">
        <v>7707</v>
      </c>
      <c r="AQ36" s="309">
        <v>3449</v>
      </c>
      <c r="AR36" s="310">
        <v>123.5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530</v>
      </c>
      <c r="AL37" s="1186"/>
      <c r="AM37" s="1186"/>
      <c r="AN37" s="1187"/>
      <c r="AO37" s="308">
        <v>3007</v>
      </c>
      <c r="AP37" s="308">
        <v>238</v>
      </c>
      <c r="AQ37" s="309">
        <v>404</v>
      </c>
      <c r="AR37" s="310">
        <v>-41.1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531</v>
      </c>
      <c r="AL38" s="1189"/>
      <c r="AM38" s="1189"/>
      <c r="AN38" s="1190"/>
      <c r="AO38" s="311" t="s">
        <v>511</v>
      </c>
      <c r="AP38" s="311" t="s">
        <v>511</v>
      </c>
      <c r="AQ38" s="312">
        <v>3</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532</v>
      </c>
      <c r="AL39" s="1189"/>
      <c r="AM39" s="1189"/>
      <c r="AN39" s="1190"/>
      <c r="AO39" s="308">
        <v>-43304</v>
      </c>
      <c r="AP39" s="308">
        <v>-3434</v>
      </c>
      <c r="AQ39" s="309">
        <v>-3105</v>
      </c>
      <c r="AR39" s="310">
        <v>10.6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533</v>
      </c>
      <c r="AL40" s="1186"/>
      <c r="AM40" s="1186"/>
      <c r="AN40" s="1187"/>
      <c r="AO40" s="308">
        <v>-1776420</v>
      </c>
      <c r="AP40" s="308">
        <v>-140874</v>
      </c>
      <c r="AQ40" s="309">
        <v>-51549</v>
      </c>
      <c r="AR40" s="310">
        <v>173.3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299</v>
      </c>
      <c r="AL41" s="1192"/>
      <c r="AM41" s="1192"/>
      <c r="AN41" s="1193"/>
      <c r="AO41" s="308">
        <v>662993</v>
      </c>
      <c r="AP41" s="308">
        <v>52577</v>
      </c>
      <c r="AQ41" s="309">
        <v>25231</v>
      </c>
      <c r="AR41" s="310">
        <v>108.4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503</v>
      </c>
      <c r="AN49" s="1180" t="s">
        <v>537</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2609361</v>
      </c>
      <c r="AN51" s="330">
        <v>197514</v>
      </c>
      <c r="AO51" s="331">
        <v>3.3</v>
      </c>
      <c r="AP51" s="332">
        <v>82993</v>
      </c>
      <c r="AQ51" s="333">
        <v>5.2</v>
      </c>
      <c r="AR51" s="334">
        <v>-1.9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2132442</v>
      </c>
      <c r="AN52" s="338">
        <v>161414</v>
      </c>
      <c r="AO52" s="339">
        <v>-6.6</v>
      </c>
      <c r="AP52" s="340">
        <v>46787</v>
      </c>
      <c r="AQ52" s="341">
        <v>-4.9000000000000004</v>
      </c>
      <c r="AR52" s="342">
        <v>-1.7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1706460</v>
      </c>
      <c r="AN53" s="330">
        <v>131024</v>
      </c>
      <c r="AO53" s="331">
        <v>-33.700000000000003</v>
      </c>
      <c r="AP53" s="332">
        <v>108252</v>
      </c>
      <c r="AQ53" s="333">
        <v>30.4</v>
      </c>
      <c r="AR53" s="334">
        <v>-64.099999999999994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1381242</v>
      </c>
      <c r="AN54" s="338">
        <v>106054</v>
      </c>
      <c r="AO54" s="339">
        <v>-34.299999999999997</v>
      </c>
      <c r="AP54" s="340">
        <v>50321</v>
      </c>
      <c r="AQ54" s="341">
        <v>7.6</v>
      </c>
      <c r="AR54" s="342">
        <v>-41.9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1983442</v>
      </c>
      <c r="AN55" s="330">
        <v>154245</v>
      </c>
      <c r="AO55" s="331">
        <v>17.7</v>
      </c>
      <c r="AP55" s="332">
        <v>93492</v>
      </c>
      <c r="AQ55" s="333">
        <v>-13.6</v>
      </c>
      <c r="AR55" s="334">
        <v>31.3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1587995</v>
      </c>
      <c r="AN56" s="338">
        <v>123493</v>
      </c>
      <c r="AO56" s="339">
        <v>16.399999999999999</v>
      </c>
      <c r="AP56" s="340">
        <v>53316</v>
      </c>
      <c r="AQ56" s="341">
        <v>6</v>
      </c>
      <c r="AR56" s="342">
        <v>10.4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1759849</v>
      </c>
      <c r="AN57" s="330">
        <v>138147</v>
      </c>
      <c r="AO57" s="331">
        <v>-10.4</v>
      </c>
      <c r="AP57" s="332">
        <v>94796</v>
      </c>
      <c r="AQ57" s="333">
        <v>1.4</v>
      </c>
      <c r="AR57" s="334">
        <v>-11.8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1224014</v>
      </c>
      <c r="AN58" s="338">
        <v>96084</v>
      </c>
      <c r="AO58" s="339">
        <v>-22.2</v>
      </c>
      <c r="AP58" s="340">
        <v>55781</v>
      </c>
      <c r="AQ58" s="341">
        <v>4.5999999999999996</v>
      </c>
      <c r="AR58" s="342">
        <v>-26.8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1967022</v>
      </c>
      <c r="AN59" s="330">
        <v>155989</v>
      </c>
      <c r="AO59" s="331">
        <v>12.9</v>
      </c>
      <c r="AP59" s="332">
        <v>97758</v>
      </c>
      <c r="AQ59" s="333">
        <v>3.1</v>
      </c>
      <c r="AR59" s="334">
        <v>9.8000000000000007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1533070</v>
      </c>
      <c r="AN60" s="338">
        <v>121576</v>
      </c>
      <c r="AO60" s="339">
        <v>26.5</v>
      </c>
      <c r="AP60" s="340">
        <v>45946</v>
      </c>
      <c r="AQ60" s="341">
        <v>-17.600000000000001</v>
      </c>
      <c r="AR60" s="342">
        <v>44.1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2005227</v>
      </c>
      <c r="AN61" s="345">
        <v>155384</v>
      </c>
      <c r="AO61" s="346">
        <v>-2</v>
      </c>
      <c r="AP61" s="347">
        <v>95458</v>
      </c>
      <c r="AQ61" s="348">
        <v>5.3</v>
      </c>
      <c r="AR61" s="334">
        <v>-7.3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1571753</v>
      </c>
      <c r="AN62" s="338">
        <v>121724</v>
      </c>
      <c r="AO62" s="339">
        <v>-4</v>
      </c>
      <c r="AP62" s="340">
        <v>50430</v>
      </c>
      <c r="AQ62" s="341">
        <v>-0.9</v>
      </c>
      <c r="AR62" s="342">
        <v>-3.1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Kf+bT4SY8deoXs3cD9JiUwnCPYQnC5SB5s7GAzjQHewESOn6QhZJcZV3L1iFO5G2o9zNYfq5bR8yVPqspdasQ==" saltValue="noc7OYcxzkfKtHCmejEk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i55wTiYWHVJZJH9yEwz3FYy3lz8MGDDfiIQu1c/ga+Vlfovay+Q/RRPqhusiZYwU0wZADgAZVe218UTkk+3ag==" saltValue="CkdoNpgc2YfzqVIq2GTG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S38BgPFi6v0rnzVFXfb810WMcY7YjKS0RBlgSgYG4OJKfySq+V7rjWWmEY+LOkwCjTt7ktuc6DoCFVy7qRKazQ==" saltValue="g3ScDC3dmRcu2T9odlIv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4" t="s">
        <v>3</v>
      </c>
      <c r="D47" s="1204"/>
      <c r="E47" s="1205"/>
      <c r="F47" s="11">
        <v>74.400000000000006</v>
      </c>
      <c r="G47" s="12">
        <v>73.44</v>
      </c>
      <c r="H47" s="12">
        <v>74.38</v>
      </c>
      <c r="I47" s="12">
        <v>54.91</v>
      </c>
      <c r="J47" s="13">
        <v>57.57</v>
      </c>
    </row>
    <row r="48" spans="2:10" ht="57.75" customHeight="1" x14ac:dyDescent="0.15">
      <c r="B48" s="14"/>
      <c r="C48" s="1206" t="s">
        <v>4</v>
      </c>
      <c r="D48" s="1206"/>
      <c r="E48" s="1207"/>
      <c r="F48" s="15">
        <v>10.45</v>
      </c>
      <c r="G48" s="16">
        <v>8.1199999999999992</v>
      </c>
      <c r="H48" s="16">
        <v>5.66</v>
      </c>
      <c r="I48" s="16">
        <v>11.24</v>
      </c>
      <c r="J48" s="17">
        <v>8.56</v>
      </c>
    </row>
    <row r="49" spans="2:10" ht="57.75" customHeight="1" thickBot="1" x14ac:dyDescent="0.2">
      <c r="B49" s="18"/>
      <c r="C49" s="1208" t="s">
        <v>5</v>
      </c>
      <c r="D49" s="1208"/>
      <c r="E49" s="1209"/>
      <c r="F49" s="19" t="s">
        <v>558</v>
      </c>
      <c r="G49" s="20" t="s">
        <v>559</v>
      </c>
      <c r="H49" s="20" t="s">
        <v>560</v>
      </c>
      <c r="I49" s="20" t="s">
        <v>561</v>
      </c>
      <c r="J49" s="21" t="s">
        <v>562</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XRlthSAvCj0PYiTUChE9cz2RWE76y3ddY9UY4ChRuL5yJTKZp/3LGuKarwZxI7T/pvg6Bsd0dvORUQh1SJMrtA==" saltValue="limhasoZPg7SRmUrs5iM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6" t="s">
        <v>563</v>
      </c>
      <c r="D34" s="1216"/>
      <c r="E34" s="1217"/>
      <c r="F34" s="32">
        <v>24.45</v>
      </c>
      <c r="G34" s="33">
        <v>25.47</v>
      </c>
      <c r="H34" s="33">
        <v>24.69</v>
      </c>
      <c r="I34" s="33">
        <v>23.72</v>
      </c>
      <c r="J34" s="34">
        <v>22.8</v>
      </c>
      <c r="K34" s="22"/>
      <c r="L34" s="22"/>
      <c r="M34" s="22"/>
      <c r="N34" s="22"/>
      <c r="O34" s="22"/>
      <c r="P34" s="22"/>
    </row>
    <row r="35" spans="1:16" ht="39" customHeight="1" x14ac:dyDescent="0.15">
      <c r="A35" s="22"/>
      <c r="B35" s="35"/>
      <c r="C35" s="1210" t="s">
        <v>564</v>
      </c>
      <c r="D35" s="1211"/>
      <c r="E35" s="1212"/>
      <c r="F35" s="36">
        <v>10.39</v>
      </c>
      <c r="G35" s="37">
        <v>8.06</v>
      </c>
      <c r="H35" s="37">
        <v>5.56</v>
      </c>
      <c r="I35" s="37">
        <v>11.11</v>
      </c>
      <c r="J35" s="38">
        <v>8.3699999999999992</v>
      </c>
      <c r="K35" s="22"/>
      <c r="L35" s="22"/>
      <c r="M35" s="22"/>
      <c r="N35" s="22"/>
      <c r="O35" s="22"/>
      <c r="P35" s="22"/>
    </row>
    <row r="36" spans="1:16" ht="39" customHeight="1" x14ac:dyDescent="0.15">
      <c r="A36" s="22"/>
      <c r="B36" s="35"/>
      <c r="C36" s="1210" t="s">
        <v>565</v>
      </c>
      <c r="D36" s="1211"/>
      <c r="E36" s="1212"/>
      <c r="F36" s="36">
        <v>10.55</v>
      </c>
      <c r="G36" s="37">
        <v>12.68</v>
      </c>
      <c r="H36" s="37">
        <v>11.59</v>
      </c>
      <c r="I36" s="37">
        <v>9.65</v>
      </c>
      <c r="J36" s="38">
        <v>7.42</v>
      </c>
      <c r="K36" s="22"/>
      <c r="L36" s="22"/>
      <c r="M36" s="22"/>
      <c r="N36" s="22"/>
      <c r="O36" s="22"/>
      <c r="P36" s="22"/>
    </row>
    <row r="37" spans="1:16" ht="39" customHeight="1" x14ac:dyDescent="0.15">
      <c r="A37" s="22"/>
      <c r="B37" s="35"/>
      <c r="C37" s="1210" t="s">
        <v>566</v>
      </c>
      <c r="D37" s="1211"/>
      <c r="E37" s="1212"/>
      <c r="F37" s="36" t="s">
        <v>511</v>
      </c>
      <c r="G37" s="37">
        <v>4.4800000000000004</v>
      </c>
      <c r="H37" s="37">
        <v>4.9000000000000004</v>
      </c>
      <c r="I37" s="37">
        <v>4.9800000000000004</v>
      </c>
      <c r="J37" s="38">
        <v>5.32</v>
      </c>
      <c r="K37" s="22"/>
      <c r="L37" s="22"/>
      <c r="M37" s="22"/>
      <c r="N37" s="22"/>
      <c r="O37" s="22"/>
      <c r="P37" s="22"/>
    </row>
    <row r="38" spans="1:16" ht="39" customHeight="1" x14ac:dyDescent="0.15">
      <c r="A38" s="22"/>
      <c r="B38" s="35"/>
      <c r="C38" s="1210" t="s">
        <v>567</v>
      </c>
      <c r="D38" s="1211"/>
      <c r="E38" s="1212"/>
      <c r="F38" s="36">
        <v>1.69</v>
      </c>
      <c r="G38" s="37">
        <v>1.21</v>
      </c>
      <c r="H38" s="37">
        <v>1.19</v>
      </c>
      <c r="I38" s="37">
        <v>1.73</v>
      </c>
      <c r="J38" s="38">
        <v>1.81</v>
      </c>
      <c r="K38" s="22"/>
      <c r="L38" s="22"/>
      <c r="M38" s="22"/>
      <c r="N38" s="22"/>
      <c r="O38" s="22"/>
      <c r="P38" s="22"/>
    </row>
    <row r="39" spans="1:16" ht="39" customHeight="1" x14ac:dyDescent="0.15">
      <c r="A39" s="22"/>
      <c r="B39" s="35"/>
      <c r="C39" s="1210" t="s">
        <v>568</v>
      </c>
      <c r="D39" s="1211"/>
      <c r="E39" s="1212"/>
      <c r="F39" s="36">
        <v>0.78</v>
      </c>
      <c r="G39" s="37">
        <v>1.37</v>
      </c>
      <c r="H39" s="37">
        <v>2.35</v>
      </c>
      <c r="I39" s="37">
        <v>2.72</v>
      </c>
      <c r="J39" s="38">
        <v>0.99</v>
      </c>
      <c r="K39" s="22"/>
      <c r="L39" s="22"/>
      <c r="M39" s="22"/>
      <c r="N39" s="22"/>
      <c r="O39" s="22"/>
      <c r="P39" s="22"/>
    </row>
    <row r="40" spans="1:16" ht="39" customHeight="1" x14ac:dyDescent="0.15">
      <c r="A40" s="22"/>
      <c r="B40" s="35"/>
      <c r="C40" s="1210" t="s">
        <v>569</v>
      </c>
      <c r="D40" s="1211"/>
      <c r="E40" s="1212"/>
      <c r="F40" s="36">
        <v>0.03</v>
      </c>
      <c r="G40" s="37">
        <v>0.04</v>
      </c>
      <c r="H40" s="37">
        <v>0.09</v>
      </c>
      <c r="I40" s="37">
        <v>0.11</v>
      </c>
      <c r="J40" s="38">
        <v>0.17</v>
      </c>
      <c r="K40" s="22"/>
      <c r="L40" s="22"/>
      <c r="M40" s="22"/>
      <c r="N40" s="22"/>
      <c r="O40" s="22"/>
      <c r="P40" s="22"/>
    </row>
    <row r="41" spans="1:16" ht="39" customHeight="1" x14ac:dyDescent="0.15">
      <c r="A41" s="22"/>
      <c r="B41" s="35"/>
      <c r="C41" s="1210" t="s">
        <v>570</v>
      </c>
      <c r="D41" s="1211"/>
      <c r="E41" s="1212"/>
      <c r="F41" s="36">
        <v>0.08</v>
      </c>
      <c r="G41" s="37">
        <v>0.08</v>
      </c>
      <c r="H41" s="37">
        <v>0.09</v>
      </c>
      <c r="I41" s="37">
        <v>0.08</v>
      </c>
      <c r="J41" s="38">
        <v>7.0000000000000007E-2</v>
      </c>
      <c r="K41" s="22"/>
      <c r="L41" s="22"/>
      <c r="M41" s="22"/>
      <c r="N41" s="22"/>
      <c r="O41" s="22"/>
      <c r="P41" s="22"/>
    </row>
    <row r="42" spans="1:16" ht="39" customHeight="1" x14ac:dyDescent="0.15">
      <c r="A42" s="22"/>
      <c r="B42" s="39"/>
      <c r="C42" s="1210" t="s">
        <v>571</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572</v>
      </c>
      <c r="D43" s="1214"/>
      <c r="E43" s="1215"/>
      <c r="F43" s="41">
        <v>5.3</v>
      </c>
      <c r="G43" s="42">
        <v>0</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FPf0SuXxRImdhxVGqftitqcvnngIkYe+XybjAyEpq+H4VyY1V6rDdxPOzpfswhDUejOWAYDjn4fOH4a2dZoaw==" saltValue="cC0qCR6yS/GpfjwlUv6M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1763</v>
      </c>
      <c r="L45" s="60">
        <v>1705</v>
      </c>
      <c r="M45" s="60">
        <v>1662</v>
      </c>
      <c r="N45" s="60">
        <v>1757</v>
      </c>
      <c r="O45" s="61">
        <v>1785</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38"/>
      <c r="C48" s="1239"/>
      <c r="D48" s="62"/>
      <c r="E48" s="1220" t="s">
        <v>15</v>
      </c>
      <c r="F48" s="1220"/>
      <c r="G48" s="1220"/>
      <c r="H48" s="1220"/>
      <c r="I48" s="1220"/>
      <c r="J48" s="1221"/>
      <c r="K48" s="63">
        <v>614</v>
      </c>
      <c r="L48" s="64">
        <v>595</v>
      </c>
      <c r="M48" s="64">
        <v>593</v>
      </c>
      <c r="N48" s="64">
        <v>578</v>
      </c>
      <c r="O48" s="65">
        <v>598</v>
      </c>
      <c r="P48" s="48"/>
      <c r="Q48" s="48"/>
      <c r="R48" s="48"/>
      <c r="S48" s="48"/>
      <c r="T48" s="48"/>
      <c r="U48" s="48"/>
    </row>
    <row r="49" spans="1:21" ht="30.75" customHeight="1" x14ac:dyDescent="0.15">
      <c r="A49" s="48"/>
      <c r="B49" s="1238"/>
      <c r="C49" s="1239"/>
      <c r="D49" s="62"/>
      <c r="E49" s="1220" t="s">
        <v>16</v>
      </c>
      <c r="F49" s="1220"/>
      <c r="G49" s="1220"/>
      <c r="H49" s="1220"/>
      <c r="I49" s="1220"/>
      <c r="J49" s="1221"/>
      <c r="K49" s="63">
        <v>36</v>
      </c>
      <c r="L49" s="64">
        <v>56</v>
      </c>
      <c r="M49" s="64">
        <v>88</v>
      </c>
      <c r="N49" s="64">
        <v>99</v>
      </c>
      <c r="O49" s="65">
        <v>97</v>
      </c>
      <c r="P49" s="48"/>
      <c r="Q49" s="48"/>
      <c r="R49" s="48"/>
      <c r="S49" s="48"/>
      <c r="T49" s="48"/>
      <c r="U49" s="48"/>
    </row>
    <row r="50" spans="1:21" ht="30.75" customHeight="1" x14ac:dyDescent="0.15">
      <c r="A50" s="48"/>
      <c r="B50" s="1238"/>
      <c r="C50" s="1239"/>
      <c r="D50" s="62"/>
      <c r="E50" s="1220" t="s">
        <v>17</v>
      </c>
      <c r="F50" s="1220"/>
      <c r="G50" s="1220"/>
      <c r="H50" s="1220"/>
      <c r="I50" s="1220"/>
      <c r="J50" s="1221"/>
      <c r="K50" s="63">
        <v>1</v>
      </c>
      <c r="L50" s="64">
        <v>1</v>
      </c>
      <c r="M50" s="64">
        <v>3</v>
      </c>
      <c r="N50" s="64">
        <v>4</v>
      </c>
      <c r="O50" s="65">
        <v>3</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1813</v>
      </c>
      <c r="L52" s="64">
        <v>1759</v>
      </c>
      <c r="M52" s="64">
        <v>1746</v>
      </c>
      <c r="N52" s="64">
        <v>1807</v>
      </c>
      <c r="O52" s="65">
        <v>1819</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601</v>
      </c>
      <c r="L53" s="69">
        <v>598</v>
      </c>
      <c r="M53" s="69">
        <v>600</v>
      </c>
      <c r="N53" s="69">
        <v>631</v>
      </c>
      <c r="O53" s="70">
        <v>664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r8z3G72afW9PtGgYyBBZN+LRPQsg1SV1t7b+xSPcP3lWvnH9+374Kg7lONdKOZbFvoTNIDn1RusGjBJwvzzoA==" saltValue="01vNtqk95YNt5T3cR6lK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6" t="s">
        <v>30</v>
      </c>
      <c r="C41" s="1257"/>
      <c r="D41" s="102"/>
      <c r="E41" s="1258" t="s">
        <v>31</v>
      </c>
      <c r="F41" s="1258"/>
      <c r="G41" s="1258"/>
      <c r="H41" s="1259"/>
      <c r="I41" s="351">
        <v>14795</v>
      </c>
      <c r="J41" s="352">
        <v>14195</v>
      </c>
      <c r="K41" s="352">
        <v>13484</v>
      </c>
      <c r="L41" s="352">
        <v>12620</v>
      </c>
      <c r="M41" s="353">
        <v>11761</v>
      </c>
    </row>
    <row r="42" spans="2:13" ht="27.75" customHeight="1" x14ac:dyDescent="0.15">
      <c r="B42" s="1246"/>
      <c r="C42" s="1247"/>
      <c r="D42" s="103"/>
      <c r="E42" s="1250" t="s">
        <v>32</v>
      </c>
      <c r="F42" s="1250"/>
      <c r="G42" s="1250"/>
      <c r="H42" s="1251"/>
      <c r="I42" s="354">
        <v>2792</v>
      </c>
      <c r="J42" s="355">
        <v>2672</v>
      </c>
      <c r="K42" s="355">
        <v>2719</v>
      </c>
      <c r="L42" s="355">
        <v>2364</v>
      </c>
      <c r="M42" s="356">
        <v>2443</v>
      </c>
    </row>
    <row r="43" spans="2:13" ht="27.75" customHeight="1" x14ac:dyDescent="0.15">
      <c r="B43" s="1246"/>
      <c r="C43" s="1247"/>
      <c r="D43" s="103"/>
      <c r="E43" s="1250" t="s">
        <v>33</v>
      </c>
      <c r="F43" s="1250"/>
      <c r="G43" s="1250"/>
      <c r="H43" s="1251"/>
      <c r="I43" s="354">
        <v>9132</v>
      </c>
      <c r="J43" s="355">
        <v>8422</v>
      </c>
      <c r="K43" s="355">
        <v>8301</v>
      </c>
      <c r="L43" s="355">
        <v>7165</v>
      </c>
      <c r="M43" s="356">
        <v>7230</v>
      </c>
    </row>
    <row r="44" spans="2:13" ht="27.75" customHeight="1" x14ac:dyDescent="0.15">
      <c r="B44" s="1246"/>
      <c r="C44" s="1247"/>
      <c r="D44" s="103"/>
      <c r="E44" s="1250" t="s">
        <v>34</v>
      </c>
      <c r="F44" s="1250"/>
      <c r="G44" s="1250"/>
      <c r="H44" s="1251"/>
      <c r="I44" s="354">
        <v>1054</v>
      </c>
      <c r="J44" s="355">
        <v>1134</v>
      </c>
      <c r="K44" s="355">
        <v>1060</v>
      </c>
      <c r="L44" s="355">
        <v>977</v>
      </c>
      <c r="M44" s="356">
        <v>915</v>
      </c>
    </row>
    <row r="45" spans="2:13" ht="27.75" customHeight="1" x14ac:dyDescent="0.15">
      <c r="B45" s="1246"/>
      <c r="C45" s="1247"/>
      <c r="D45" s="103"/>
      <c r="E45" s="1250" t="s">
        <v>35</v>
      </c>
      <c r="F45" s="1250"/>
      <c r="G45" s="1250"/>
      <c r="H45" s="1251"/>
      <c r="I45" s="354">
        <v>968</v>
      </c>
      <c r="J45" s="355">
        <v>1199</v>
      </c>
      <c r="K45" s="355">
        <v>998</v>
      </c>
      <c r="L45" s="355">
        <v>968</v>
      </c>
      <c r="M45" s="356">
        <v>931</v>
      </c>
    </row>
    <row r="46" spans="2:13" ht="27.75" customHeight="1" x14ac:dyDescent="0.15">
      <c r="B46" s="1246"/>
      <c r="C46" s="1247"/>
      <c r="D46" s="104"/>
      <c r="E46" s="1250" t="s">
        <v>36</v>
      </c>
      <c r="F46" s="1250"/>
      <c r="G46" s="1250"/>
      <c r="H46" s="1251"/>
      <c r="I46" s="354" t="s">
        <v>511</v>
      </c>
      <c r="J46" s="355" t="s">
        <v>511</v>
      </c>
      <c r="K46" s="355" t="s">
        <v>511</v>
      </c>
      <c r="L46" s="355" t="s">
        <v>511</v>
      </c>
      <c r="M46" s="356" t="s">
        <v>511</v>
      </c>
    </row>
    <row r="47" spans="2:13" ht="27.75" customHeight="1" x14ac:dyDescent="0.15">
      <c r="B47" s="1246"/>
      <c r="C47" s="1247"/>
      <c r="D47" s="105"/>
      <c r="E47" s="1260" t="s">
        <v>37</v>
      </c>
      <c r="F47" s="1261"/>
      <c r="G47" s="1261"/>
      <c r="H47" s="1262"/>
      <c r="I47" s="354" t="s">
        <v>511</v>
      </c>
      <c r="J47" s="355" t="s">
        <v>511</v>
      </c>
      <c r="K47" s="355" t="s">
        <v>511</v>
      </c>
      <c r="L47" s="355" t="s">
        <v>511</v>
      </c>
      <c r="M47" s="356" t="s">
        <v>511</v>
      </c>
    </row>
    <row r="48" spans="2:13" ht="27.75" customHeight="1" x14ac:dyDescent="0.15">
      <c r="B48" s="1246"/>
      <c r="C48" s="1247"/>
      <c r="D48" s="103"/>
      <c r="E48" s="1250" t="s">
        <v>38</v>
      </c>
      <c r="F48" s="1250"/>
      <c r="G48" s="1250"/>
      <c r="H48" s="1251"/>
      <c r="I48" s="354" t="s">
        <v>511</v>
      </c>
      <c r="J48" s="355" t="s">
        <v>511</v>
      </c>
      <c r="K48" s="355" t="s">
        <v>511</v>
      </c>
      <c r="L48" s="355" t="s">
        <v>511</v>
      </c>
      <c r="M48" s="356" t="s">
        <v>511</v>
      </c>
    </row>
    <row r="49" spans="2:13" ht="27.75" customHeight="1" x14ac:dyDescent="0.15">
      <c r="B49" s="1248"/>
      <c r="C49" s="1249"/>
      <c r="D49" s="103"/>
      <c r="E49" s="1250" t="s">
        <v>39</v>
      </c>
      <c r="F49" s="1250"/>
      <c r="G49" s="1250"/>
      <c r="H49" s="1251"/>
      <c r="I49" s="354" t="s">
        <v>511</v>
      </c>
      <c r="J49" s="355" t="s">
        <v>511</v>
      </c>
      <c r="K49" s="355" t="s">
        <v>511</v>
      </c>
      <c r="L49" s="355" t="s">
        <v>511</v>
      </c>
      <c r="M49" s="356" t="s">
        <v>511</v>
      </c>
    </row>
    <row r="50" spans="2:13" ht="27.75" customHeight="1" x14ac:dyDescent="0.15">
      <c r="B50" s="1244" t="s">
        <v>40</v>
      </c>
      <c r="C50" s="1245"/>
      <c r="D50" s="106"/>
      <c r="E50" s="1250" t="s">
        <v>41</v>
      </c>
      <c r="F50" s="1250"/>
      <c r="G50" s="1250"/>
      <c r="H50" s="1251"/>
      <c r="I50" s="354">
        <v>8523</v>
      </c>
      <c r="J50" s="355">
        <v>8716</v>
      </c>
      <c r="K50" s="355">
        <v>8533</v>
      </c>
      <c r="L50" s="355">
        <v>7570</v>
      </c>
      <c r="M50" s="356">
        <v>7877</v>
      </c>
    </row>
    <row r="51" spans="2:13" ht="27.75" customHeight="1" x14ac:dyDescent="0.15">
      <c r="B51" s="1246"/>
      <c r="C51" s="1247"/>
      <c r="D51" s="103"/>
      <c r="E51" s="1250" t="s">
        <v>42</v>
      </c>
      <c r="F51" s="1250"/>
      <c r="G51" s="1250"/>
      <c r="H51" s="1251"/>
      <c r="I51" s="354">
        <v>476</v>
      </c>
      <c r="J51" s="355">
        <v>400</v>
      </c>
      <c r="K51" s="355">
        <v>344</v>
      </c>
      <c r="L51" s="355">
        <v>294</v>
      </c>
      <c r="M51" s="356">
        <v>251</v>
      </c>
    </row>
    <row r="52" spans="2:13" ht="27.75" customHeight="1" x14ac:dyDescent="0.15">
      <c r="B52" s="1248"/>
      <c r="C52" s="1249"/>
      <c r="D52" s="103"/>
      <c r="E52" s="1250" t="s">
        <v>43</v>
      </c>
      <c r="F52" s="1250"/>
      <c r="G52" s="1250"/>
      <c r="H52" s="1251"/>
      <c r="I52" s="354">
        <v>15852</v>
      </c>
      <c r="J52" s="355">
        <v>14568</v>
      </c>
      <c r="K52" s="355">
        <v>13487</v>
      </c>
      <c r="L52" s="355">
        <v>13065</v>
      </c>
      <c r="M52" s="356">
        <v>13395</v>
      </c>
    </row>
    <row r="53" spans="2:13" ht="27.75" customHeight="1" thickBot="1" x14ac:dyDescent="0.2">
      <c r="B53" s="1252" t="s">
        <v>44</v>
      </c>
      <c r="C53" s="1253"/>
      <c r="D53" s="107"/>
      <c r="E53" s="1254" t="s">
        <v>45</v>
      </c>
      <c r="F53" s="1254"/>
      <c r="G53" s="1254"/>
      <c r="H53" s="1255"/>
      <c r="I53" s="357">
        <v>3891</v>
      </c>
      <c r="J53" s="358">
        <v>3938</v>
      </c>
      <c r="K53" s="358">
        <v>4197</v>
      </c>
      <c r="L53" s="358">
        <v>3165</v>
      </c>
      <c r="M53" s="359">
        <v>1758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nq7xZE2K3WCQm2iUoLmwSk9MbjR00vhqCVnrhdOW3nL0zzJJ0hEwEmMKM5yHzslra++Q4c6jKD1qVS8q1WBPQ==" saltValue="/LBVktqRqnM6Y0+JA4Cv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1" t="s">
        <v>48</v>
      </c>
      <c r="D55" s="1271"/>
      <c r="E55" s="1272"/>
      <c r="F55" s="119">
        <v>5148</v>
      </c>
      <c r="G55" s="119">
        <v>3963</v>
      </c>
      <c r="H55" s="120">
        <v>4332</v>
      </c>
    </row>
    <row r="56" spans="2:8" ht="52.5" customHeight="1" x14ac:dyDescent="0.15">
      <c r="B56" s="121"/>
      <c r="C56" s="1273" t="s">
        <v>49</v>
      </c>
      <c r="D56" s="1273"/>
      <c r="E56" s="1274"/>
      <c r="F56" s="122">
        <v>1188</v>
      </c>
      <c r="G56" s="122">
        <v>1189</v>
      </c>
      <c r="H56" s="123">
        <v>1092</v>
      </c>
    </row>
    <row r="57" spans="2:8" ht="53.25" customHeight="1" x14ac:dyDescent="0.15">
      <c r="B57" s="121"/>
      <c r="C57" s="1275" t="s">
        <v>50</v>
      </c>
      <c r="D57" s="1275"/>
      <c r="E57" s="1276"/>
      <c r="F57" s="124">
        <v>3537</v>
      </c>
      <c r="G57" s="124">
        <v>3664</v>
      </c>
      <c r="H57" s="125">
        <v>3470</v>
      </c>
    </row>
    <row r="58" spans="2:8" ht="45.75" customHeight="1" x14ac:dyDescent="0.15">
      <c r="B58" s="126"/>
      <c r="C58" s="1263" t="s">
        <v>601</v>
      </c>
      <c r="D58" s="1264"/>
      <c r="E58" s="1265"/>
      <c r="F58" s="127">
        <v>1481</v>
      </c>
      <c r="G58" s="127">
        <v>1388</v>
      </c>
      <c r="H58" s="128">
        <v>1288</v>
      </c>
    </row>
    <row r="59" spans="2:8" ht="45.75" customHeight="1" x14ac:dyDescent="0.15">
      <c r="B59" s="126"/>
      <c r="C59" s="1263" t="s">
        <v>602</v>
      </c>
      <c r="D59" s="1264"/>
      <c r="E59" s="1265"/>
      <c r="F59" s="127">
        <v>984</v>
      </c>
      <c r="G59" s="127">
        <v>995</v>
      </c>
      <c r="H59" s="128">
        <v>926</v>
      </c>
    </row>
    <row r="60" spans="2:8" ht="45.75" customHeight="1" x14ac:dyDescent="0.15">
      <c r="B60" s="126"/>
      <c r="C60" s="1263" t="s">
        <v>603</v>
      </c>
      <c r="D60" s="1264"/>
      <c r="E60" s="1265"/>
      <c r="F60" s="127">
        <v>667</v>
      </c>
      <c r="G60" s="127">
        <v>640</v>
      </c>
      <c r="H60" s="128">
        <v>620</v>
      </c>
    </row>
    <row r="61" spans="2:8" ht="45.75" customHeight="1" x14ac:dyDescent="0.15">
      <c r="B61" s="126"/>
      <c r="C61" s="1263" t="s">
        <v>604</v>
      </c>
      <c r="D61" s="1264"/>
      <c r="E61" s="1265"/>
      <c r="F61" s="127">
        <v>125</v>
      </c>
      <c r="G61" s="127">
        <v>125</v>
      </c>
      <c r="H61" s="128">
        <v>125</v>
      </c>
    </row>
    <row r="62" spans="2:8" ht="45.75" customHeight="1" thickBot="1" x14ac:dyDescent="0.2">
      <c r="B62" s="129"/>
      <c r="C62" s="1266" t="s">
        <v>605</v>
      </c>
      <c r="D62" s="1267"/>
      <c r="E62" s="1268"/>
      <c r="F62" s="130">
        <v>0</v>
      </c>
      <c r="G62" s="130">
        <v>100</v>
      </c>
      <c r="H62" s="131">
        <v>100</v>
      </c>
    </row>
    <row r="63" spans="2:8" ht="52.5" customHeight="1" thickBot="1" x14ac:dyDescent="0.2">
      <c r="B63" s="132"/>
      <c r="C63" s="1269" t="s">
        <v>51</v>
      </c>
      <c r="D63" s="1269"/>
      <c r="E63" s="1270"/>
      <c r="F63" s="133">
        <v>9873</v>
      </c>
      <c r="G63" s="133">
        <v>8816</v>
      </c>
      <c r="H63" s="134">
        <v>8893</v>
      </c>
    </row>
    <row r="64" spans="2:8" x14ac:dyDescent="0.15"/>
  </sheetData>
  <sheetProtection algorithmName="SHA-512" hashValue="tUflaU+wOdEQOP+J30vJkzXc3Y+ditGdJq8aQz79rq0E29XeGGQ68mbwbnAcTAMFl00dab3+Dwr+J/uqZIMplA==" saltValue="DS4MH4d0jU1kA7lOrGn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0" zoomScaleNormal="70" zoomScaleSheetLayoutView="55" workbookViewId="0">
      <selection activeCell="BT64" sqref="BT64"/>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611</v>
      </c>
    </row>
    <row r="50" spans="1:109" x14ac:dyDescent="0.15">
      <c r="B50" s="376"/>
      <c r="G50" s="1277"/>
      <c r="H50" s="1277"/>
      <c r="I50" s="1277"/>
      <c r="J50" s="1277"/>
      <c r="K50" s="386"/>
      <c r="L50" s="386"/>
      <c r="M50" s="387"/>
      <c r="N50" s="387"/>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3" t="s">
        <v>553</v>
      </c>
      <c r="BQ50" s="1283"/>
      <c r="BR50" s="1283"/>
      <c r="BS50" s="1283"/>
      <c r="BT50" s="1283"/>
      <c r="BU50" s="1283"/>
      <c r="BV50" s="1283"/>
      <c r="BW50" s="1283"/>
      <c r="BX50" s="1283" t="s">
        <v>554</v>
      </c>
      <c r="BY50" s="1283"/>
      <c r="BZ50" s="1283"/>
      <c r="CA50" s="1283"/>
      <c r="CB50" s="1283"/>
      <c r="CC50" s="1283"/>
      <c r="CD50" s="1283"/>
      <c r="CE50" s="1283"/>
      <c r="CF50" s="1283" t="s">
        <v>555</v>
      </c>
      <c r="CG50" s="1283"/>
      <c r="CH50" s="1283"/>
      <c r="CI50" s="1283"/>
      <c r="CJ50" s="1283"/>
      <c r="CK50" s="1283"/>
      <c r="CL50" s="1283"/>
      <c r="CM50" s="1283"/>
      <c r="CN50" s="1283" t="s">
        <v>556</v>
      </c>
      <c r="CO50" s="1283"/>
      <c r="CP50" s="1283"/>
      <c r="CQ50" s="1283"/>
      <c r="CR50" s="1283"/>
      <c r="CS50" s="1283"/>
      <c r="CT50" s="1283"/>
      <c r="CU50" s="1283"/>
      <c r="CV50" s="1283" t="s">
        <v>557</v>
      </c>
      <c r="CW50" s="1283"/>
      <c r="CX50" s="1283"/>
      <c r="CY50" s="1283"/>
      <c r="CZ50" s="1283"/>
      <c r="DA50" s="1283"/>
      <c r="DB50" s="1283"/>
      <c r="DC50" s="1283"/>
    </row>
    <row r="51" spans="1:109" ht="13.5" customHeight="1" x14ac:dyDescent="0.15">
      <c r="B51" s="376"/>
      <c r="G51" s="1295"/>
      <c r="H51" s="1295"/>
      <c r="I51" s="1299"/>
      <c r="J51" s="1299"/>
      <c r="K51" s="1284"/>
      <c r="L51" s="1284"/>
      <c r="M51" s="1284"/>
      <c r="N51" s="1284"/>
      <c r="AM51" s="385"/>
      <c r="AN51" s="1282" t="s">
        <v>612</v>
      </c>
      <c r="AO51" s="1282"/>
      <c r="AP51" s="1282"/>
      <c r="AQ51" s="1282"/>
      <c r="AR51" s="1282"/>
      <c r="AS51" s="1282"/>
      <c r="AT51" s="1282"/>
      <c r="AU51" s="1282"/>
      <c r="AV51" s="1282"/>
      <c r="AW51" s="1282"/>
      <c r="AX51" s="1282"/>
      <c r="AY51" s="1282"/>
      <c r="AZ51" s="1282"/>
      <c r="BA51" s="1282"/>
      <c r="BB51" s="1282" t="s">
        <v>613</v>
      </c>
      <c r="BC51" s="1282"/>
      <c r="BD51" s="1282"/>
      <c r="BE51" s="1282"/>
      <c r="BF51" s="1282"/>
      <c r="BG51" s="1282"/>
      <c r="BH51" s="1282"/>
      <c r="BI51" s="1282"/>
      <c r="BJ51" s="1282"/>
      <c r="BK51" s="1282"/>
      <c r="BL51" s="1282"/>
      <c r="BM51" s="1282"/>
      <c r="BN51" s="1282"/>
      <c r="BO51" s="1282"/>
      <c r="BP51" s="1294"/>
      <c r="BQ51" s="1279"/>
      <c r="BR51" s="1279"/>
      <c r="BS51" s="1279"/>
      <c r="BT51" s="1279"/>
      <c r="BU51" s="1279"/>
      <c r="BV51" s="1279"/>
      <c r="BW51" s="1279"/>
      <c r="BX51" s="1294"/>
      <c r="BY51" s="1279"/>
      <c r="BZ51" s="1279"/>
      <c r="CA51" s="1279"/>
      <c r="CB51" s="1279"/>
      <c r="CC51" s="1279"/>
      <c r="CD51" s="1279"/>
      <c r="CE51" s="1279"/>
      <c r="CF51" s="1294"/>
      <c r="CG51" s="1279"/>
      <c r="CH51" s="1279"/>
      <c r="CI51" s="1279"/>
      <c r="CJ51" s="1279"/>
      <c r="CK51" s="1279"/>
      <c r="CL51" s="1279"/>
      <c r="CM51" s="1279"/>
      <c r="CN51" s="1294"/>
      <c r="CO51" s="1279"/>
      <c r="CP51" s="1279"/>
      <c r="CQ51" s="1279"/>
      <c r="CR51" s="1279"/>
      <c r="CS51" s="1279"/>
      <c r="CT51" s="1279"/>
      <c r="CU51" s="1279"/>
      <c r="CV51" s="1294"/>
      <c r="CW51" s="1279"/>
      <c r="CX51" s="1279"/>
      <c r="CY51" s="1279"/>
      <c r="CZ51" s="1279"/>
      <c r="DA51" s="1279"/>
      <c r="DB51" s="1279"/>
      <c r="DC51" s="1279"/>
    </row>
    <row r="52" spans="1:109" x14ac:dyDescent="0.15">
      <c r="B52" s="376"/>
      <c r="G52" s="1295"/>
      <c r="H52" s="1295"/>
      <c r="I52" s="1299"/>
      <c r="J52" s="1299"/>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5"/>
      <c r="H53" s="1295"/>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614</v>
      </c>
      <c r="BC53" s="1282"/>
      <c r="BD53" s="1282"/>
      <c r="BE53" s="1282"/>
      <c r="BF53" s="1282"/>
      <c r="BG53" s="1282"/>
      <c r="BH53" s="1282"/>
      <c r="BI53" s="1282"/>
      <c r="BJ53" s="1282"/>
      <c r="BK53" s="1282"/>
      <c r="BL53" s="1282"/>
      <c r="BM53" s="1282"/>
      <c r="BN53" s="1282"/>
      <c r="BO53" s="1282"/>
      <c r="BP53" s="1294"/>
      <c r="BQ53" s="1279"/>
      <c r="BR53" s="1279"/>
      <c r="BS53" s="1279"/>
      <c r="BT53" s="1279"/>
      <c r="BU53" s="1279"/>
      <c r="BV53" s="1279"/>
      <c r="BW53" s="1279"/>
      <c r="BX53" s="1294"/>
      <c r="BY53" s="1279"/>
      <c r="BZ53" s="1279"/>
      <c r="CA53" s="1279"/>
      <c r="CB53" s="1279"/>
      <c r="CC53" s="1279"/>
      <c r="CD53" s="1279"/>
      <c r="CE53" s="1279"/>
      <c r="CF53" s="1294"/>
      <c r="CG53" s="1279"/>
      <c r="CH53" s="1279"/>
      <c r="CI53" s="1279"/>
      <c r="CJ53" s="1279"/>
      <c r="CK53" s="1279"/>
      <c r="CL53" s="1279"/>
      <c r="CM53" s="1279"/>
      <c r="CN53" s="1294"/>
      <c r="CO53" s="1279"/>
      <c r="CP53" s="1279"/>
      <c r="CQ53" s="1279"/>
      <c r="CR53" s="1279"/>
      <c r="CS53" s="1279"/>
      <c r="CT53" s="1279"/>
      <c r="CU53" s="1279"/>
      <c r="CV53" s="1294"/>
      <c r="CW53" s="1279"/>
      <c r="CX53" s="1279"/>
      <c r="CY53" s="1279"/>
      <c r="CZ53" s="1279"/>
      <c r="DA53" s="1279"/>
      <c r="DB53" s="1279"/>
      <c r="DC53" s="1279"/>
    </row>
    <row r="54" spans="1:109" x14ac:dyDescent="0.15">
      <c r="A54" s="384"/>
      <c r="B54" s="376"/>
      <c r="G54" s="1295"/>
      <c r="H54" s="1295"/>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615</v>
      </c>
      <c r="AO55" s="1283"/>
      <c r="AP55" s="1283"/>
      <c r="AQ55" s="1283"/>
      <c r="AR55" s="1283"/>
      <c r="AS55" s="1283"/>
      <c r="AT55" s="1283"/>
      <c r="AU55" s="1283"/>
      <c r="AV55" s="1283"/>
      <c r="AW55" s="1283"/>
      <c r="AX55" s="1283"/>
      <c r="AY55" s="1283"/>
      <c r="AZ55" s="1283"/>
      <c r="BA55" s="1283"/>
      <c r="BB55" s="1282" t="s">
        <v>613</v>
      </c>
      <c r="BC55" s="1282"/>
      <c r="BD55" s="1282"/>
      <c r="BE55" s="1282"/>
      <c r="BF55" s="1282"/>
      <c r="BG55" s="1282"/>
      <c r="BH55" s="1282"/>
      <c r="BI55" s="1282"/>
      <c r="BJ55" s="1282"/>
      <c r="BK55" s="1282"/>
      <c r="BL55" s="1282"/>
      <c r="BM55" s="1282"/>
      <c r="BN55" s="1282"/>
      <c r="BO55" s="1282"/>
      <c r="BP55" s="1294"/>
      <c r="BQ55" s="1279"/>
      <c r="BR55" s="1279"/>
      <c r="BS55" s="1279"/>
      <c r="BT55" s="1279"/>
      <c r="BU55" s="1279"/>
      <c r="BV55" s="1279"/>
      <c r="BW55" s="1279"/>
      <c r="BX55" s="1294"/>
      <c r="BY55" s="1279"/>
      <c r="BZ55" s="1279"/>
      <c r="CA55" s="1279"/>
      <c r="CB55" s="1279"/>
      <c r="CC55" s="1279"/>
      <c r="CD55" s="1279"/>
      <c r="CE55" s="1279"/>
      <c r="CF55" s="1294"/>
      <c r="CG55" s="1279"/>
      <c r="CH55" s="1279"/>
      <c r="CI55" s="1279"/>
      <c r="CJ55" s="1279"/>
      <c r="CK55" s="1279"/>
      <c r="CL55" s="1279"/>
      <c r="CM55" s="1279"/>
      <c r="CN55" s="1294"/>
      <c r="CO55" s="1279"/>
      <c r="CP55" s="1279"/>
      <c r="CQ55" s="1279"/>
      <c r="CR55" s="1279"/>
      <c r="CS55" s="1279"/>
      <c r="CT55" s="1279"/>
      <c r="CU55" s="1279"/>
      <c r="CV55" s="1294"/>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614</v>
      </c>
      <c r="BC57" s="1282"/>
      <c r="BD57" s="1282"/>
      <c r="BE57" s="1282"/>
      <c r="BF57" s="1282"/>
      <c r="BG57" s="1282"/>
      <c r="BH57" s="1282"/>
      <c r="BI57" s="1282"/>
      <c r="BJ57" s="1282"/>
      <c r="BK57" s="1282"/>
      <c r="BL57" s="1282"/>
      <c r="BM57" s="1282"/>
      <c r="BN57" s="1282"/>
      <c r="BO57" s="1282"/>
      <c r="BP57" s="1294"/>
      <c r="BQ57" s="1279"/>
      <c r="BR57" s="1279"/>
      <c r="BS57" s="1279"/>
      <c r="BT57" s="1279"/>
      <c r="BU57" s="1279"/>
      <c r="BV57" s="1279"/>
      <c r="BW57" s="1279"/>
      <c r="BX57" s="1294"/>
      <c r="BY57" s="1279"/>
      <c r="BZ57" s="1279"/>
      <c r="CA57" s="1279"/>
      <c r="CB57" s="1279"/>
      <c r="CC57" s="1279"/>
      <c r="CD57" s="1279"/>
      <c r="CE57" s="1279"/>
      <c r="CF57" s="1294"/>
      <c r="CG57" s="1279"/>
      <c r="CH57" s="1279"/>
      <c r="CI57" s="1279"/>
      <c r="CJ57" s="1279"/>
      <c r="CK57" s="1279"/>
      <c r="CL57" s="1279"/>
      <c r="CM57" s="1279"/>
      <c r="CN57" s="1294"/>
      <c r="CO57" s="1279"/>
      <c r="CP57" s="1279"/>
      <c r="CQ57" s="1279"/>
      <c r="CR57" s="1279"/>
      <c r="CS57" s="1279"/>
      <c r="CT57" s="1279"/>
      <c r="CU57" s="1279"/>
      <c r="CV57" s="1294"/>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616</v>
      </c>
    </row>
    <row r="64" spans="1:109" x14ac:dyDescent="0.15">
      <c r="B64" s="376"/>
      <c r="G64" s="383"/>
      <c r="I64" s="396"/>
      <c r="J64" s="396"/>
      <c r="K64" s="396"/>
      <c r="L64" s="396"/>
      <c r="M64" s="396"/>
      <c r="N64" s="397"/>
      <c r="AM64" s="383"/>
      <c r="AN64" s="383" t="s">
        <v>610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611</v>
      </c>
    </row>
    <row r="72" spans="2:107" x14ac:dyDescent="0.15">
      <c r="B72" s="376"/>
      <c r="G72" s="1277"/>
      <c r="H72" s="1277"/>
      <c r="I72" s="1277"/>
      <c r="J72" s="1277"/>
      <c r="K72" s="386"/>
      <c r="L72" s="386"/>
      <c r="M72" s="387"/>
      <c r="N72" s="387"/>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3" t="s">
        <v>553</v>
      </c>
      <c r="BQ72" s="1283"/>
      <c r="BR72" s="1283"/>
      <c r="BS72" s="1283"/>
      <c r="BT72" s="1283"/>
      <c r="BU72" s="1283"/>
      <c r="BV72" s="1283"/>
      <c r="BW72" s="1283"/>
      <c r="BX72" s="1283" t="s">
        <v>554</v>
      </c>
      <c r="BY72" s="1283"/>
      <c r="BZ72" s="1283"/>
      <c r="CA72" s="1283"/>
      <c r="CB72" s="1283"/>
      <c r="CC72" s="1283"/>
      <c r="CD72" s="1283"/>
      <c r="CE72" s="1283"/>
      <c r="CF72" s="1283" t="s">
        <v>555</v>
      </c>
      <c r="CG72" s="1283"/>
      <c r="CH72" s="1283"/>
      <c r="CI72" s="1283"/>
      <c r="CJ72" s="1283"/>
      <c r="CK72" s="1283"/>
      <c r="CL72" s="1283"/>
      <c r="CM72" s="1283"/>
      <c r="CN72" s="1283" t="s">
        <v>556</v>
      </c>
      <c r="CO72" s="1283"/>
      <c r="CP72" s="1283"/>
      <c r="CQ72" s="1283"/>
      <c r="CR72" s="1283"/>
      <c r="CS72" s="1283"/>
      <c r="CT72" s="1283"/>
      <c r="CU72" s="1283"/>
      <c r="CV72" s="1283" t="s">
        <v>557</v>
      </c>
      <c r="CW72" s="1283"/>
      <c r="CX72" s="1283"/>
      <c r="CY72" s="1283"/>
      <c r="CZ72" s="1283"/>
      <c r="DA72" s="1283"/>
      <c r="DB72" s="1283"/>
      <c r="DC72" s="1283"/>
    </row>
    <row r="73" spans="2:107" x14ac:dyDescent="0.15">
      <c r="B73" s="376"/>
      <c r="G73" s="1295"/>
      <c r="H73" s="1295"/>
      <c r="I73" s="1295"/>
      <c r="J73" s="1295"/>
      <c r="K73" s="1278"/>
      <c r="L73" s="1278"/>
      <c r="M73" s="1278"/>
      <c r="N73" s="1278"/>
      <c r="AM73" s="385"/>
      <c r="AN73" s="1282" t="s">
        <v>612</v>
      </c>
      <c r="AO73" s="1282"/>
      <c r="AP73" s="1282"/>
      <c r="AQ73" s="1282"/>
      <c r="AR73" s="1282"/>
      <c r="AS73" s="1282"/>
      <c r="AT73" s="1282"/>
      <c r="AU73" s="1282"/>
      <c r="AV73" s="1282"/>
      <c r="AW73" s="1282"/>
      <c r="AX73" s="1282"/>
      <c r="AY73" s="1282"/>
      <c r="AZ73" s="1282"/>
      <c r="BA73" s="1282"/>
      <c r="BB73" s="1282" t="s">
        <v>613</v>
      </c>
      <c r="BC73" s="1282"/>
      <c r="BD73" s="1282"/>
      <c r="BE73" s="1282"/>
      <c r="BF73" s="1282"/>
      <c r="BG73" s="1282"/>
      <c r="BH73" s="1282"/>
      <c r="BI73" s="1282"/>
      <c r="BJ73" s="1282"/>
      <c r="BK73" s="1282"/>
      <c r="BL73" s="1282"/>
      <c r="BM73" s="1282"/>
      <c r="BN73" s="1282"/>
      <c r="BO73" s="1282"/>
      <c r="BP73" s="1279">
        <v>72.099999999999994</v>
      </c>
      <c r="BQ73" s="1279"/>
      <c r="BR73" s="1279"/>
      <c r="BS73" s="1279"/>
      <c r="BT73" s="1279"/>
      <c r="BU73" s="1279"/>
      <c r="BV73" s="1279"/>
      <c r="BW73" s="1279"/>
      <c r="BX73" s="1279">
        <v>74.599999999999994</v>
      </c>
      <c r="BY73" s="1279"/>
      <c r="BZ73" s="1279"/>
      <c r="CA73" s="1279"/>
      <c r="CB73" s="1279"/>
      <c r="CC73" s="1279"/>
      <c r="CD73" s="1279"/>
      <c r="CE73" s="1279"/>
      <c r="CF73" s="1279">
        <v>80.2</v>
      </c>
      <c r="CG73" s="1279"/>
      <c r="CH73" s="1279"/>
      <c r="CI73" s="1279"/>
      <c r="CJ73" s="1279"/>
      <c r="CK73" s="1279"/>
      <c r="CL73" s="1279"/>
      <c r="CM73" s="1279"/>
      <c r="CN73" s="1279">
        <v>57.9</v>
      </c>
      <c r="CO73" s="1279"/>
      <c r="CP73" s="1279"/>
      <c r="CQ73" s="1279"/>
      <c r="CR73" s="1279"/>
      <c r="CS73" s="1279"/>
      <c r="CT73" s="1279"/>
      <c r="CU73" s="1279"/>
      <c r="CV73" s="1279">
        <v>30.5</v>
      </c>
      <c r="CW73" s="1279"/>
      <c r="CX73" s="1279"/>
      <c r="CY73" s="1279"/>
      <c r="CZ73" s="1279"/>
      <c r="DA73" s="1279"/>
      <c r="DB73" s="1279"/>
      <c r="DC73" s="1279"/>
    </row>
    <row r="74" spans="2:107" x14ac:dyDescent="0.15">
      <c r="B74" s="376"/>
      <c r="G74" s="1295"/>
      <c r="H74" s="1295"/>
      <c r="I74" s="1295"/>
      <c r="J74" s="1295"/>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5"/>
      <c r="H75" s="1295"/>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617</v>
      </c>
      <c r="BC75" s="1282"/>
      <c r="BD75" s="1282"/>
      <c r="BE75" s="1282"/>
      <c r="BF75" s="1282"/>
      <c r="BG75" s="1282"/>
      <c r="BH75" s="1282"/>
      <c r="BI75" s="1282"/>
      <c r="BJ75" s="1282"/>
      <c r="BK75" s="1282"/>
      <c r="BL75" s="1282"/>
      <c r="BM75" s="1282"/>
      <c r="BN75" s="1282"/>
      <c r="BO75" s="1282"/>
      <c r="BP75" s="1279">
        <v>8.3000000000000007</v>
      </c>
      <c r="BQ75" s="1279"/>
      <c r="BR75" s="1279"/>
      <c r="BS75" s="1279"/>
      <c r="BT75" s="1279"/>
      <c r="BU75" s="1279"/>
      <c r="BV75" s="1279"/>
      <c r="BW75" s="1279"/>
      <c r="BX75" s="1279">
        <v>10</v>
      </c>
      <c r="BY75" s="1279"/>
      <c r="BZ75" s="1279"/>
      <c r="CA75" s="1279"/>
      <c r="CB75" s="1279"/>
      <c r="CC75" s="1279"/>
      <c r="CD75" s="1279"/>
      <c r="CE75" s="1279"/>
      <c r="CF75" s="1279">
        <v>11.3</v>
      </c>
      <c r="CG75" s="1279"/>
      <c r="CH75" s="1279"/>
      <c r="CI75" s="1279"/>
      <c r="CJ75" s="1279"/>
      <c r="CK75" s="1279"/>
      <c r="CL75" s="1279"/>
      <c r="CM75" s="1279"/>
      <c r="CN75" s="1279">
        <v>11.4</v>
      </c>
      <c r="CO75" s="1279"/>
      <c r="CP75" s="1279"/>
      <c r="CQ75" s="1279"/>
      <c r="CR75" s="1279"/>
      <c r="CS75" s="1279"/>
      <c r="CT75" s="1279"/>
      <c r="CU75" s="1279"/>
      <c r="CV75" s="1279">
        <v>11.5</v>
      </c>
      <c r="CW75" s="1279"/>
      <c r="CX75" s="1279"/>
      <c r="CY75" s="1279"/>
      <c r="CZ75" s="1279"/>
      <c r="DA75" s="1279"/>
      <c r="DB75" s="1279"/>
      <c r="DC75" s="1279"/>
    </row>
    <row r="76" spans="2:107" x14ac:dyDescent="0.15">
      <c r="B76" s="376"/>
      <c r="G76" s="1295"/>
      <c r="H76" s="1295"/>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615</v>
      </c>
      <c r="AO77" s="1283"/>
      <c r="AP77" s="1283"/>
      <c r="AQ77" s="1283"/>
      <c r="AR77" s="1283"/>
      <c r="AS77" s="1283"/>
      <c r="AT77" s="1283"/>
      <c r="AU77" s="1283"/>
      <c r="AV77" s="1283"/>
      <c r="AW77" s="1283"/>
      <c r="AX77" s="1283"/>
      <c r="AY77" s="1283"/>
      <c r="AZ77" s="1283"/>
      <c r="BA77" s="1283"/>
      <c r="BB77" s="1282" t="s">
        <v>613</v>
      </c>
      <c r="BC77" s="1282"/>
      <c r="BD77" s="1282"/>
      <c r="BE77" s="1282"/>
      <c r="BF77" s="1282"/>
      <c r="BG77" s="1282"/>
      <c r="BH77" s="1282"/>
      <c r="BI77" s="1282"/>
      <c r="BJ77" s="1282"/>
      <c r="BK77" s="1282"/>
      <c r="BL77" s="1282"/>
      <c r="BM77" s="1282"/>
      <c r="BN77" s="1282"/>
      <c r="BO77" s="1282"/>
      <c r="BP77" s="1279">
        <v>32.799999999999997</v>
      </c>
      <c r="BQ77" s="1279"/>
      <c r="BR77" s="1279"/>
      <c r="BS77" s="1279"/>
      <c r="BT77" s="1279"/>
      <c r="BU77" s="1279"/>
      <c r="BV77" s="1279"/>
      <c r="BW77" s="1279"/>
      <c r="BX77" s="1279">
        <v>20.9</v>
      </c>
      <c r="BY77" s="1279"/>
      <c r="BZ77" s="1279"/>
      <c r="CA77" s="1279"/>
      <c r="CB77" s="1279"/>
      <c r="CC77" s="1279"/>
      <c r="CD77" s="1279"/>
      <c r="CE77" s="1279"/>
      <c r="CF77" s="1279">
        <v>21</v>
      </c>
      <c r="CG77" s="1279"/>
      <c r="CH77" s="1279"/>
      <c r="CI77" s="1279"/>
      <c r="CJ77" s="1279"/>
      <c r="CK77" s="1279"/>
      <c r="CL77" s="1279"/>
      <c r="CM77" s="1279"/>
      <c r="CN77" s="1279">
        <v>23.5</v>
      </c>
      <c r="CO77" s="1279"/>
      <c r="CP77" s="1279"/>
      <c r="CQ77" s="1279"/>
      <c r="CR77" s="1279"/>
      <c r="CS77" s="1279"/>
      <c r="CT77" s="1279"/>
      <c r="CU77" s="1279"/>
      <c r="CV77" s="1279">
        <v>6.9</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617</v>
      </c>
      <c r="BC79" s="1282"/>
      <c r="BD79" s="1282"/>
      <c r="BE79" s="1282"/>
      <c r="BF79" s="1282"/>
      <c r="BG79" s="1282"/>
      <c r="BH79" s="1282"/>
      <c r="BI79" s="1282"/>
      <c r="BJ79" s="1282"/>
      <c r="BK79" s="1282"/>
      <c r="BL79" s="1282"/>
      <c r="BM79" s="1282"/>
      <c r="BN79" s="1282"/>
      <c r="BO79" s="1282"/>
      <c r="BP79" s="1279">
        <v>9.1</v>
      </c>
      <c r="BQ79" s="1279"/>
      <c r="BR79" s="1279"/>
      <c r="BS79" s="1279"/>
      <c r="BT79" s="1279"/>
      <c r="BU79" s="1279"/>
      <c r="BV79" s="1279"/>
      <c r="BW79" s="1279"/>
      <c r="BX79" s="1279">
        <v>9.1</v>
      </c>
      <c r="BY79" s="1279"/>
      <c r="BZ79" s="1279"/>
      <c r="CA79" s="1279"/>
      <c r="CB79" s="1279"/>
      <c r="CC79" s="1279"/>
      <c r="CD79" s="1279"/>
      <c r="CE79" s="1279"/>
      <c r="CF79" s="1279">
        <v>9.1999999999999993</v>
      </c>
      <c r="CG79" s="1279"/>
      <c r="CH79" s="1279"/>
      <c r="CI79" s="1279"/>
      <c r="CJ79" s="1279"/>
      <c r="CK79" s="1279"/>
      <c r="CL79" s="1279"/>
      <c r="CM79" s="1279"/>
      <c r="CN79" s="1279">
        <v>8.6</v>
      </c>
      <c r="CO79" s="1279"/>
      <c r="CP79" s="1279"/>
      <c r="CQ79" s="1279"/>
      <c r="CR79" s="1279"/>
      <c r="CS79" s="1279"/>
      <c r="CT79" s="1279"/>
      <c r="CU79" s="1279"/>
      <c r="CV79" s="1279">
        <v>8</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tbj1ENQEfdwJ8Ba6C92vWnVVmHbCU9zny28aoEu11qACznObhlcbTD0XSuayj1fhONQf2kySMNXbPq0Lnc5oDQ==" saltValue="lGsw/1aC2FcpLs2Rjv3u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70" workbookViewId="0">
      <selection activeCell="BT64" sqref="BT6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iySPSmT8oFtPRV3ThhDhJQPJ8rcI1nvhCpGJubcLt34Xsx996gWI8fCqOYs7KxnzMDdOEVqVgqfbgJZUo65cSA==" saltValue="bqKrawQGhxpxTJKWCSg/e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BT64" sqref="BT6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gEWc3whk3rRSn4UVp/QoyDdPth2Z+PHkSZFcSA7T4z8eiNexSSdlmavm9AqA5DF5rOrmvn/yMLcJvs79cxrdjQ==" saltValue="1gnPugZZx1tmUX8ozJ7M6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197514</v>
      </c>
      <c r="E3" s="153"/>
      <c r="F3" s="154">
        <v>82993</v>
      </c>
      <c r="G3" s="155"/>
      <c r="H3" s="156"/>
    </row>
    <row r="4" spans="1:8" x14ac:dyDescent="0.15">
      <c r="A4" s="157"/>
      <c r="B4" s="158"/>
      <c r="C4" s="159"/>
      <c r="D4" s="160">
        <v>161414</v>
      </c>
      <c r="E4" s="161"/>
      <c r="F4" s="162">
        <v>46787</v>
      </c>
      <c r="G4" s="163"/>
      <c r="H4" s="164"/>
    </row>
    <row r="5" spans="1:8" x14ac:dyDescent="0.15">
      <c r="A5" s="145" t="s">
        <v>545</v>
      </c>
      <c r="B5" s="150"/>
      <c r="C5" s="151"/>
      <c r="D5" s="152">
        <v>131024</v>
      </c>
      <c r="E5" s="153"/>
      <c r="F5" s="154">
        <v>108252</v>
      </c>
      <c r="G5" s="155"/>
      <c r="H5" s="156"/>
    </row>
    <row r="6" spans="1:8" x14ac:dyDescent="0.15">
      <c r="A6" s="157"/>
      <c r="B6" s="158"/>
      <c r="C6" s="159"/>
      <c r="D6" s="160">
        <v>106054</v>
      </c>
      <c r="E6" s="161"/>
      <c r="F6" s="162">
        <v>50321</v>
      </c>
      <c r="G6" s="163"/>
      <c r="H6" s="164"/>
    </row>
    <row r="7" spans="1:8" x14ac:dyDescent="0.15">
      <c r="A7" s="145" t="s">
        <v>546</v>
      </c>
      <c r="B7" s="150"/>
      <c r="C7" s="151"/>
      <c r="D7" s="152">
        <v>154245</v>
      </c>
      <c r="E7" s="153"/>
      <c r="F7" s="154">
        <v>93492</v>
      </c>
      <c r="G7" s="155"/>
      <c r="H7" s="156"/>
    </row>
    <row r="8" spans="1:8" x14ac:dyDescent="0.15">
      <c r="A8" s="157"/>
      <c r="B8" s="158"/>
      <c r="C8" s="159"/>
      <c r="D8" s="160">
        <v>123493</v>
      </c>
      <c r="E8" s="161"/>
      <c r="F8" s="162">
        <v>53316</v>
      </c>
      <c r="G8" s="163"/>
      <c r="H8" s="164"/>
    </row>
    <row r="9" spans="1:8" x14ac:dyDescent="0.15">
      <c r="A9" s="145" t="s">
        <v>547</v>
      </c>
      <c r="B9" s="150"/>
      <c r="C9" s="151"/>
      <c r="D9" s="152">
        <v>138147</v>
      </c>
      <c r="E9" s="153"/>
      <c r="F9" s="154">
        <v>94796</v>
      </c>
      <c r="G9" s="155"/>
      <c r="H9" s="156"/>
    </row>
    <row r="10" spans="1:8" x14ac:dyDescent="0.15">
      <c r="A10" s="157"/>
      <c r="B10" s="158"/>
      <c r="C10" s="159"/>
      <c r="D10" s="160">
        <v>96084</v>
      </c>
      <c r="E10" s="161"/>
      <c r="F10" s="162">
        <v>55781</v>
      </c>
      <c r="G10" s="163"/>
      <c r="H10" s="164"/>
    </row>
    <row r="11" spans="1:8" x14ac:dyDescent="0.15">
      <c r="A11" s="145" t="s">
        <v>548</v>
      </c>
      <c r="B11" s="150"/>
      <c r="C11" s="151"/>
      <c r="D11" s="152">
        <v>155989</v>
      </c>
      <c r="E11" s="153"/>
      <c r="F11" s="154">
        <v>97758</v>
      </c>
      <c r="G11" s="155"/>
      <c r="H11" s="156"/>
    </row>
    <row r="12" spans="1:8" x14ac:dyDescent="0.15">
      <c r="A12" s="157"/>
      <c r="B12" s="158"/>
      <c r="C12" s="165"/>
      <c r="D12" s="160">
        <v>121576</v>
      </c>
      <c r="E12" s="161"/>
      <c r="F12" s="162">
        <v>45946</v>
      </c>
      <c r="G12" s="163"/>
      <c r="H12" s="164"/>
    </row>
    <row r="13" spans="1:8" x14ac:dyDescent="0.15">
      <c r="A13" s="145"/>
      <c r="B13" s="150"/>
      <c r="C13" s="166"/>
      <c r="D13" s="167">
        <v>155384</v>
      </c>
      <c r="E13" s="168"/>
      <c r="F13" s="169">
        <v>95458</v>
      </c>
      <c r="G13" s="170"/>
      <c r="H13" s="156"/>
    </row>
    <row r="14" spans="1:8" x14ac:dyDescent="0.15">
      <c r="A14" s="157"/>
      <c r="B14" s="158"/>
      <c r="C14" s="159"/>
      <c r="D14" s="160">
        <v>121724</v>
      </c>
      <c r="E14" s="161"/>
      <c r="F14" s="162">
        <v>50430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10.45</v>
      </c>
      <c r="C19" s="171">
        <f>ROUND(VALUE(SUBSTITUTE(実質収支比率等に係る経年分析!G$48,"▲","-")),2)</f>
        <v>8.1199999999999992</v>
      </c>
      <c r="D19" s="171">
        <f>ROUND(VALUE(SUBSTITUTE(実質収支比率等に係る経年分析!H$48,"▲","-")),2)</f>
        <v>5.66</v>
      </c>
      <c r="E19" s="171">
        <f>ROUND(VALUE(SUBSTITUTE(実質収支比率等に係る経年分析!I$48,"▲","-")),2)</f>
        <v>11.24</v>
      </c>
      <c r="F19" s="171">
        <f>ROUND(VALUE(SUBSTITUTE(実質収支比率等に係る経年分析!J$48,"▲","-")),2)</f>
        <v>8.56</v>
      </c>
    </row>
    <row r="20" spans="1:11" x14ac:dyDescent="0.15">
      <c r="A20" s="171" t="s">
        <v>55</v>
      </c>
      <c r="B20" s="171">
        <f>ROUND(VALUE(SUBSTITUTE(実質収支比率等に係る経年分析!F$47,"▲","-")),2)</f>
        <v>74.400000000000006</v>
      </c>
      <c r="C20" s="171">
        <f>ROUND(VALUE(SUBSTITUTE(実質収支比率等に係る経年分析!G$47,"▲","-")),2)</f>
        <v>73.44</v>
      </c>
      <c r="D20" s="171">
        <f>ROUND(VALUE(SUBSTITUTE(実質収支比率等に係る経年分析!H$47,"▲","-")),2)</f>
        <v>74.38</v>
      </c>
      <c r="E20" s="171">
        <f>ROUND(VALUE(SUBSTITUTE(実質収支比率等に係る経年分析!I$47,"▲","-")),2)</f>
        <v>54.91</v>
      </c>
      <c r="F20" s="171">
        <f>ROUND(VALUE(SUBSTITUTE(実質収支比率等に係る経年分析!J$47,"▲","-")),2)</f>
        <v>57.57</v>
      </c>
    </row>
    <row r="21" spans="1:11" x14ac:dyDescent="0.15">
      <c r="A21" s="171" t="s">
        <v>56</v>
      </c>
      <c r="B21" s="171">
        <f>IF(ISNUMBER(VALUE(SUBSTITUTE(実質収支比率等に係る経年分析!F$49,"▲","-"))),ROUND(VALUE(SUBSTITUTE(実質収支比率等に係る経年分析!F$49,"▲","-")),2),NA())</f>
        <v>-25.85</v>
      </c>
      <c r="C21" s="171">
        <f>IF(ISNUMBER(VALUE(SUBSTITUTE(実質収支比率等に係る経年分析!G$49,"▲","-"))),ROUND(VALUE(SUBSTITUTE(実質収支比率等に係る経年分析!G$49,"▲","-")),2),NA())</f>
        <v>-5.22</v>
      </c>
      <c r="D21" s="171">
        <f>IF(ISNUMBER(VALUE(SUBSTITUTE(実質収支比率等に係る経年分析!H$49,"▲","-"))),ROUND(VALUE(SUBSTITUTE(実質収支比率等に係る経年分析!H$49,"▲","-")),2),NA())</f>
        <v>-6.34</v>
      </c>
      <c r="E21" s="171">
        <f>IF(ISNUMBER(VALUE(SUBSTITUTE(実質収支比率等に係る経年分析!I$49,"▲","-"))),ROUND(VALUE(SUBSTITUTE(実質収支比率等に係る経年分析!I$49,"▲","-")),2),NA())</f>
        <v>-10.59</v>
      </c>
      <c r="F21" s="171">
        <f>IF(ISNUMBER(VALUE(SUBSTITUTE(実質収支比率等に係る経年分析!J$49,"▲","-"))),ROUND(VALUE(SUBSTITUTE(実質収支比率等に係る経年分析!J$49,"▲","-")),2),NA())</f>
        <v>-3.98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国民健康保険特別会計（直診勘定）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7.0000000000000007E-2</v>
      </c>
    </row>
    <row r="30" spans="1:11" x14ac:dyDescent="0.15">
      <c r="A30" s="172" t="str">
        <f>IF(連結実質赤字比率に係る赤字・黒字の構成分析!C$40="",NA(),連結実質赤字比率に係る赤字・黒字の構成分析!C$40)</f>
        <v>奨学会特別会計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0.17</v>
      </c>
    </row>
    <row r="31" spans="1:11" x14ac:dyDescent="0.15">
      <c r="A31" s="172" t="str">
        <f>IF(連結実質赤字比率に係る赤字・黒字の構成分析!C$39="",NA(),連結実質赤字比率に係る赤字・黒字の構成分析!C$39)</f>
        <v>介護保険特別会計（事業勘定）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2.72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0.99</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4.4800000000000004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4.9000000000000004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4.9800000000000004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5.32</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12.68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7.42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8.3699999999999992</v>
      </c>
    </row>
    <row r="36" spans="1:16" x14ac:dyDescent="0.15">
      <c r="A36" s="172" t="str">
        <f>IF(連結実質赤字比率に係る赤字・黒字の構成分析!C$34="",NA(),連結実質赤字比率に係る赤字・黒字の構成分析!C$34)</f>
        <v>国民健康保険病院事業会計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24.69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1813</v>
      </c>
      <c r="E42" s="173"/>
      <c r="F42" s="173"/>
      <c r="G42" s="173">
        <f>'実質公債費比率（分子）の構造'!L$52</f>
        <v>1759</v>
      </c>
      <c r="H42" s="173"/>
      <c r="I42" s="173"/>
      <c r="J42" s="173">
        <f>'実質公債費比率（分子）の構造'!M$52</f>
        <v>1746</v>
      </c>
      <c r="K42" s="173"/>
      <c r="L42" s="173"/>
      <c r="M42" s="173">
        <f>'実質公債費比率（分子）の構造'!N$52</f>
        <v>1807</v>
      </c>
      <c r="N42" s="173"/>
      <c r="O42" s="173"/>
      <c r="P42" s="173">
        <f>'実質公債費比率（分子）の構造'!O$52</f>
        <v>1819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3</v>
      </c>
      <c r="I44" s="173"/>
      <c r="J44" s="173"/>
      <c r="K44" s="173">
        <f>'実質公債費比率（分子）の構造'!N$50</f>
        <v>4</v>
      </c>
      <c r="L44" s="173"/>
      <c r="M44" s="173"/>
      <c r="N44" s="173">
        <f>'実質公債費比率（分子）の構造'!O$50</f>
        <v>3</v>
      </c>
      <c r="O44" s="173"/>
      <c r="P44" s="173"/>
    </row>
    <row r="45" spans="1:16" x14ac:dyDescent="0.15">
      <c r="A45" s="173" t="s">
        <v>66</v>
      </c>
      <c r="B45" s="173">
        <f>'実質公債費比率（分子）の構造'!K$49</f>
        <v>36</v>
      </c>
      <c r="C45" s="173"/>
      <c r="D45" s="173"/>
      <c r="E45" s="173">
        <f>'実質公債費比率（分子）の構造'!L$49</f>
        <v>56</v>
      </c>
      <c r="F45" s="173"/>
      <c r="G45" s="173"/>
      <c r="H45" s="173">
        <f>'実質公債費比率（分子）の構造'!M$49</f>
        <v>88</v>
      </c>
      <c r="I45" s="173"/>
      <c r="J45" s="173"/>
      <c r="K45" s="173">
        <f>'実質公債費比率（分子）の構造'!N$49</f>
        <v>99</v>
      </c>
      <c r="L45" s="173"/>
      <c r="M45" s="173"/>
      <c r="N45" s="173">
        <f>'実質公債費比率（分子）の構造'!O$49</f>
        <v>97</v>
      </c>
      <c r="O45" s="173"/>
      <c r="P45" s="173"/>
    </row>
    <row r="46" spans="1:16" x14ac:dyDescent="0.15">
      <c r="A46" s="173" t="s">
        <v>67</v>
      </c>
      <c r="B46" s="173">
        <f>'実質公債費比率（分子）の構造'!K$48</f>
        <v>614</v>
      </c>
      <c r="C46" s="173"/>
      <c r="D46" s="173"/>
      <c r="E46" s="173">
        <f>'実質公債費比率（分子）の構造'!L$48</f>
        <v>595</v>
      </c>
      <c r="F46" s="173"/>
      <c r="G46" s="173"/>
      <c r="H46" s="173">
        <f>'実質公債費比率（分子）の構造'!M$48</f>
        <v>593</v>
      </c>
      <c r="I46" s="173"/>
      <c r="J46" s="173"/>
      <c r="K46" s="173">
        <f>'実質公債費比率（分子）の構造'!N$48</f>
        <v>578</v>
      </c>
      <c r="L46" s="173"/>
      <c r="M46" s="173"/>
      <c r="N46" s="173">
        <f>'実質公債費比率（分子）の構造'!O$48</f>
        <v>598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1763</v>
      </c>
      <c r="C49" s="173"/>
      <c r="D49" s="173"/>
      <c r="E49" s="173">
        <f>'実質公債費比率（分子）の構造'!L$45</f>
        <v>1705</v>
      </c>
      <c r="F49" s="173"/>
      <c r="G49" s="173"/>
      <c r="H49" s="173">
        <f>'実質公債費比率（分子）の構造'!M$45</f>
        <v>1662</v>
      </c>
      <c r="I49" s="173"/>
      <c r="J49" s="173"/>
      <c r="K49" s="173">
        <f>'実質公債費比率（分子）の構造'!N$45</f>
        <v>1757</v>
      </c>
      <c r="L49" s="173"/>
      <c r="M49" s="173"/>
      <c r="N49" s="173">
        <f>'実質公債費比率（分子）の構造'!O$45</f>
        <v>1785</v>
      </c>
      <c r="O49" s="173"/>
      <c r="P49" s="173"/>
    </row>
    <row r="50" spans="1:16" x14ac:dyDescent="0.15">
      <c r="A50" s="173" t="s">
        <v>71</v>
      </c>
      <c r="B50" s="173" t="e">
        <f>NA()</f>
        <v>#N/A</v>
      </c>
      <c r="C50" s="173">
        <f>IF(ISNUMBER('実質公債費比率（分子）の構造'!K$53),'実質公債費比率（分子）の構造'!K$53,NA())</f>
        <v>601</v>
      </c>
      <c r="D50" s="173" t="e">
        <f>NA()</f>
        <v>#N/A</v>
      </c>
      <c r="E50" s="173" t="e">
        <f>NA()</f>
        <v>#N/A</v>
      </c>
      <c r="F50" s="173">
        <f>IF(ISNUMBER('実質公債費比率（分子）の構造'!L$53),'実質公債費比率（分子）の構造'!L$53,NA())</f>
        <v>598</v>
      </c>
      <c r="G50" s="173" t="e">
        <f>NA()</f>
        <v>#N/A</v>
      </c>
      <c r="H50" s="173" t="e">
        <f>NA()</f>
        <v>#N/A</v>
      </c>
      <c r="I50" s="173">
        <f>IF(ISNUMBER('実質公債費比率（分子）の構造'!M$53),'実質公債費比率（分子）の構造'!M$53,NA())</f>
        <v>600</v>
      </c>
      <c r="J50" s="173" t="e">
        <f>NA()</f>
        <v>#N/A</v>
      </c>
      <c r="K50" s="173" t="e">
        <f>NA()</f>
        <v>#N/A</v>
      </c>
      <c r="L50" s="173">
        <f>IF(ISNUMBER('実質公債費比率（分子）の構造'!N$53),'実質公債費比率（分子）の構造'!N$53,NA())</f>
        <v>631</v>
      </c>
      <c r="M50" s="173" t="e">
        <f>NA()</f>
        <v>#N/A</v>
      </c>
      <c r="N50" s="173" t="e">
        <f>NA()</f>
        <v>#N/A</v>
      </c>
      <c r="O50" s="173">
        <f>IF(ISNUMBER('実質公債費比率（分子）の構造'!O$53),'実質公債費比率（分子）の構造'!O$53,NA())</f>
        <v>664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15852</v>
      </c>
      <c r="E56" s="172"/>
      <c r="F56" s="172"/>
      <c r="G56" s="172">
        <f>'将来負担比率（分子）の構造'!J$52</f>
        <v>14568</v>
      </c>
      <c r="H56" s="172"/>
      <c r="I56" s="172"/>
      <c r="J56" s="172">
        <f>'将来負担比率（分子）の構造'!K$52</f>
        <v>13487</v>
      </c>
      <c r="K56" s="172"/>
      <c r="L56" s="172"/>
      <c r="M56" s="172">
        <f>'将来負担比率（分子）の構造'!L$52</f>
        <v>13065</v>
      </c>
      <c r="N56" s="172"/>
      <c r="O56" s="172"/>
      <c r="P56" s="172">
        <f>'将来負担比率（分子）の構造'!M$52</f>
        <v>13395</v>
      </c>
    </row>
    <row r="57" spans="1:16" x14ac:dyDescent="0.15">
      <c r="A57" s="172" t="s">
        <v>42</v>
      </c>
      <c r="B57" s="172"/>
      <c r="C57" s="172"/>
      <c r="D57" s="172">
        <f>'将来負担比率（分子）の構造'!I$51</f>
        <v>476</v>
      </c>
      <c r="E57" s="172"/>
      <c r="F57" s="172"/>
      <c r="G57" s="172">
        <f>'将来負担比率（分子）の構造'!J$51</f>
        <v>400</v>
      </c>
      <c r="H57" s="172"/>
      <c r="I57" s="172"/>
      <c r="J57" s="172">
        <f>'将来負担比率（分子）の構造'!K$51</f>
        <v>344</v>
      </c>
      <c r="K57" s="172"/>
      <c r="L57" s="172"/>
      <c r="M57" s="172">
        <f>'将来負担比率（分子）の構造'!L$51</f>
        <v>294</v>
      </c>
      <c r="N57" s="172"/>
      <c r="O57" s="172"/>
      <c r="P57" s="172">
        <f>'将来負担比率（分子）の構造'!M$51</f>
        <v>251</v>
      </c>
    </row>
    <row r="58" spans="1:16" x14ac:dyDescent="0.15">
      <c r="A58" s="172" t="s">
        <v>41</v>
      </c>
      <c r="B58" s="172"/>
      <c r="C58" s="172"/>
      <c r="D58" s="172">
        <f>'将来負担比率（分子）の構造'!I$50</f>
        <v>8523</v>
      </c>
      <c r="E58" s="172"/>
      <c r="F58" s="172"/>
      <c r="G58" s="172">
        <f>'将来負担比率（分子）の構造'!J$50</f>
        <v>8716</v>
      </c>
      <c r="H58" s="172"/>
      <c r="I58" s="172"/>
      <c r="J58" s="172">
        <f>'将来負担比率（分子）の構造'!K$50</f>
        <v>8533</v>
      </c>
      <c r="K58" s="172"/>
      <c r="L58" s="172"/>
      <c r="M58" s="172">
        <f>'将来負担比率（分子）の構造'!L$50</f>
        <v>7570</v>
      </c>
      <c r="N58" s="172"/>
      <c r="O58" s="172"/>
      <c r="P58" s="172">
        <f>'将来負担比率（分子）の構造'!M$50</f>
        <v>7877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968</v>
      </c>
      <c r="C62" s="172"/>
      <c r="D62" s="172"/>
      <c r="E62" s="172">
        <f>'将来負担比率（分子）の構造'!J$45</f>
        <v>1199</v>
      </c>
      <c r="F62" s="172"/>
      <c r="G62" s="172"/>
      <c r="H62" s="172">
        <f>'将来負担比率（分子）の構造'!K$45</f>
        <v>998</v>
      </c>
      <c r="I62" s="172"/>
      <c r="J62" s="172"/>
      <c r="K62" s="172">
        <f>'将来負担比率（分子）の構造'!L$45</f>
        <v>968</v>
      </c>
      <c r="L62" s="172"/>
      <c r="M62" s="172"/>
      <c r="N62" s="172">
        <f>'将来負担比率（分子）の構造'!M$45</f>
        <v>931</v>
      </c>
      <c r="O62" s="172"/>
      <c r="P62" s="172"/>
    </row>
    <row r="63" spans="1:16" x14ac:dyDescent="0.15">
      <c r="A63" s="172" t="s">
        <v>34</v>
      </c>
      <c r="B63" s="172">
        <f>'将来負担比率（分子）の構造'!I$44</f>
        <v>1054</v>
      </c>
      <c r="C63" s="172"/>
      <c r="D63" s="172"/>
      <c r="E63" s="172">
        <f>'将来負担比率（分子）の構造'!J$44</f>
        <v>1134</v>
      </c>
      <c r="F63" s="172"/>
      <c r="G63" s="172"/>
      <c r="H63" s="172">
        <f>'将来負担比率（分子）の構造'!K$44</f>
        <v>1060</v>
      </c>
      <c r="I63" s="172"/>
      <c r="J63" s="172"/>
      <c r="K63" s="172">
        <f>'将来負担比率（分子）の構造'!L$44</f>
        <v>977</v>
      </c>
      <c r="L63" s="172"/>
      <c r="M63" s="172"/>
      <c r="N63" s="172">
        <f>'将来負担比率（分子）の構造'!M$44</f>
        <v>915</v>
      </c>
      <c r="O63" s="172"/>
      <c r="P63" s="172"/>
    </row>
    <row r="64" spans="1:16" x14ac:dyDescent="0.15">
      <c r="A64" s="172" t="s">
        <v>33</v>
      </c>
      <c r="B64" s="172">
        <f>'将来負担比率（分子）の構造'!I$43</f>
        <v>9132</v>
      </c>
      <c r="C64" s="172"/>
      <c r="D64" s="172"/>
      <c r="E64" s="172">
        <f>'将来負担比率（分子）の構造'!J$43</f>
        <v>8422</v>
      </c>
      <c r="F64" s="172"/>
      <c r="G64" s="172"/>
      <c r="H64" s="172">
        <f>'将来負担比率（分子）の構造'!K$43</f>
        <v>8301</v>
      </c>
      <c r="I64" s="172"/>
      <c r="J64" s="172"/>
      <c r="K64" s="172">
        <f>'将来負担比率（分子）の構造'!L$43</f>
        <v>7165</v>
      </c>
      <c r="L64" s="172"/>
      <c r="M64" s="172"/>
      <c r="N64" s="172">
        <f>'将来負担比率（分子）の構造'!M$43</f>
        <v>7230</v>
      </c>
      <c r="O64" s="172"/>
      <c r="P64" s="172"/>
    </row>
    <row r="65" spans="1:16" x14ac:dyDescent="0.15">
      <c r="A65" s="172" t="s">
        <v>32</v>
      </c>
      <c r="B65" s="172">
        <f>'将来負担比率（分子）の構造'!I$42</f>
        <v>2792</v>
      </c>
      <c r="C65" s="172"/>
      <c r="D65" s="172"/>
      <c r="E65" s="172">
        <f>'将来負担比率（分子）の構造'!J$42</f>
        <v>2672</v>
      </c>
      <c r="F65" s="172"/>
      <c r="G65" s="172"/>
      <c r="H65" s="172">
        <f>'将来負担比率（分子）の構造'!K$42</f>
        <v>2719</v>
      </c>
      <c r="I65" s="172"/>
      <c r="J65" s="172"/>
      <c r="K65" s="172">
        <f>'将来負担比率（分子）の構造'!L$42</f>
        <v>2364</v>
      </c>
      <c r="L65" s="172"/>
      <c r="M65" s="172"/>
      <c r="N65" s="172">
        <f>'将来負担比率（分子）の構造'!M$42</f>
        <v>2443</v>
      </c>
      <c r="O65" s="172"/>
      <c r="P65" s="172"/>
    </row>
    <row r="66" spans="1:16" x14ac:dyDescent="0.15">
      <c r="A66" s="172" t="s">
        <v>31</v>
      </c>
      <c r="B66" s="172">
        <f>'将来負担比率（分子）の構造'!I$41</f>
        <v>14795</v>
      </c>
      <c r="C66" s="172"/>
      <c r="D66" s="172"/>
      <c r="E66" s="172">
        <f>'将来負担比率（分子）の構造'!J$41</f>
        <v>14195</v>
      </c>
      <c r="F66" s="172"/>
      <c r="G66" s="172"/>
      <c r="H66" s="172">
        <f>'将来負担比率（分子）の構造'!K$41</f>
        <v>13484</v>
      </c>
      <c r="I66" s="172"/>
      <c r="J66" s="172"/>
      <c r="K66" s="172">
        <f>'将来負担比率（分子）の構造'!L$41</f>
        <v>12620</v>
      </c>
      <c r="L66" s="172"/>
      <c r="M66" s="172"/>
      <c r="N66" s="172">
        <f>'将来負担比率（分子）の構造'!M$41</f>
        <v>11761</v>
      </c>
      <c r="O66" s="172"/>
      <c r="P66" s="172"/>
    </row>
    <row r="67" spans="1:16" x14ac:dyDescent="0.15">
      <c r="A67" s="172" t="s">
        <v>75</v>
      </c>
      <c r="B67" s="172" t="e">
        <f>NA()</f>
        <v>#N/A</v>
      </c>
      <c r="C67" s="172">
        <f>IF(ISNUMBER('将来負担比率（分子）の構造'!I$53), IF('将来負担比率（分子）の構造'!I$53 &lt; 0, 0, '将来負担比率（分子）の構造'!I$53), NA())</f>
        <v>3891</v>
      </c>
      <c r="D67" s="172" t="e">
        <f>NA()</f>
        <v>#N/A</v>
      </c>
      <c r="E67" s="172" t="e">
        <f>NA()</f>
        <v>#N/A</v>
      </c>
      <c r="F67" s="172">
        <f>IF(ISNUMBER('将来負担比率（分子）の構造'!J$53), IF('将来負担比率（分子）の構造'!J$53 &lt; 0, 0, '将来負担比率（分子）の構造'!J$53), NA())</f>
        <v>3938</v>
      </c>
      <c r="G67" s="172" t="e">
        <f>NA()</f>
        <v>#N/A</v>
      </c>
      <c r="H67" s="172" t="e">
        <f>NA()</f>
        <v>#N/A</v>
      </c>
      <c r="I67" s="172">
        <f>IF(ISNUMBER('将来負担比率（分子）の構造'!K$53), IF('将来負担比率（分子）の構造'!K$53 &lt; 0, 0, '将来負担比率（分子）の構造'!K$53), NA())</f>
        <v>4197</v>
      </c>
      <c r="J67" s="172" t="e">
        <f>NA()</f>
        <v>#N/A</v>
      </c>
      <c r="K67" s="172" t="e">
        <f>NA()</f>
        <v>#N/A</v>
      </c>
      <c r="L67" s="172">
        <f>IF(ISNUMBER('将来負担比率（分子）の構造'!L$53), IF('将来負担比率（分子）の構造'!L$53 &lt; 0, 0, '将来負担比率（分子）の構造'!L$53), NA())</f>
        <v>3165</v>
      </c>
      <c r="M67" s="172" t="e">
        <f>NA()</f>
        <v>#N/A</v>
      </c>
      <c r="N67" s="172" t="e">
        <f>NA()</f>
        <v>#N/A</v>
      </c>
      <c r="O67" s="172">
        <f>IF(ISNUMBER('将来負担比率（分子）の構造'!M$53), IF('将来負担比率（分子）の構造'!M$53 &lt; 0, 0, '将来負担比率（分子）の構造'!M$53), NA())</f>
        <v>1758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5148</v>
      </c>
      <c r="C72" s="176">
        <f>基金残高に係る経年分析!G55</f>
        <v>3963</v>
      </c>
      <c r="D72" s="176">
        <f>基金残高に係る経年分析!H55</f>
        <v>4332</v>
      </c>
    </row>
    <row r="73" spans="1:16" x14ac:dyDescent="0.15">
      <c r="A73" s="175" t="s">
        <v>78</v>
      </c>
      <c r="B73" s="176">
        <f>基金残高に係る経年分析!F56</f>
        <v>1188</v>
      </c>
      <c r="C73" s="176">
        <f>基金残高に係る経年分析!G56</f>
        <v>1189</v>
      </c>
      <c r="D73" s="176">
        <f>基金残高に係る経年分析!H56</f>
        <v>1092</v>
      </c>
    </row>
    <row r="74" spans="1:16" x14ac:dyDescent="0.15">
      <c r="A74" s="175" t="s">
        <v>79</v>
      </c>
      <c r="B74" s="176">
        <f>基金残高に係る経年分析!F57</f>
        <v>3537</v>
      </c>
      <c r="C74" s="176">
        <f>基金残高に係る経年分析!G57</f>
        <v>3664</v>
      </c>
      <c r="D74" s="176">
        <f>基金残高に係る経年分析!H57</f>
        <v>3470</v>
      </c>
    </row>
  </sheetData>
  <sheetProtection algorithmName="SHA-512" hashValue="Ndl8pBc3A6HPNC9/0wLu0cVe07r1TUS8MxpPdmQeJhBPbxjaRpTmbWmYD0Zz4CS1iH3Na9VIZ7XovGLnL+4Mmg==" saltValue="NAQxk28D69ZyYvIPoTYy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2023-10-10T01:20:12Z</cp:lastPrinted>
  <dcterms:created xsi:type="dcterms:W3CDTF">2023-02-20T06:40:41Z</dcterms:created>
  <dcterms:modified xsi:type="dcterms:W3CDTF">2023-10-10T01:20:15Z</dcterms:modified>
  <cp:category/>
</cp:coreProperties>
</file>