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19200" windowHeight="11370"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<sst xmlns="http://schemas.openxmlformats.org/spreadsheetml/2006/main" count="1062" uniqueCount="607">
  <si>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</si>
  <si>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</si>
  <si>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</si>
  <si>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</si>
  <si>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</si>
  <si>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</si>
  <si>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</si>
  <si>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</si>
  <si>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</si>
  <si>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</si>
  <si>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</si>
  <si>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</si>
  <si>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</si>
  <si>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</si>
  <si>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</si>
  <si>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</si>
  <si>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</si>
  <si>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</si>
  <si>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</si>
  <si>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</si>
  <si>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</si>
  <si>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</si>
  <si>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</si>
  <si>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</si>
  <si>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</si>
  <si>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</si>
  <si>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</si>
  <si>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</si>
  <si>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</si>
  <si>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</si>
  <si>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</si>
  <si>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</si>
  <si>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</si>
  <si>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</si>
  <si>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</si>
  <si>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</si>
  <si>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</si>
  <si>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</si>
  <si>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</si>
  <si>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</si>
  <si>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</si>
  <si>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</si>
  <si>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</si>
  <si>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</si>
  <si>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</si>
  <si>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</si>
  <si>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</si>
  <si>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</si>
  <si>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</si>
  <si>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</si>
  <si>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</si>
  <si>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</si>
  <si>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</si>
  <si>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</si>
  <si>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</si>
  <si>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</si>
  <si>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</si>
  <si>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</si>
  <si>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</si>
  <si>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</si>
  <si>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</si>
  <si>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</si>
  <si>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</si>
  <si>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</si>
  <si>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</si>
  <si>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</si>
  <si>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</si>
  <si>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</si>
  <si>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</si>
  <si>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</si>
  <si>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</si>
  <si>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</si>
  <si>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</si>
  <si>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</si>
  <si>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</si>
  <si>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</si>
  <si>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</si>
  <si>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</si>
  <si>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</si>
  <si>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</si>
  <si>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</si>
  <si>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</si>
  <si>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</si>
  <si>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</si>
  <si>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</si>
  <si>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</si>
  <si>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</si>
  <si>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</si>
  <si>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</si>
  <si>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</si>
  <si>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</si>
  <si>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</si>
  <si>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</si>
  <si>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</si>
  <si>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</si>
  <si>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</si>
  <si>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</si>
  <si>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</si>
  <si>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</si>
  <si>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</si>
  <si>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</si>
  <si>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</si>
  <si>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</si>
  <si>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</si>
  <si>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</si>
  <si>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</si>
  <si>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</si>
  <si>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</si>
  <si>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</si>
  <si>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</si>
  <si>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</si>
  <si>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</si>
  <si>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</si>
  <si>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</si>
  <si>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</si>
  <si>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</si>
  <si>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</si>
  <si>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</si>
  <si>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</si>
  <si>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</si>
  <si>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</si>
  <si>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</si>
  <si>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</si>
  <si>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</si>
  <si>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</si>
  <si>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</si>
  <si>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</si>
  <si>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</si>
  <si>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</si>
  <si>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</si>
  <si>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</si>
  <si>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</si>
  <si>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</si>
  <si>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</si>
  <si>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</si>
  <si>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</si>
  <si>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</si>
  <si>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</si>
  <si>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</si>
  <si>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</si>
  <si>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</si>
  <si>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</si>
  <si>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</si>
  <si>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</si>
  <si>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</si>
  <si>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</si>
  <si>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</si>
  <si>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</si>
  <si>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</si>
  <si>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</si>
  <si>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</si>
  <si>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</si>
  <si>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</si>
  <si>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</si>
  <si>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</si>
  <si>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</si>
  <si>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</si>
  <si>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</si>
  <si>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</si>
  <si>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</si>
  <si>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</si>
  <si>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</si>
  <si>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</si>
  <si>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</si>
  <si>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</si>
  <si>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</si>
  <si>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</si>
  <si>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</si>
  <si>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</si>
  <si>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</si>
  <si>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</si>
  <si>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</si>
  <si>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</si>
  <si>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</si>
  <si>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</si>
  <si>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</si>
  <si>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</si>
  <si>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</si>
  <si>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</si>
  <si>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</si>
  <si>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</si>
  <si>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</si>
  <si>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</si>
  <si>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</si>
  <si>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</si>
  <si>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</si>
  <si>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</si>
  <si>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</si>
  <si>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</si>
  <si>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</si>
  <si>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</si>
  <si>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</si>
  <si>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</si>
  <si>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</si>
  <si>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</si>
  <si>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</si>
  <si>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</si>
  <si>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</si>
  <si>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</si>
  <si>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</si>
  <si>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</si>
  <si>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</si>
  <si>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</si>
  <si>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</si>
  <si>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</si>
  <si>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</si>
  <si>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</si>
  <si>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</si>
  <si>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</si>
  <si>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岡山県高梁市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</si>
  <si>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</si>
  <si>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</si>
  <si>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</si>
  <si>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</si>
  <si>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</si>
  <si>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</si>
  <si>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</si>
  <si>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</si>
  <si>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</si>
  <si>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</si>
  <si>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</si>
  <si>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</si>
  <si>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</si>
  <si>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</si>
  <si>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</si>
  <si>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</si>
  <si>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</si>
  <si>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</si>
  <si>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</si>
  <si>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</si>
  <si>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</si>
  <si>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</si>
  <si>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</si>
  <si>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</si>
  <si>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</si>
  <si>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</si>
  <si>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</si>
  <si>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</si>
  <si>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</si>
  <si>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</si>
  <si>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</si>
  <si>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</si>
  <si>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</si>
  <si>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</si>
  <si>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</si>
  <si>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</si>
  <si>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</si>
  <si>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</si>
  <si>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</si>
  <si>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</si>
  <si>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</si>
  <si>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</si>
  <si>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</si>
  <si>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</si>
  <si>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</si>
  <si>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</si>
  <si>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</si>
  <si>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</si>
  <si>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</si>
  <si>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</si>
  <si>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</si>
  <si>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</si>
  <si>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</si>
  <si>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</si>
  <si>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</si>
  <si>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</si>
  <si>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</si>
  <si>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</si>
  <si>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</si>
  <si>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</si>
  <si>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</si>
  <si>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</si>
  <si>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</si>
  <si>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</si>
  <si>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</si>
  <si>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</si>
  <si>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</si>
  <si>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</si>
  <si>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</si>
  <si>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</si>
  <si>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</si>
  <si>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</si>
  <si>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</si>
  <si>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</si>
  <si>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</si>
  <si>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</si>
  <si>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</si>
  <si>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</si>
  <si>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</si>
  <si>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</si>
  <si>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</si>
  <si>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</si>
  <si>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</si>
  <si>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</si>
  <si>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</si>
  <si>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</si>
  <si>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</si>
  <si>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</si>
  <si>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</si>
  <si>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</si>
  <si>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</si>
  <si>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</si>
  <si>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</si>
  <si>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</si>
  <si>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</si>
  <si>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</si>
  <si>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</si>
  <si>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</si>
  <si>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</si>
  <si>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</si>
  <si>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</si>
  <si>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</si>
  <si>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</si>
  <si>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</si>
  <si>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</si>
  <si>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</si>
  <si>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</si>
  <si>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</si>
  <si>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</si>
  <si>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</si>
  <si>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</si>
  <si>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</si>
  <si>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</si>
  <si>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</si>
  <si>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</si>
  <si>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</si>
  <si>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</si>
  <si>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</si>
  <si>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</si>
  <si>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</si>
  <si>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</si>
  <si>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</si>
  <si>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</si>
  <si>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</si>
  <si>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</si>
  <si>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</si>
  <si>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</si>
  <si>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</si>
  <si>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</si>
  <si>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</si>
  <si>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</si>
  <si>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</si>
  <si>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</si>
  <si>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</si>
  <si>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</si>
  <si>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</si>
  <si>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</si>
  <si>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</si>
  <si>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</si>
  <si>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</si>
  <si>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</si>
  <si>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</si>
  <si>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</si>
  <si>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</si>
  <si>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</si>
  <si>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</si>
  <si>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</si>
  <si>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</si>
  <si>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</si>
  <si>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</si>
  <si>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</si>
  <si>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</si>
  <si>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</si>
  <si>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岡山県高梁市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</si>
  <si>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</si>
  <si>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</si>
  <si>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</si>
  <si>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</si>
  <si>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</si>
  <si>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</si>
  <si>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</si>
  <si>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</si>
  <si>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</si>
  <si>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</si>
  <si>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</si>
  <si>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</si>
  <si>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</si>
  <si>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</si>
  <si>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</si>
  <si>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</si>
  <si>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</si>
  <si>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</si>
  <si>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</si>
  <si>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</si>
  <si>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</si>
  <si>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</si>
  <si>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</si>
  <si>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</si>
  <si>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</si>
  <si>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</si>
  <si>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</si>
  <si>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</si>
  <si>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</si>
  <si>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</si>
  <si>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</si>
  <si>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</si>
  <si>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</si>
  <si>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</si>
  <si>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</si>
  <si>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</si>
  <si>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</si>
  <si>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</si>
  <si>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</si>
  <si>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</si>
  <si>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</si>
  <si>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</si>
  <si>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</si>
  <si>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法適用企業</t>
    <phoneticPr fontId="5"/>
  </si>
  <si>
    <t>高梁市下水道事業特別会計</t>
    <phoneticPr fontId="5"/>
  </si>
  <si>
    <t>高梁市地域開発事業特別会計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</si>
  <si>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</si>
  <si>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</si>
  <si>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</si>
  <si>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</si>
  <si>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</si>
  <si>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</si>
  <si>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</si>
  <si>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</si>
  <si>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</si>
  <si>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</si>
  <si>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</si>
  <si>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</si>
  <si>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</si>
  <si>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</si>
  <si>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</si>
  <si>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</si>
  <si>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</si>
  <si>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</si>
  <si>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</si>
  <si>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</si>
  <si>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</si>
  <si>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</si>
  <si>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</si>
  <si>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</si>
  <si>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</si>
  <si>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</si>
  <si>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</si>
  <si>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</si>
  <si>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</si>
  <si>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</si>
  <si>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</si>
  <si>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</si>
  <si>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</si>
  <si>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</si>
  <si>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</si>
  <si>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</si>
  <si>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</si>
  <si>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</si>
  <si>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</si>
  <si>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</si>
  <si>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</si>
  <si>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</si>
  <si>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</si>
  <si>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</si>
  <si>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</si>
  <si>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</si>
  <si>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</si>
  <si>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</si>
  <si>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</si>
  <si>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</si>
  <si>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</si>
  <si>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</si>
  <si>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</si>
  <si>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</si>
  <si>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</si>
  <si>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</si>
  <si>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</si>
  <si>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</si>
  <si>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</si>
  <si>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</si>
  <si>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</si>
  <si>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</si>
  <si>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</si>
  <si>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</si>
  <si>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</si>
  <si>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</si>
  <si>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</si>
  <si>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</si>
  <si>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</si>
  <si>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</si>
  <si>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</si>
  <si>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</si>
  <si>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</si>
  <si>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</si>
  <si>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</si>
  <si>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</si>
  <si>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</si>
  <si>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</si>
  <si>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</si>
  <si>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</si>
  <si>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</si>
  <si>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</si>
  <si>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</si>
  <si>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</si>
  <si>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</si>
  <si>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</si>
  <si>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</si>
  <si>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</si>
  <si>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</si>
  <si>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</si>
  <si>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</si>
  <si>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</si>
  <si>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</si>
  <si>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</si>
  <si>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</si>
  <si>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</si>
  <si>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</si>
  <si>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</si>
  <si>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</si>
  <si>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</si>
  <si>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</si>
  <si>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</si>
  <si>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</si>
  <si>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</si>
  <si>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</si>
  <si>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</si>
  <si>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</si>
  <si>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</si>
  <si>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</si>
  <si>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</si>
  <si>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</si>
  <si>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</si>
  <si>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</si>
  <si>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</si>
  <si>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</si>
  <si>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</si>
  <si>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</si>
  <si>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</si>
  <si>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</si>
  <si>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</si>
  <si>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</si>
  <si>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</si>
  <si>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</si>
  <si>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</si>
  <si>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</si>
  <si>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</si>
  <si>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</si>
  <si>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</si>
  <si>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</si>
  <si>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</si>
  <si>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</si>
  <si>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</si>
  <si>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</si>
  <si>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</si>
  <si>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</si>
  <si>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</si>
  <si>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</si>
  <si>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</si>
  <si>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</si>
  <si>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</si>
  <si>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</si>
  <si>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</si>
  <si>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</si>
  <si>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</si>
  <si>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</si>
  <si>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11.61</t>
  </si>
  <si>
    <t>▲ 0.93</t>
  </si>
  <si>
    <t>高梁市国民健康保険成羽病院事業会計</t>
  </si>
  <si>
    <t>一般会計</t>
  </si>
  <si>
    <t>高梁市水道事業特別会計</t>
  </si>
  <si>
    <t>高梁市介護保険特別会計</t>
  </si>
  <si>
    <t>高梁市下水道事業特別会計</t>
  </si>
  <si>
    <t>高梁市国民健康保険特別会計</t>
  </si>
  <si>
    <t>高梁市地域開発事業特別会計</t>
  </si>
  <si>
    <t>高梁市後期高齢者医療特別会計</t>
  </si>
  <si>
    <t>その他会計（赤字）</t>
  </si>
  <si>
    <t>▲ 0.52</t>
  </si>
  <si>
    <t>▲ 0.51</t>
  </si>
  <si>
    <t>その他会計（黒字）</t>
  </si>
  <si>
    <t>（百万円）</t>
    <phoneticPr fontId="5"/>
  </si>
  <si>
    <t>H28末</t>
    <phoneticPr fontId="5"/>
  </si>
  <si>
    <t>H29末</t>
    <phoneticPr fontId="5"/>
  </si>
  <si>
    <t>H30末</t>
    <phoneticPr fontId="5"/>
  </si>
  <si>
    <t>R01末</t>
    <phoneticPr fontId="5"/>
  </si>
  <si>
    <t>R02末</t>
    <phoneticPr fontId="5"/>
  </si>
  <si>
    <t>地域振興基金</t>
    <phoneticPr fontId="5"/>
  </si>
  <si>
    <t>文化振興基金</t>
    <phoneticPr fontId="5"/>
  </si>
  <si>
    <t>福祉基金</t>
    <phoneticPr fontId="5"/>
  </si>
  <si>
    <t>たかはし子ども未来ゆめ基金</t>
    <phoneticPr fontId="5"/>
  </si>
  <si>
    <t>開発事業基金</t>
    <phoneticPr fontId="5"/>
  </si>
  <si>
    <t>高梁地域事務組合</t>
    <rPh sb="0" eb="2">
      <t>タカハシ</t>
    </rPh>
    <rPh sb="2" eb="4">
      <t>チイキ</t>
    </rPh>
    <rPh sb="4" eb="6">
      <t>ジム</t>
    </rPh>
    <rPh sb="6" eb="8">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</si>
  <si>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</si>
  <si>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</si>
  <si>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</si>
  <si>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</si>
  <si>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</si>
  <si>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</si>
  <si>
    <t>岡山県市町村総合事務組合交通災害共済特別会計</t>
  </si>
  <si>
    <t>岡山県市町村税整理組合</t>
    <rPh sb="0" eb="3">
      <t>オカヤマケン</t>
    </rPh>
    <rPh sb="3" eb="5">
      <t>シチョウ</t>
    </rPh>
    <rPh sb="5" eb="7">
      <t>ソンゼイ</t>
    </rPh>
    <rPh sb="7" eb="9">
      <t>セイリ</t>
    </rPh>
    <rPh sb="9" eb="11">
      <t>クミアイ</t>
    </rPh>
    <phoneticPr fontId="2"/>
  </si>
  <si>
    <t>-</t>
    <phoneticPr fontId="2"/>
  </si>
  <si>
    <t>-</t>
    <phoneticPr fontId="2"/>
  </si>
  <si>
    <t>高梁市土地開発公社</t>
  </si>
  <si>
    <t>公益財団法人成羽町美術振興財団</t>
  </si>
  <si>
    <t>○</t>
  </si>
  <si>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</si>
  <si>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</si>
  <si>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</si>
  <si>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</si>
  <si>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して、有形固定資産減価償却率は下回り、将来負担比率は大きく上回っている。有形固定資産減価償却率は、市庁舎の建替えや養護老人ホームの除却を行ったが、市営住宅や学校などの建物については老朽化が進んでいるため、公共施設等総合管理計画に基づいて適正な資産管理が必要である。将来負担比率については、近年も大型事業実施や災害による地方債発行額が大きくなっており、類似団体平均と比較して大きく上回っている。今後も消防庁舎やこども園などの整備を予定しており、地方債発行額は増加する見込であるため、今後はより一層の財政健全化を推進することで将来負担比率の増加抑制を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</si>
  <si>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</si>
  <si>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</si>
  <si>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</si>
  <si>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</si>
  <si>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</si>
  <si>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</si>
  <si>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平均を上回っている。実質公債費比率は平成３０年７月豪雨災害による災害復旧事業債の発行額が大きくなり、併せて、市庁舎や複合施設建設による大型事業が続いたことで地方債発行額が増加したが、平成３０年豪雨の災害復旧もほぼ完成したことから将来負担比率及び実質公債費比率の減少につながった。しかしながら、類似団体平均に比べどちらの数値も高い水準となっているため、財政運営適正化計画に基づき、計画的な財政運営を行う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</si>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</sst>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FB80-4912-9F1E-485626D5DB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115626</c:v>
                </c:pt>
                <c:pt idx="1">
                  <c:v>124859</c:v>
                </c:pt>
                <c:pt idx="2">
                  <c:v>90700</c:v>
                </c:pt>
                <c:pt idx="3">
                  <c:v>108013</c:v>
                </c:pt>
                <c:pt idx="4">
                  <c:v>126232</c:v>
                </c:pt>
              </c:numCache>
            </c:numRef>
          </c:val>
          <c:smooth val="0"/>
          <c:extLst>
            <c:ext xmlns:c16="http://schemas.microsoft.com/office/drawing/2014/chart" uri="{C3380CC4-5D6E-409C-BE32-E72D297353CC}">
              <c16:uniqueId val="{00000001-FB80-4912-9F1E-485626D5DB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2.99</c:v>
                </c:pt>
                <c:pt idx="1">
                  <c:v>5.3</c:v>
                </c:pt>
                <c:pt idx="2">
                  <c:v>5.27</c:v>
                </c:pt>
                <c:pt idx="3">
                  <c:v>5.18</c:v>
                </c:pt>
                <c:pt idx="4">
                  <c:v>6</c:v>
                </c:pt>
              </c:numCache>
            </c:numRef>
          </c:val>
          <c:extLst>
            <c:ext xmlns:c16="http://schemas.microsoft.com/office/drawing/2014/chart" uri="{C3380CC4-5D6E-409C-BE32-E72D297353CC}">
              <c16:uniqueId val="{00000000-ECE4-44B6-941A-C21C55608C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21.57</c:v>
                </c:pt>
                <c:pt idx="1">
                  <c:v>7.84</c:v>
                </c:pt>
                <c:pt idx="2">
                  <c:v>7.2</c:v>
                </c:pt>
                <c:pt idx="3">
                  <c:v>8.9</c:v>
                </c:pt>
                <c:pt idx="4">
                  <c:v>10.56</c:v>
                </c:pt>
              </c:numCache>
            </c:numRef>
          </c:val>
          <c:extLst>
            <c:ext xmlns:c16="http://schemas.microsoft.com/office/drawing/2014/chart" uri="{C3380CC4-5D6E-409C-BE32-E72D297353CC}">
              <c16:uniqueId val="{00000001-ECE4-44B6-941A-C21C55608C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0.54</c:v>
                </c:pt>
                <c:pt idx="1">
                  <c:v>-11.61</c:v>
                </c:pt>
                <c:pt idx="2">
                  <c:v>-0.93</c:v>
                </c:pt>
                <c:pt idx="3">
                  <c:v>1.8</c:v>
                </c:pt>
                <c:pt idx="4">
                  <c:v>3.19</c:v>
                </c:pt>
              </c:numCache>
            </c:numRef>
          </c:val>
          <c:smooth val="0"/>
          <c:extLst>
            <c:ext xmlns:c16="http://schemas.microsoft.com/office/drawing/2014/chart" uri="{C3380CC4-5D6E-409C-BE32-E72D297353CC}">
              <c16:uniqueId val="{00000002-ECE4-44B6-941A-C21C55608C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0.06</c:v>
                </c:pt>
                <c:pt idx="6">
                  <c:v>#N/A</c:v>
                </c:pt>
                <c:pt idx="7">
                  <c:v>0.01</c:v>
                </c:pt>
                <c:pt idx="8">
                  <c:v>#N/A</c:v>
                </c:pt>
                <c:pt idx="9">
                  <c:v>0</c:v>
                </c:pt>
              </c:numCache>
            </c:numRef>
          </c:val>
          <c:extLst>
            <c:ext xmlns:c16="http://schemas.microsoft.com/office/drawing/2014/chart" uri="{C3380CC4-5D6E-409C-BE32-E72D297353CC}">
              <c16:uniqueId val="{00000000-D625-491A-A77D-1F7510E2FA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0.52</c:v>
                </c:pt>
                <c:pt idx="1">
                  <c:v>#N/A</c:v>
                </c:pt>
                <c:pt idx="2">
                  <c:v>0.51</c:v>
                </c:pt>
                <c:pt idx="3">
                  <c:v>#N/A</c:v>
                </c:pt>
                <c:pt idx="4">
                  <c:v>0.51</c:v>
                </c:pt>
                <c:pt idx="5">
                  <c:v>#N/A</c:v>
                </c:pt>
                <c:pt idx="6">
                  <c:v>0</c:v>
                </c:pt>
                <c:pt idx="7">
                  <c:v>0</c:v>
                </c:pt>
                <c:pt idx="8">
                  <c:v>0</c:v>
                </c:pt>
                <c:pt idx="9">
                  <c:v>0</c:v>
                </c:pt>
              </c:numCache>
            </c:numRef>
          </c:val>
          <c:extLst>
            <c:ext xmlns:c16="http://schemas.microsoft.com/office/drawing/2014/chart" uri="{C3380CC4-5D6E-409C-BE32-E72D297353CC}">
              <c16:uniqueId val="{00000001-D625-491A-A77D-1F7510E2FAF8}"/>
            </c:ext>
          </c:extLst>
        </c:ser>
        <c:ser>
          <c:idx val="2"/>
          <c:order val="2"/>
          <c:tx>
            <c:strRef>
              <c:f>データシート!$A$29</c:f>
              <c:strCache>
                <c:ptCount val="1"/>
                <c:pt idx="0">
                  <c:v>高梁市後期高齢者医療特別会計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625-491A-A77D-1F7510E2FAF8}"/>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0.21</c:v>
                </c:pt>
                <c:pt idx="4">
                  <c:v>#N/A</c:v>
                </c:pt>
                <c:pt idx="5">
                  <c:v>0.23</c:v>
                </c:pt>
                <c:pt idx="6">
                  <c:v>#N/A</c:v>
                </c:pt>
                <c:pt idx="7">
                  <c:v>0.03</c:v>
                </c:pt>
                <c:pt idx="8">
                  <c:v>#N/A</c:v>
                </c:pt>
                <c:pt idx="9">
                  <c:v>0.02</c:v>
                </c:pt>
              </c:numCache>
            </c:numRef>
          </c:val>
          <c:extLst>
            <c:ext xmlns:c16="http://schemas.microsoft.com/office/drawing/2014/chart" uri="{C3380CC4-5D6E-409C-BE32-E72D297353CC}">
              <c16:uniqueId val="{00000003-D625-491A-A77D-1F7510E2FAF8}"/>
            </c:ext>
          </c:extLst>
        </c:ser>
        <c:ser>
          <c:idx val="4"/>
          <c:order val="4"/>
          <c:tx>
            <c:strRef>
              <c:f>データシート!$A$31</c:f>
              <c:strCache>
                <c:ptCount val="1"/>
                <c:pt idx="0">
                  <c:v>高梁市国民健康保険特別会計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1.3</c:v>
                </c:pt>
                <c:pt idx="2">
                  <c:v>#N/A</c:v>
                </c:pt>
                <c:pt idx="3">
                  <c:v>0.59</c:v>
                </c:pt>
                <c:pt idx="4">
                  <c:v>#N/A</c:v>
                </c:pt>
                <c:pt idx="5">
                  <c:v>0.69</c:v>
                </c:pt>
                <c:pt idx="6">
                  <c:v>#N/A</c:v>
                </c:pt>
                <c:pt idx="7">
                  <c:v>0.87</c:v>
                </c:pt>
                <c:pt idx="8">
                  <c:v>#N/A</c:v>
                </c:pt>
                <c:pt idx="9">
                  <c:v>0.3</c:v>
                </c:pt>
              </c:numCache>
            </c:numRef>
          </c:val>
          <c:extLst>
            <c:ext xmlns:c16="http://schemas.microsoft.com/office/drawing/2014/chart" uri="{C3380CC4-5D6E-409C-BE32-E72D297353CC}">
              <c16:uniqueId val="{00000004-D625-491A-A77D-1F7510E2FAF8}"/>
            </c:ext>
          </c:extLst>
        </c:ser>
        <c:ser>
          <c:idx val="5"/>
          <c:order val="5"/>
          <c:tx>
            <c:strRef>
              <c:f>データシート!$A$32</c:f>
              <c:strCache>
                <c:ptCount val="1"/>
                <c:pt idx="0">
                  <c:v>高梁市下水道事業特別会計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0.45</c:v>
                </c:pt>
                <c:pt idx="6">
                  <c:v>#N/A</c:v>
                </c:pt>
                <c:pt idx="7">
                  <c:v>0.67</c:v>
                </c:pt>
                <c:pt idx="8">
                  <c:v>#N/A</c:v>
                </c:pt>
                <c:pt idx="9">
                  <c:v>0.53</c:v>
                </c:pt>
              </c:numCache>
            </c:numRef>
          </c:val>
          <c:extLst>
            <c:ext xmlns:c16="http://schemas.microsoft.com/office/drawing/2014/chart" uri="{C3380CC4-5D6E-409C-BE32-E72D297353CC}">
              <c16:uniqueId val="{00000005-D625-491A-A77D-1F7510E2FAF8}"/>
            </c:ext>
          </c:extLst>
        </c:ser>
        <c:ser>
          <c:idx val="6"/>
          <c:order val="6"/>
          <c:tx>
            <c:strRef>
              <c:f>データシート!$A$33</c:f>
              <c:strCache>
                <c:ptCount val="1"/>
                <c:pt idx="0">
                  <c:v>高梁市介護保険特別会計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0.32</c:v>
                </c:pt>
                <c:pt idx="2">
                  <c:v>#N/A</c:v>
                </c:pt>
                <c:pt idx="3">
                  <c:v>0.32</c:v>
                </c:pt>
                <c:pt idx="4">
                  <c:v>#N/A</c:v>
                </c:pt>
                <c:pt idx="5">
                  <c:v>0.43</c:v>
                </c:pt>
                <c:pt idx="6">
                  <c:v>#N/A</c:v>
                </c:pt>
                <c:pt idx="7">
                  <c:v>0.24</c:v>
                </c:pt>
                <c:pt idx="8">
                  <c:v>#N/A</c:v>
                </c:pt>
                <c:pt idx="9">
                  <c:v>0.61</c:v>
                </c:pt>
              </c:numCache>
            </c:numRef>
          </c:val>
          <c:extLst>
            <c:ext xmlns:c16="http://schemas.microsoft.com/office/drawing/2014/chart" uri="{C3380CC4-5D6E-409C-BE32-E72D297353CC}">
              <c16:uniqueId val="{00000006-D625-491A-A77D-1F7510E2FAF8}"/>
            </c:ext>
          </c:extLst>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5.28</c:v>
                </c:pt>
                <c:pt idx="2">
                  <c:v>#N/A</c:v>
                </c:pt>
                <c:pt idx="3">
                  <c:v>5.3</c:v>
                </c:pt>
                <c:pt idx="4">
                  <c:v>#N/A</c:v>
                </c:pt>
                <c:pt idx="5">
                  <c:v>5.59</c:v>
                </c:pt>
                <c:pt idx="6">
                  <c:v>#N/A</c:v>
                </c:pt>
                <c:pt idx="7">
                  <c:v>5.46</c:v>
                </c:pt>
                <c:pt idx="8">
                  <c:v>#N/A</c:v>
                </c:pt>
                <c:pt idx="9">
                  <c:v>5.27</c:v>
                </c:pt>
              </c:numCache>
            </c:numRef>
          </c:val>
          <c:extLst>
            <c:ext xmlns:c16="http://schemas.microsoft.com/office/drawing/2014/chart" uri="{C3380CC4-5D6E-409C-BE32-E72D297353CC}">
              <c16:uniqueId val="{00000007-D625-491A-A77D-1F7510E2FA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3.48</c:v>
                </c:pt>
                <c:pt idx="2">
                  <c:v>#N/A</c:v>
                </c:pt>
                <c:pt idx="3">
                  <c:v>5.79</c:v>
                </c:pt>
                <c:pt idx="4">
                  <c:v>#N/A</c:v>
                </c:pt>
                <c:pt idx="5">
                  <c:v>5.77</c:v>
                </c:pt>
                <c:pt idx="6">
                  <c:v>#N/A</c:v>
                </c:pt>
                <c:pt idx="7">
                  <c:v>5.16</c:v>
                </c:pt>
                <c:pt idx="8">
                  <c:v>#N/A</c:v>
                </c:pt>
                <c:pt idx="9">
                  <c:v>5.99</c:v>
                </c:pt>
              </c:numCache>
            </c:numRef>
          </c:val>
          <c:extLst>
            <c:ext xmlns:c16="http://schemas.microsoft.com/office/drawing/2014/chart" uri="{C3380CC4-5D6E-409C-BE32-E72D297353CC}">
              <c16:uniqueId val="{00000008-D625-491A-A77D-1F7510E2FAF8}"/>
            </c:ext>
          </c:extLst>
        </c:ser>
        <c:ser>
          <c:idx val="9"/>
          <c:order val="9"/>
          <c:tx>
            <c:strRef>
              <c:f>データシート!$A$36</c:f>
              <c:strCache>
                <c:ptCount val="1"/>
                <c:pt idx="0">
                  <c:v>高梁市国民健康保険成羽病院事業会計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10.15</c:v>
                </c:pt>
                <c:pt idx="2">
                  <c:v>#N/A</c:v>
                </c:pt>
                <c:pt idx="3">
                  <c:v>10.18</c:v>
                </c:pt>
                <c:pt idx="4">
                  <c:v>#N/A</c:v>
                </c:pt>
                <c:pt idx="5">
                  <c:v>10.74</c:v>
                </c:pt>
                <c:pt idx="6">
                  <c:v>#N/A</c:v>
                </c:pt>
                <c:pt idx="7">
                  <c:v>10.37</c:v>
                </c:pt>
                <c:pt idx="8">
                  <c:v>#N/A</c:v>
                </c:pt>
                <c:pt idx="9">
                  <c:v>9.61</c:v>
                </c:pt>
              </c:numCache>
            </c:numRef>
          </c:val>
          <c:extLst>
            <c:ext xmlns:c16="http://schemas.microsoft.com/office/drawing/2014/chart" uri="{C3380CC4-5D6E-409C-BE32-E72D297353CC}">
              <c16:uniqueId val="{00000009-D625-491A-A77D-1F7510E2FA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3251</c:v>
                </c:pt>
                <c:pt idx="5">
                  <c:v>3243</c:v>
                </c:pt>
                <c:pt idx="8">
                  <c:v>3183</c:v>
                </c:pt>
                <c:pt idx="11">
                  <c:v>3130</c:v>
                </c:pt>
                <c:pt idx="14">
                  <c:v>3365</c:v>
                </c:pt>
              </c:numCache>
            </c:numRef>
          </c:val>
          <c:extLst>
            <c:ext xmlns:c16="http://schemas.microsoft.com/office/drawing/2014/chart" uri="{C3380CC4-5D6E-409C-BE32-E72D297353CC}">
              <c16:uniqueId val="{00000000-71BF-48B0-B5A3-D06163911D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2</c:v>
                </c:pt>
                <c:pt idx="6">
                  <c:v>1</c:v>
                </c:pt>
                <c:pt idx="9">
                  <c:v>0</c:v>
                </c:pt>
                <c:pt idx="12">
                  <c:v>0</c:v>
                </c:pt>
              </c:numCache>
            </c:numRef>
          </c:val>
          <c:extLst>
            <c:ext xmlns:c16="http://schemas.microsoft.com/office/drawing/2014/chart" uri="{C3380CC4-5D6E-409C-BE32-E72D297353CC}">
              <c16:uniqueId val="{00000001-71BF-48B0-B5A3-D06163911D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14</c:v>
                </c:pt>
                <c:pt idx="6">
                  <c:v>38</c:v>
                </c:pt>
                <c:pt idx="9">
                  <c:v>13</c:v>
                </c:pt>
                <c:pt idx="12">
                  <c:v>16</c:v>
                </c:pt>
              </c:numCache>
            </c:numRef>
          </c:val>
          <c:extLst>
            <c:ext xmlns:c16="http://schemas.microsoft.com/office/drawing/2014/chart" uri="{C3380CC4-5D6E-409C-BE32-E72D297353CC}">
              <c16:uniqueId val="{00000002-71BF-48B0-B5A3-D06163911D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21</c:v>
                </c:pt>
                <c:pt idx="6">
                  <c:v>21</c:v>
                </c:pt>
                <c:pt idx="9">
                  <c:v>21</c:v>
                </c:pt>
                <c:pt idx="12">
                  <c:v>29</c:v>
                </c:pt>
              </c:numCache>
            </c:numRef>
          </c:val>
          <c:extLst>
            <c:ext xmlns:c16="http://schemas.microsoft.com/office/drawing/2014/chart" uri="{C3380CC4-5D6E-409C-BE32-E72D297353CC}">
              <c16:uniqueId val="{00000003-71BF-48B0-B5A3-D06163911D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899</c:v>
                </c:pt>
                <c:pt idx="3">
                  <c:v>869</c:v>
                </c:pt>
                <c:pt idx="6">
                  <c:v>899</c:v>
                </c:pt>
                <c:pt idx="9">
                  <c:v>851</c:v>
                </c:pt>
                <c:pt idx="12">
                  <c:v>672</c:v>
                </c:pt>
              </c:numCache>
            </c:numRef>
          </c:val>
          <c:extLst>
            <c:ext xmlns:c16="http://schemas.microsoft.com/office/drawing/2014/chart" uri="{C3380CC4-5D6E-409C-BE32-E72D297353CC}">
              <c16:uniqueId val="{00000004-71BF-48B0-B5A3-D06163911D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BF-48B0-B5A3-D06163911D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BF-48B0-B5A3-D06163911D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3640</c:v>
                </c:pt>
                <c:pt idx="3">
                  <c:v>3664</c:v>
                </c:pt>
                <c:pt idx="6">
                  <c:v>3566</c:v>
                </c:pt>
                <c:pt idx="9">
                  <c:v>3547</c:v>
                </c:pt>
                <c:pt idx="12">
                  <c:v>3844</c:v>
                </c:pt>
              </c:numCache>
            </c:numRef>
          </c:val>
          <c:extLst>
            <c:ext xmlns:c16="http://schemas.microsoft.com/office/drawing/2014/chart" uri="{C3380CC4-5D6E-409C-BE32-E72D297353CC}">
              <c16:uniqueId val="{00000007-71BF-48B0-B5A3-D06163911D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1332</c:v>
                </c:pt>
                <c:pt idx="2">
                  <c:v>#N/A</c:v>
                </c:pt>
                <c:pt idx="3">
                  <c:v>#N/A</c:v>
                </c:pt>
                <c:pt idx="4">
                  <c:v>1327</c:v>
                </c:pt>
                <c:pt idx="5">
                  <c:v>#N/A</c:v>
                </c:pt>
                <c:pt idx="6">
                  <c:v>#N/A</c:v>
                </c:pt>
                <c:pt idx="7">
                  <c:v>1342</c:v>
                </c:pt>
                <c:pt idx="8">
                  <c:v>#N/A</c:v>
                </c:pt>
                <c:pt idx="9">
                  <c:v>#N/A</c:v>
                </c:pt>
                <c:pt idx="10">
                  <c:v>1302</c:v>
                </c:pt>
                <c:pt idx="11">
                  <c:v>#N/A</c:v>
                </c:pt>
                <c:pt idx="12">
                  <c:v>#N/A</c:v>
                </c:pt>
                <c:pt idx="13">
                  <c:v>1196</c:v>
                </c:pt>
                <c:pt idx="14">
                  <c:v>#N/A</c:v>
                </c:pt>
              </c:numCache>
            </c:numRef>
          </c:val>
          <c:smooth val="0"/>
          <c:extLst>
            <c:ext xmlns:c16="http://schemas.microsoft.com/office/drawing/2014/chart" uri="{C3380CC4-5D6E-409C-BE32-E72D297353CC}">
              <c16:uniqueId val="{00000008-71BF-48B0-B5A3-D06163911D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27870</c:v>
                </c:pt>
                <c:pt idx="5">
                  <c:v>28683</c:v>
                </c:pt>
                <c:pt idx="8">
                  <c:v>29139</c:v>
                </c:pt>
                <c:pt idx="11">
                  <c:v>28814</c:v>
                </c:pt>
                <c:pt idx="14">
                  <c:v>28764</c:v>
                </c:pt>
              </c:numCache>
            </c:numRef>
          </c:val>
          <c:extLst>
            <c:ext xmlns:c16="http://schemas.microsoft.com/office/drawing/2014/chart" uri="{C3380CC4-5D6E-409C-BE32-E72D297353CC}">
              <c16:uniqueId val="{00000000-9191-43C5-8AB7-C3FA5305C8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1896</c:v>
                </c:pt>
                <c:pt idx="5">
                  <c:v>1710</c:v>
                </c:pt>
                <c:pt idx="8">
                  <c:v>1544</c:v>
                </c:pt>
                <c:pt idx="11">
                  <c:v>1440</c:v>
                </c:pt>
                <c:pt idx="14">
                  <c:v>1091</c:v>
                </c:pt>
              </c:numCache>
            </c:numRef>
          </c:val>
          <c:extLst>
            <c:ext xmlns:c16="http://schemas.microsoft.com/office/drawing/2014/chart" uri="{C3380CC4-5D6E-409C-BE32-E72D297353CC}">
              <c16:uniqueId val="{00000001-9191-43C5-8AB7-C3FA5305C8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6861</c:v>
                </c:pt>
                <c:pt idx="5">
                  <c:v>6408</c:v>
                </c:pt>
                <c:pt idx="8">
                  <c:v>6951</c:v>
                </c:pt>
                <c:pt idx="11">
                  <c:v>7051</c:v>
                </c:pt>
                <c:pt idx="14">
                  <c:v>8003</c:v>
                </c:pt>
              </c:numCache>
            </c:numRef>
          </c:val>
          <c:extLst>
            <c:ext xmlns:c16="http://schemas.microsoft.com/office/drawing/2014/chart" uri="{C3380CC4-5D6E-409C-BE32-E72D297353CC}">
              <c16:uniqueId val="{00000002-9191-43C5-8AB7-C3FA5305C8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91-43C5-8AB7-C3FA5305C8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91-43C5-8AB7-C3FA5305C8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1</c:v>
                </c:pt>
                <c:pt idx="6">
                  <c:v>0</c:v>
                </c:pt>
                <c:pt idx="9">
                  <c:v>0</c:v>
                </c:pt>
                <c:pt idx="12">
                  <c:v>1</c:v>
                </c:pt>
              </c:numCache>
            </c:numRef>
          </c:val>
          <c:extLst>
            <c:ext xmlns:c16="http://schemas.microsoft.com/office/drawing/2014/chart" uri="{C3380CC4-5D6E-409C-BE32-E72D297353CC}">
              <c16:uniqueId val="{00000005-9191-43C5-8AB7-C3FA5305C8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4314</c:v>
                </c:pt>
                <c:pt idx="3">
                  <c:v>4138</c:v>
                </c:pt>
                <c:pt idx="6">
                  <c:v>4156</c:v>
                </c:pt>
                <c:pt idx="9">
                  <c:v>4103</c:v>
                </c:pt>
                <c:pt idx="12">
                  <c:v>4113</c:v>
                </c:pt>
              </c:numCache>
            </c:numRef>
          </c:val>
          <c:extLst>
            <c:ext xmlns:c16="http://schemas.microsoft.com/office/drawing/2014/chart" uri="{C3380CC4-5D6E-409C-BE32-E72D297353CC}">
              <c16:uniqueId val="{00000006-9191-43C5-8AB7-C3FA5305C8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285</c:v>
                </c:pt>
                <c:pt idx="3">
                  <c:v>270</c:v>
                </c:pt>
                <c:pt idx="6">
                  <c:v>320</c:v>
                </c:pt>
                <c:pt idx="9">
                  <c:v>304</c:v>
                </c:pt>
                <c:pt idx="12">
                  <c:v>279</c:v>
                </c:pt>
              </c:numCache>
            </c:numRef>
          </c:val>
          <c:extLst>
            <c:ext xmlns:c16="http://schemas.microsoft.com/office/drawing/2014/chart" uri="{C3380CC4-5D6E-409C-BE32-E72D297353CC}">
              <c16:uniqueId val="{00000007-9191-43C5-8AB7-C3FA5305C8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9745</c:v>
                </c:pt>
                <c:pt idx="3">
                  <c:v>9293</c:v>
                </c:pt>
                <c:pt idx="6">
                  <c:v>8607</c:v>
                </c:pt>
                <c:pt idx="9">
                  <c:v>8493</c:v>
                </c:pt>
                <c:pt idx="12">
                  <c:v>9016</c:v>
                </c:pt>
              </c:numCache>
            </c:numRef>
          </c:val>
          <c:extLst>
            <c:ext xmlns:c16="http://schemas.microsoft.com/office/drawing/2014/chart" uri="{C3380CC4-5D6E-409C-BE32-E72D297353CC}">
              <c16:uniqueId val="{00000008-9191-43C5-8AB7-C3FA5305C8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c:v>
                </c:pt>
                <c:pt idx="3">
                  <c:v>23</c:v>
                </c:pt>
                <c:pt idx="6">
                  <c:v>25</c:v>
                </c:pt>
                <c:pt idx="9">
                  <c:v>24</c:v>
                </c:pt>
                <c:pt idx="12">
                  <c:v>34</c:v>
                </c:pt>
              </c:numCache>
            </c:numRef>
          </c:val>
          <c:extLst>
            <c:ext xmlns:c16="http://schemas.microsoft.com/office/drawing/2014/chart" uri="{C3380CC4-5D6E-409C-BE32-E72D297353CC}">
              <c16:uniqueId val="{00000009-9191-43C5-8AB7-C3FA5305C8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31737</c:v>
                </c:pt>
                <c:pt idx="3">
                  <c:v>33082</c:v>
                </c:pt>
                <c:pt idx="6">
                  <c:v>32942</c:v>
                </c:pt>
                <c:pt idx="9">
                  <c:v>32544</c:v>
                </c:pt>
                <c:pt idx="12">
                  <c:v>32310</c:v>
                </c:pt>
              </c:numCache>
            </c:numRef>
          </c:val>
          <c:extLst>
            <c:ext xmlns:c16="http://schemas.microsoft.com/office/drawing/2014/chart" uri="{C3380CC4-5D6E-409C-BE32-E72D297353CC}">
              <c16:uniqueId val="{0000000A-9191-43C5-8AB7-C3FA5305C8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9481</c:v>
                </c:pt>
                <c:pt idx="2">
                  <c:v>#N/A</c:v>
                </c:pt>
                <c:pt idx="3">
                  <c:v>#N/A</c:v>
                </c:pt>
                <c:pt idx="4">
                  <c:v>10005</c:v>
                </c:pt>
                <c:pt idx="5">
                  <c:v>#N/A</c:v>
                </c:pt>
                <c:pt idx="6">
                  <c:v>#N/A</c:v>
                </c:pt>
                <c:pt idx="7">
                  <c:v>8416</c:v>
                </c:pt>
                <c:pt idx="8">
                  <c:v>#N/A</c:v>
                </c:pt>
                <c:pt idx="9">
                  <c:v>#N/A</c:v>
                </c:pt>
                <c:pt idx="10">
                  <c:v>8164</c:v>
                </c:pt>
                <c:pt idx="11">
                  <c:v>#N/A</c:v>
                </c:pt>
                <c:pt idx="12">
                  <c:v>#N/A</c:v>
                </c:pt>
                <c:pt idx="13">
                  <c:v>7896</c:v>
                </c:pt>
                <c:pt idx="14">
                  <c:v>#N/A</c:v>
                </c:pt>
              </c:numCache>
            </c:numRef>
          </c:val>
          <c:smooth val="0"/>
          <c:extLst>
            <c:ext xmlns:c16="http://schemas.microsoft.com/office/drawing/2014/chart" uri="{C3380CC4-5D6E-409C-BE32-E72D297353CC}">
              <c16:uniqueId val="{0000000B-9191-43C5-8AB7-C3FA5305C8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964</c:v>
                </c:pt>
                <c:pt idx="1">
                  <c:v>1210</c:v>
                </c:pt>
                <c:pt idx="2">
                  <c:v>1512</c:v>
                </c:pt>
              </c:numCache>
            </c:numRef>
          </c:val>
          <c:extLst>
            <c:ext xmlns:c16="http://schemas.microsoft.com/office/drawing/2014/chart" uri="{C3380CC4-5D6E-409C-BE32-E72D297353CC}">
              <c16:uniqueId val="{00000000-EF38-4F7A-BF0F-8D10E3CC10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1618</c:v>
                </c:pt>
                <c:pt idx="1">
                  <c:v>1566</c:v>
                </c:pt>
                <c:pt idx="2">
                  <c:v>1843</c:v>
                </c:pt>
              </c:numCache>
            </c:numRef>
          </c:val>
          <c:extLst>
            <c:ext xmlns:c16="http://schemas.microsoft.com/office/drawing/2014/chart" uri="{C3380CC4-5D6E-409C-BE32-E72D297353CC}">
              <c16:uniqueId val="{00000001-EF38-4F7A-BF0F-8D10E3CC10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4942</c:v>
                </c:pt>
                <c:pt idx="1">
                  <c:v>4719</c:v>
                </c:pt>
                <c:pt idx="2">
                  <c:v>4907</c:v>
                </c:pt>
              </c:numCache>
            </c:numRef>
          </c:val>
          <c:extLst>
            <c:ext xmlns:c16="http://schemas.microsoft.com/office/drawing/2014/chart" uri="{C3380CC4-5D6E-409C-BE32-E72D297353CC}">
              <c16:uniqueId val="{00000002-EF38-4F7A-BF0F-8D10E3CC10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{538A82E8-5A0C-4399-9A5D-83A54A73546D}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CE0-45C0-929E-2DDB4E5303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{DB8AA1C2-1D12-4FE6-A939-C1172845E99F}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E0-45C0-929E-2DDB4E5303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{7C8733FF-1056-4081-BB21-D646255698C9}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E0-45C0-929E-2DDB4E5303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{2927BD03-125C-43F1-83A3-4FCB1EEA48FF}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E0-45C0-929E-2DDB4E5303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{0417ADFB-0D48-441D-98B7-2A03D050991D}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E0-45C0-929E-2DDB4E53030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{626C2F5E-B85D-459C-9608-60E22BC0DD4D}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CE0-45C0-929E-2DDB4E53030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{E2468B3F-5CA1-4361-B310-A7746D41909B}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CE0-45C0-929E-2DDB4E53030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{28B47AC9-F48A-474A-A0A4-5FF4EBE697C4}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CE0-45C0-929E-2DDB4E53030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{3F684C49-3BE1-4C9A-B973-DC9232C3AA50}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CE0-45C0-929E-2DDB4E5303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56.7</c:v>
                </c:pt>
                <c:pt idx="24">
                  <c:v>59.9</c:v>
                </c:pt>
                <c:pt idx="32">
                  <c:v>61.9</c:v>
                </c:pt>
              </c:numCache>
            </c:numRef>
          </c:xVal>
          <c:yVal>
            <c:numRef>
              <c:f>公会計指標分析・財政指標組合せ分析表!$BP$51:$DC$51</c:f>
              <c:numCache>
                <c:formatCode>#,##0.0;"▲ "#,##0.0</c:formatCode>
                <c:ptCount val="40"/>
                <c:pt idx="16">
                  <c:v>80.8</c:v>
                </c:pt>
                <c:pt idx="24">
                  <c:v>76.5</c:v>
                </c:pt>
                <c:pt idx="32">
                  <c:v>70.900000000000006</c:v>
                </c:pt>
              </c:numCache>
            </c:numRef>
          </c:yVal>
          <c:smooth val="0"/>
          <c:extLst>
            <c:ext xmlns:c16="http://schemas.microsoft.com/office/drawing/2014/chart" uri="{C3380CC4-5D6E-409C-BE32-E72D297353CC}">
              <c16:uniqueId val="{00000009-2CE0-45C0-929E-2DDB4E5303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{0B6DBAFB-5709-473A-9357-77E10D7036CE}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CE0-45C0-929E-2DDB4E5303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{56C8F627-3080-4C00-92D7-07CE767344F1}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E0-45C0-929E-2DDB4E5303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{000A9DAF-4BC2-4224-9B97-875D9EE91E1B}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E0-45C0-929E-2DDB4E5303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{C7A1A8D5-8F7A-4397-8D68-254EB1444EEB}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E0-45C0-929E-2DDB4E5303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{05527F3D-4361-4B72-A731-40A8BD5FD2E1}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E0-45C0-929E-2DDB4E53030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{F0D2989E-BFD1-4979-82AD-075467B99D5D}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CE0-45C0-929E-2DDB4E53030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{AE6DAA69-22FA-42A9-996D-63716EF5A5E8}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CE0-45C0-929E-2DDB4E53030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{51D80EAF-862F-4E11-86F3-36D049571F02}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CE0-45C0-929E-2DDB4E53030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{5435BFF3-B4BB-4C97-B5F9-B0C118953ED1}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CE0-45C0-929E-2DDB4E5303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c:v>
                </c:pt>
                <c:pt idx="24">
                  <c:v>61.7</c:v>
                </c:pt>
                <c:pt idx="32">
                  <c:v>62.4</c:v>
                </c:pt>
              </c:numCache>
            </c:numRef>
          </c:xVal>
          <c:yVal>
            <c:numRef>
              <c:f>公会計指標分析・財政指標組合せ分析表!$BP$55:$DC$55</c:f>
              <c:numCache>
                <c:formatCode>#,##0.0;"▲ "#,##0.0</c:formatCode>
                <c:ptCount val="40"/>
                <c:pt idx="16">
                  <c:v>49.1</c:v>
                </c:pt>
                <c:pt idx="24">
                  <c:v>41.5</c:v>
                </c:pt>
                <c:pt idx="32">
                  <c:v>25.2</c:v>
                </c:pt>
              </c:numCache>
            </c:numRef>
          </c:yVal>
          <c:smooth val="0"/>
          <c:extLst>
            <c:ext xmlns:c16="http://schemas.microsoft.com/office/drawing/2014/chart" uri="{C3380CC4-5D6E-409C-BE32-E72D297353CC}">
              <c16:uniqueId val="{00000013-2CE0-45C0-929E-2DDB4E530307}"/>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{DE588F69-8D6F-4E84-B324-205D19C66752}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A99-4A67-8F7A-ED91FC3312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{4A73BFA6-105B-45F1-948D-1C8ED59AEA95}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99-4A67-8F7A-ED91FC3312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{3479C2DB-D31E-4830-9486-91F004BEA432}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99-4A67-8F7A-ED91FC3312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{B8ABF547-DD41-4C2B-8E8D-B213DCF50B2A}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99-4A67-8F7A-ED91FC3312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{4143773A-D12F-44EB-9557-EE17CB6B8668}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99-4A67-8F7A-ED91FC331272}"/>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{4C761B58-7518-4546-B181-033AD81E1048}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A99-4A67-8F7A-ED91FC331272}"/>
                </c:ext>
              </c:extLst>
            </c:dLbl>
            <c:dLbl>
              <c:idx val="16"/>
              <c:layout>
                <c:manualLayout>
                  <c:x val="-3.6429687715380583E-2"/>
                  <c:y val="-6.024750206691248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{3ED40AB8-7D46-474F-A154-981F46264BC3}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A99-4A67-8F7A-ED91FC331272}"/>
                </c:ext>
              </c:extLst>
            </c:dLbl>
            <c:dLbl>
              <c:idx val="24"/>
              <c:layout>
                <c:manualLayout>
                  <c:x val="-2.6710997734770616E-2"/>
                  <c:y val="-6.458579210867541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{51ED02FB-6819-4891-9FA5-1E68375C3C3D}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A99-4A67-8F7A-ED91FC331272}"/>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{6E0681C8-80BE-4515-92C3-DA36BED5CD2C}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A99-4A67-8F7A-ED91FC3312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12.3</c:v>
                </c:pt>
                <c:pt idx="16">
                  <c:v>12.6</c:v>
                </c:pt>
                <c:pt idx="24">
                  <c:v>12.5</c:v>
                </c:pt>
                <c:pt idx="32">
                  <c:v>11.9</c:v>
                </c:pt>
              </c:numCache>
            </c:numRef>
          </c:xVal>
          <c:yVal>
            <c:numRef>
              <c:f>公会計指標分析・財政指標組合せ分析表!$BP$73:$DC$73</c:f>
              <c:numCache>
                <c:formatCode>#,##0.0;"▲ "#,##0.0</c:formatCode>
                <c:ptCount val="40"/>
                <c:pt idx="0">
                  <c:v>88.3</c:v>
                </c:pt>
                <c:pt idx="8">
                  <c:v>94.3</c:v>
                </c:pt>
                <c:pt idx="16">
                  <c:v>80.8</c:v>
                </c:pt>
                <c:pt idx="24">
                  <c:v>76.5</c:v>
                </c:pt>
                <c:pt idx="32">
                  <c:v>70.900000000000006</c:v>
                </c:pt>
              </c:numCache>
            </c:numRef>
          </c:yVal>
          <c:smooth val="0"/>
          <c:extLst>
            <c:ext xmlns:c16="http://schemas.microsoft.com/office/drawing/2014/chart" uri="{C3380CC4-5D6E-409C-BE32-E72D297353CC}">
              <c16:uniqueId val="{00000009-2A99-4A67-8F7A-ED91FC3312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{187BD13C-8301-4321-8082-9720A36E7E22}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A99-4A67-8F7A-ED91FC3312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{01D48C4C-CC7F-4A2D-A4EC-AFC30DE48B52}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99-4A67-8F7A-ED91FC3312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{9D0DF13B-08DF-4A8B-A836-4886164041D5}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99-4A67-8F7A-ED91FC3312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{7D963258-CEDC-487B-9075-80EDBD064670}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99-4A67-8F7A-ED91FC3312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{F4DE2304-C489-4E39-8BC1-3916049B869E}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99-4A67-8F7A-ED91FC331272}"/>
                </c:ext>
              </c:extLst>
            </c:dLbl>
            <c:dLbl>
              <c:idx val="8"/>
              <c:layout>
                <c:manualLayout>
                  <c:x val="-3.6621161056433163E-2"/>
                  <c:y val="-7.705199714776352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{80E0179C-2255-48DA-9FB9-E2BA9779D40C}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A99-4A67-8F7A-ED91FC331272}"/>
                </c:ext>
              </c:extLst>
            </c:dLbl>
            <c:dLbl>
              <c:idx val="16"/>
              <c:layout>
                <c:manualLayout>
                  <c:x val="-2.6647173287753192E-2"/>
                  <c:y val="-4.77812970278243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{92DBA756-2626-406A-B9A4-D4DE520809C2}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A99-4A67-8F7A-ED91FC331272}"/>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{3E8991D6-CFFE-4AB2-87F7-23851517FB16}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A99-4A67-8F7A-ED91FC331272}"/>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{E6FD599D-5F81-4BF5-9E2A-7A24558DC6E0}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A99-4A67-8F7A-ED91FC3312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2A99-4A67-8F7A-ED91FC331272}"/>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28,466
27,553
546.99
27,947,182
26,937,125
859,193
14,324,144
32,310,054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xdr:cNvSpPr txBox="1"/>
      </xdr:nvSpPr>
      <xdr:spPr>
        <a:xfrm>
          <a:off x="776288" y="4410075"/>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岡山県平均、類似団体平均を下回っている。これは、本市が過疎・中山間地域であり社会経済基盤が弱く、市税を中心とした自主財源が乏しい状況によるものである。人口の減少や全国平均を上回る高齢化率（令和３年末約４２％）に加え、新型コロナウイルス感染症の影響による個人所得の減少もあり、現状では個人・法人関係税収の大幅な増収は見込めない状況にある。今後も活力あるまちづくりを展開しつつ、市税を中心とした自主財源の確保が課題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71120</xdr:rowOff>
    </xdr:to>
    <xdr:cxnSp macro="">
      <xdr:nvCxnSpPr>
        <xdr:cNvPr id="67" name="直線コネクタ 66"/>
        <xdr:cNvCxnSpPr/>
      </xdr:nvCxnSpPr>
      <xdr:spPr>
        <a:xfrm>
          <a:off x="4114800" y="74193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71120</xdr:rowOff>
    </xdr:to>
    <xdr:cxnSp macro="">
      <xdr:nvCxnSpPr>
        <xdr:cNvPr id="70" name="直線コネクタ 69"/>
        <xdr:cNvCxnSpPr/>
      </xdr:nvCxnSpPr>
      <xdr:spPr>
        <a:xfrm flipV="1">
          <a:off x="3225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xdr:cNvCxnSpPr/>
      </xdr:nvCxnSpPr>
      <xdr:spPr>
        <a:xfrm>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36000" tIns="36000" rIns="36000" bIns="36000" rtlCol="0" anchor="t"/>
        <a:lstStyle/>
        <a:p>
          <a:r>
            <a:rPr kumimoji="1" lang="ja-JP" altLang="en-US" sz="1300">
              <a:latin typeface="ＭＳ Ｐゴシック" panose="020B0600070205080204" pitchFamily="50" charset="-128"/>
              <a:ea typeface="ＭＳ Ｐゴシック" panose="020B0600070205080204" pitchFamily="50" charset="-128"/>
            </a:rPr>
            <a:t>　類似団体等平均を上回っているが、前年と比較して３．７％改善した。これは、公債費増加に対する普通交付税の増額や、国税収入の精算による普通交付税の追加交付が要因となっている。令和３年度は改善が見られたが、今後も人口減少が進み、普通交付税の増額は見込まれない中、新消防庁舎や認定こども園、有漢義務教育学校の整備などの大型事業による公債費が膨らむ見通しであり、当面は９７％前後で推移していくことが見込まれる。今後も行革による事務事業の見直しや財政計画に基づく起債発行の抑制により、経常一般歳出の削減に努め、計画的な財政運営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123402</xdr:rowOff>
    </xdr:to>
    <xdr:cxnSp macro="">
      <xdr:nvCxnSpPr>
        <xdr:cNvPr id="130" name="直線コネクタ 129"/>
        <xdr:cNvCxnSpPr/>
      </xdr:nvCxnSpPr>
      <xdr:spPr>
        <a:xfrm flipV="1">
          <a:off x="4114800" y="10433050"/>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62</xdr:row>
      <xdr:rowOff>16298</xdr:rowOff>
    </xdr:to>
    <xdr:cxnSp macro="">
      <xdr:nvCxnSpPr>
        <xdr:cNvPr id="133" name="直線コネクタ 132"/>
        <xdr:cNvCxnSpPr/>
      </xdr:nvCxnSpPr>
      <xdr:spPr>
        <a:xfrm flipV="1">
          <a:off x="3225800" y="1058185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62</xdr:row>
      <xdr:rowOff>16298</xdr:rowOff>
    </xdr:to>
    <xdr:cxnSp macro="">
      <xdr:nvCxnSpPr>
        <xdr:cNvPr id="136" name="直線コネクタ 135"/>
        <xdr:cNvCxnSpPr/>
      </xdr:nvCxnSpPr>
      <xdr:spPr>
        <a:xfrm>
          <a:off x="2336800" y="105738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163619</xdr:rowOff>
    </xdr:to>
    <xdr:cxnSp macro="">
      <xdr:nvCxnSpPr>
        <xdr:cNvPr id="139" name="直線コネクタ 138"/>
        <xdr:cNvCxnSpPr/>
      </xdr:nvCxnSpPr>
      <xdr:spPr>
        <a:xfrm flipV="1">
          <a:off x="1447800" y="105738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9" name="楕円 148"/>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0" name="財政構造の弾力性該当値テキスト"/>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72602</xdr:rowOff>
    </xdr:from>
    <xdr:to>
      <xdr:col>19</xdr:col>
      <xdr:colOff>184150</xdr:colOff>
      <xdr:row>62</xdr:row>
      <xdr:rowOff>2752</xdr:rowOff>
    </xdr:to>
    <xdr:sp macro="" textlink="">
      <xdr:nvSpPr>
        <xdr:cNvPr id="151" name="楕円 150"/>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158979</xdr:rowOff>
    </xdr:from>
    <xdr:ext cx="736600" cy="259045"/>
    <xdr:sp macro="" textlink="">
      <xdr:nvSpPr>
        <xdr:cNvPr id="152" name="テキスト ボックス 151"/>
        <xdr:cNvSpPr txBox="1"/>
      </xdr:nvSpPr>
      <xdr:spPr>
        <a:xfrm>
          <a:off x="3733800" y="1061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136948</xdr:rowOff>
    </xdr:from>
    <xdr:to>
      <xdr:col>15</xdr:col>
      <xdr:colOff>133350</xdr:colOff>
      <xdr:row>62</xdr:row>
      <xdr:rowOff>67098</xdr:rowOff>
    </xdr:to>
    <xdr:sp macro="" textlink="">
      <xdr:nvSpPr>
        <xdr:cNvPr id="153" name="楕円 152"/>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51875</xdr:rowOff>
    </xdr:from>
    <xdr:ext cx="762000" cy="259045"/>
    <xdr:sp macro="" textlink="">
      <xdr:nvSpPr>
        <xdr:cNvPr id="154" name="テキスト ボックス 153"/>
        <xdr:cNvSpPr txBox="1"/>
      </xdr:nvSpPr>
      <xdr:spPr>
        <a:xfrm>
          <a:off x="2844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55" name="楕円 154"/>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150935</xdr:rowOff>
    </xdr:from>
    <xdr:ext cx="762000" cy="259045"/>
    <xdr:sp macro="" textlink="">
      <xdr:nvSpPr>
        <xdr:cNvPr id="156" name="テキスト ボックス 155"/>
        <xdr:cNvSpPr txBox="1"/>
      </xdr:nvSpPr>
      <xdr:spPr>
        <a:xfrm>
          <a:off x="1955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57" name="楕円 156"/>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27746</xdr:rowOff>
    </xdr:from>
    <xdr:ext cx="762000" cy="259045"/>
    <xdr:sp macro="" textlink="">
      <xdr:nvSpPr>
        <xdr:cNvPr id="158" name="テキスト ボックス 157"/>
        <xdr:cNvSpPr txBox="1"/>
      </xdr:nvSpPr>
      <xdr:spPr>
        <a:xfrm>
          <a:off x="1066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岡山県平均、類似団体平均を大幅に上回っている。主な要因は人件費及び物件費の高さにあり、人件費については、これ以上の人員削減が難しい状況の中で、アウトソーシングを進めるなど、コストの低減を図っていく方針である。物件費については、保有する公共施設が多く、その維持管理に費用がかかっていることが要因としてあげられる。公共施設の管理については、公共施設等総合管理計画に沿って、コスト削減を図っ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92303</xdr:rowOff>
    </xdr:from>
    <xdr:to>
      <xdr:col>23</xdr:col>
      <xdr:colOff>133350</xdr:colOff>
      <xdr:row>83</xdr:row>
      <xdr:rowOff>125451</xdr:rowOff>
    </xdr:to>
    <xdr:cxnSp macro="">
      <xdr:nvCxnSpPr>
        <xdr:cNvPr id="192" name="直線コネクタ 191"/>
        <xdr:cNvCxnSpPr/>
      </xdr:nvCxnSpPr>
      <xdr:spPr>
        <a:xfrm>
          <a:off x="4114800" y="14322653"/>
          <a:ext cx="8382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45527</xdr:rowOff>
    </xdr:from>
    <xdr:to>
      <xdr:col>19</xdr:col>
      <xdr:colOff>133350</xdr:colOff>
      <xdr:row>83</xdr:row>
      <xdr:rowOff>92303</xdr:rowOff>
    </xdr:to>
    <xdr:cxnSp macro="">
      <xdr:nvCxnSpPr>
        <xdr:cNvPr id="195" name="直線コネクタ 194"/>
        <xdr:cNvCxnSpPr/>
      </xdr:nvCxnSpPr>
      <xdr:spPr>
        <a:xfrm>
          <a:off x="3225800" y="14275877"/>
          <a:ext cx="889000" cy="4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33866</xdr:rowOff>
    </xdr:from>
    <xdr:to>
      <xdr:col>15</xdr:col>
      <xdr:colOff>82550</xdr:colOff>
      <xdr:row>83</xdr:row>
      <xdr:rowOff>45527</xdr:rowOff>
    </xdr:to>
    <xdr:cxnSp macro="">
      <xdr:nvCxnSpPr>
        <xdr:cNvPr id="198" name="直線コネクタ 197"/>
        <xdr:cNvCxnSpPr/>
      </xdr:nvCxnSpPr>
      <xdr:spPr>
        <a:xfrm>
          <a:off x="2336800" y="14264216"/>
          <a:ext cx="889000" cy="1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18895</xdr:rowOff>
    </xdr:from>
    <xdr:to>
      <xdr:col>11</xdr:col>
      <xdr:colOff>31750</xdr:colOff>
      <xdr:row>83</xdr:row>
      <xdr:rowOff>33866</xdr:rowOff>
    </xdr:to>
    <xdr:cxnSp macro="">
      <xdr:nvCxnSpPr>
        <xdr:cNvPr id="201" name="直線コネクタ 200"/>
        <xdr:cNvCxnSpPr/>
      </xdr:nvCxnSpPr>
      <xdr:spPr>
        <a:xfrm>
          <a:off x="1447800" y="14249245"/>
          <a:ext cx="889000" cy="1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74651</xdr:rowOff>
    </xdr:from>
    <xdr:to>
      <xdr:col>23</xdr:col>
      <xdr:colOff>184150</xdr:colOff>
      <xdr:row>84</xdr:row>
      <xdr:rowOff>4801</xdr:rowOff>
    </xdr:to>
    <xdr:sp macro="" textlink="">
      <xdr:nvSpPr>
        <xdr:cNvPr id="211" name="楕円 210"/>
        <xdr:cNvSpPr/>
      </xdr:nvSpPr>
      <xdr:spPr>
        <a:xfrm>
          <a:off x="4902200" y="143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46728</xdr:rowOff>
    </xdr:from>
    <xdr:ext cx="762000" cy="259045"/>
    <xdr:sp macro="" textlink="">
      <xdr:nvSpPr>
        <xdr:cNvPr id="212" name="人件費・物件費等の状況該当値テキスト"/>
        <xdr:cNvSpPr txBox="1"/>
      </xdr:nvSpPr>
      <xdr:spPr>
        <a:xfrm>
          <a:off x="5041900" y="1427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41503</xdr:rowOff>
    </xdr:from>
    <xdr:to>
      <xdr:col>19</xdr:col>
      <xdr:colOff>184150</xdr:colOff>
      <xdr:row>83</xdr:row>
      <xdr:rowOff>143103</xdr:rowOff>
    </xdr:to>
    <xdr:sp macro="" textlink="">
      <xdr:nvSpPr>
        <xdr:cNvPr id="213" name="楕円 212"/>
        <xdr:cNvSpPr/>
      </xdr:nvSpPr>
      <xdr:spPr>
        <a:xfrm>
          <a:off x="4064000" y="1427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127880</xdr:rowOff>
    </xdr:from>
    <xdr:ext cx="736600" cy="259045"/>
    <xdr:sp macro="" textlink="">
      <xdr:nvSpPr>
        <xdr:cNvPr id="214" name="テキスト ボックス 213"/>
        <xdr:cNvSpPr txBox="1"/>
      </xdr:nvSpPr>
      <xdr:spPr>
        <a:xfrm>
          <a:off x="3733800" y="14358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166177</xdr:rowOff>
    </xdr:from>
    <xdr:to>
      <xdr:col>15</xdr:col>
      <xdr:colOff>133350</xdr:colOff>
      <xdr:row>83</xdr:row>
      <xdr:rowOff>96327</xdr:rowOff>
    </xdr:to>
    <xdr:sp macro="" textlink="">
      <xdr:nvSpPr>
        <xdr:cNvPr id="215" name="楕円 214"/>
        <xdr:cNvSpPr/>
      </xdr:nvSpPr>
      <xdr:spPr>
        <a:xfrm>
          <a:off x="3175000" y="142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81104</xdr:rowOff>
    </xdr:from>
    <xdr:ext cx="762000" cy="259045"/>
    <xdr:sp macro="" textlink="">
      <xdr:nvSpPr>
        <xdr:cNvPr id="216" name="テキスト ボックス 215"/>
        <xdr:cNvSpPr txBox="1"/>
      </xdr:nvSpPr>
      <xdr:spPr>
        <a:xfrm>
          <a:off x="2844800" y="1431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154516</xdr:rowOff>
    </xdr:from>
    <xdr:to>
      <xdr:col>11</xdr:col>
      <xdr:colOff>82550</xdr:colOff>
      <xdr:row>83</xdr:row>
      <xdr:rowOff>84666</xdr:rowOff>
    </xdr:to>
    <xdr:sp macro="" textlink="">
      <xdr:nvSpPr>
        <xdr:cNvPr id="217" name="楕円 216"/>
        <xdr:cNvSpPr/>
      </xdr:nvSpPr>
      <xdr:spPr>
        <a:xfrm>
          <a:off x="2286000" y="142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69443</xdr:rowOff>
    </xdr:from>
    <xdr:ext cx="762000" cy="259045"/>
    <xdr:sp macro="" textlink="">
      <xdr:nvSpPr>
        <xdr:cNvPr id="218" name="テキスト ボックス 217"/>
        <xdr:cNvSpPr txBox="1"/>
      </xdr:nvSpPr>
      <xdr:spPr>
        <a:xfrm>
          <a:off x="1955800" y="142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139545</xdr:rowOff>
    </xdr:from>
    <xdr:to>
      <xdr:col>7</xdr:col>
      <xdr:colOff>31750</xdr:colOff>
      <xdr:row>83</xdr:row>
      <xdr:rowOff>69695</xdr:rowOff>
    </xdr:to>
    <xdr:sp macro="" textlink="">
      <xdr:nvSpPr>
        <xdr:cNvPr id="219" name="楕円 218"/>
        <xdr:cNvSpPr/>
      </xdr:nvSpPr>
      <xdr:spPr>
        <a:xfrm>
          <a:off x="1397000" y="141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54472</xdr:rowOff>
    </xdr:from>
    <xdr:ext cx="762000" cy="259045"/>
    <xdr:sp macro="" textlink="">
      <xdr:nvSpPr>
        <xdr:cNvPr id="220" name="テキスト ボックス 219"/>
        <xdr:cNvSpPr txBox="1"/>
      </xdr:nvSpPr>
      <xdr:spPr>
        <a:xfrm>
          <a:off x="1066800" y="142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本市は全国平均を下回っている。今後とも諸手当の見直しなどにより、給与の適正化に努め、同水準の維持に努める。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4" name="直線コネクタ 253"/>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57" name="直線コネクタ 256"/>
        <xdr:cNvCxnSpPr/>
      </xdr:nvCxnSpPr>
      <xdr:spPr>
        <a:xfrm flipV="1">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86</xdr:row>
      <xdr:rowOff>168628</xdr:rowOff>
    </xdr:to>
    <xdr:cxnSp macro="">
      <xdr:nvCxnSpPr>
        <xdr:cNvPr id="260" name="直線コネクタ 259"/>
        <xdr:cNvCxnSpPr/>
      </xdr:nvCxnSpPr>
      <xdr:spPr>
        <a:xfrm>
          <a:off x="14401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168628</xdr:rowOff>
    </xdr:to>
    <xdr:cxnSp macro="">
      <xdr:nvCxnSpPr>
        <xdr:cNvPr id="263" name="直線コネクタ 262"/>
        <xdr:cNvCxnSpPr/>
      </xdr:nvCxnSpPr>
      <xdr:spPr>
        <a:xfrm flipV="1">
          <a:off x="13512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3" name="楕円 272"/>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4"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5" name="楕円 274"/>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6" name="テキスト ボックス 275"/>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7" name="楕円 276"/>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8" name="テキスト ボックス 277"/>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79" name="楕円 278"/>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0" name="テキスト ボックス 279"/>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1" name="楕円 280"/>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2" name="テキスト ボックス 281"/>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等平均ともに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市の面積が類似団体平均と比較して倍近くある中で、人口が減少しているにもかかわらず、広大な市域のサービス維持のための人員確保が必要となっていることがあげられる。現状では、類似団体等平均を大幅に上回っているため、職員研修などにより職員１人あたりの生産性を向上させ、簡素で効率的な組織運営を目指し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109462</xdr:rowOff>
    </xdr:from>
    <xdr:to>
      <xdr:col>81</xdr:col>
      <xdr:colOff>44450</xdr:colOff>
      <xdr:row>64</xdr:row>
      <xdr:rowOff>164616</xdr:rowOff>
    </xdr:to>
    <xdr:cxnSp macro="">
      <xdr:nvCxnSpPr>
        <xdr:cNvPr id="319" name="直線コネクタ 318"/>
        <xdr:cNvCxnSpPr/>
      </xdr:nvCxnSpPr>
      <xdr:spPr>
        <a:xfrm>
          <a:off x="16179800" y="1108226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81885</xdr:rowOff>
    </xdr:from>
    <xdr:to>
      <xdr:col>77</xdr:col>
      <xdr:colOff>44450</xdr:colOff>
      <xdr:row>64</xdr:row>
      <xdr:rowOff>109462</xdr:rowOff>
    </xdr:to>
    <xdr:cxnSp macro="">
      <xdr:nvCxnSpPr>
        <xdr:cNvPr id="322" name="直線コネクタ 321"/>
        <xdr:cNvCxnSpPr/>
      </xdr:nvCxnSpPr>
      <xdr:spPr>
        <a:xfrm>
          <a:off x="15290800" y="1105468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70394</xdr:rowOff>
    </xdr:from>
    <xdr:to>
      <xdr:col>72</xdr:col>
      <xdr:colOff>203200</xdr:colOff>
      <xdr:row>64</xdr:row>
      <xdr:rowOff>81885</xdr:rowOff>
    </xdr:to>
    <xdr:cxnSp macro="">
      <xdr:nvCxnSpPr>
        <xdr:cNvPr id="325" name="直線コネクタ 324"/>
        <xdr:cNvCxnSpPr/>
      </xdr:nvCxnSpPr>
      <xdr:spPr>
        <a:xfrm>
          <a:off x="14401800" y="1104319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63500</xdr:rowOff>
    </xdr:from>
    <xdr:to>
      <xdr:col>68</xdr:col>
      <xdr:colOff>152400</xdr:colOff>
      <xdr:row>64</xdr:row>
      <xdr:rowOff>70394</xdr:rowOff>
    </xdr:to>
    <xdr:cxnSp macro="">
      <xdr:nvCxnSpPr>
        <xdr:cNvPr id="328" name="直線コネクタ 327"/>
        <xdr:cNvCxnSpPr/>
      </xdr:nvCxnSpPr>
      <xdr:spPr>
        <a:xfrm>
          <a:off x="13512800" y="110363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113816</xdr:rowOff>
    </xdr:from>
    <xdr:to>
      <xdr:col>81</xdr:col>
      <xdr:colOff>95250</xdr:colOff>
      <xdr:row>65</xdr:row>
      <xdr:rowOff>43966</xdr:rowOff>
    </xdr:to>
    <xdr:sp macro="" textlink="">
      <xdr:nvSpPr>
        <xdr:cNvPr id="338" name="楕円 337"/>
        <xdr:cNvSpPr/>
      </xdr:nvSpPr>
      <xdr:spPr>
        <a:xfrm>
          <a:off x="16967200" y="110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85893</xdr:rowOff>
    </xdr:from>
    <xdr:ext cx="762000" cy="259045"/>
    <xdr:sp macro="" textlink="">
      <xdr:nvSpPr>
        <xdr:cNvPr id="339" name="定員管理の状況該当値テキスト"/>
        <xdr:cNvSpPr txBox="1"/>
      </xdr:nvSpPr>
      <xdr:spPr>
        <a:xfrm>
          <a:off x="17106900" y="1105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58662</xdr:rowOff>
    </xdr:from>
    <xdr:to>
      <xdr:col>77</xdr:col>
      <xdr:colOff>95250</xdr:colOff>
      <xdr:row>64</xdr:row>
      <xdr:rowOff>160262</xdr:rowOff>
    </xdr:to>
    <xdr:sp macro="" textlink="">
      <xdr:nvSpPr>
        <xdr:cNvPr id="340" name="楕円 339"/>
        <xdr:cNvSpPr/>
      </xdr:nvSpPr>
      <xdr:spPr>
        <a:xfrm>
          <a:off x="16129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145039</xdr:rowOff>
    </xdr:from>
    <xdr:ext cx="736600" cy="259045"/>
    <xdr:sp macro="" textlink="">
      <xdr:nvSpPr>
        <xdr:cNvPr id="341" name="テキスト ボックス 340"/>
        <xdr:cNvSpPr txBox="1"/>
      </xdr:nvSpPr>
      <xdr:spPr>
        <a:xfrm>
          <a:off x="15798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31085</xdr:rowOff>
    </xdr:from>
    <xdr:to>
      <xdr:col>73</xdr:col>
      <xdr:colOff>44450</xdr:colOff>
      <xdr:row>64</xdr:row>
      <xdr:rowOff>132685</xdr:rowOff>
    </xdr:to>
    <xdr:sp macro="" textlink="">
      <xdr:nvSpPr>
        <xdr:cNvPr id="342" name="楕円 341"/>
        <xdr:cNvSpPr/>
      </xdr:nvSpPr>
      <xdr:spPr>
        <a:xfrm>
          <a:off x="15240000" y="11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117462</xdr:rowOff>
    </xdr:from>
    <xdr:ext cx="762000" cy="259045"/>
    <xdr:sp macro="" textlink="">
      <xdr:nvSpPr>
        <xdr:cNvPr id="343" name="テキスト ボックス 342"/>
        <xdr:cNvSpPr txBox="1"/>
      </xdr:nvSpPr>
      <xdr:spPr>
        <a:xfrm>
          <a:off x="14909800" y="1109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19594</xdr:rowOff>
    </xdr:from>
    <xdr:to>
      <xdr:col>68</xdr:col>
      <xdr:colOff>203200</xdr:colOff>
      <xdr:row>64</xdr:row>
      <xdr:rowOff>121194</xdr:rowOff>
    </xdr:to>
    <xdr:sp macro="" textlink="">
      <xdr:nvSpPr>
        <xdr:cNvPr id="344" name="楕円 343"/>
        <xdr:cNvSpPr/>
      </xdr:nvSpPr>
      <xdr:spPr>
        <a:xfrm>
          <a:off x="14351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105971</xdr:rowOff>
    </xdr:from>
    <xdr:ext cx="762000" cy="259045"/>
    <xdr:sp macro="" textlink="">
      <xdr:nvSpPr>
        <xdr:cNvPr id="345" name="テキスト ボックス 344"/>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46" name="楕円 345"/>
        <xdr:cNvSpPr/>
      </xdr:nvSpPr>
      <xdr:spPr>
        <a:xfrm>
          <a:off x="13462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47" name="テキスト ボックス 346"/>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岡山県平均、類似団体平均を上回っている。総合計画のもと、普通建設事業による起債発行額の抑制などにより起債償還額の削減を図っている。しかしながら、令和６年度が発行期限となる旧合併特例事業債を活用した新消防庁舎、高梁認定こども園及び有漢義務教育学校の建設に対して、昨今の物価高騰等の影響を受け、建設コストが増大している。平成３０年７月豪雨に係る災害復旧事業に大型事業も加わることとなり、今後も公債費は増加する見込みであるが、財政運営適正化計画に基づき、計画的な新規起債発行を行い、地方債の発行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76306</xdr:rowOff>
    </xdr:from>
    <xdr:to>
      <xdr:col>81</xdr:col>
      <xdr:colOff>44450</xdr:colOff>
      <xdr:row>37</xdr:row>
      <xdr:rowOff>88371</xdr:rowOff>
    </xdr:to>
    <xdr:cxnSp macro="">
      <xdr:nvCxnSpPr>
        <xdr:cNvPr id="381" name="直線コネクタ 380"/>
        <xdr:cNvCxnSpPr/>
      </xdr:nvCxnSpPr>
      <xdr:spPr>
        <a:xfrm flipV="1">
          <a:off x="16179800" y="64199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88371</xdr:rowOff>
    </xdr:from>
    <xdr:to>
      <xdr:col>77</xdr:col>
      <xdr:colOff>44450</xdr:colOff>
      <xdr:row>37</xdr:row>
      <xdr:rowOff>90382</xdr:rowOff>
    </xdr:to>
    <xdr:cxnSp macro="">
      <xdr:nvCxnSpPr>
        <xdr:cNvPr id="384" name="直線コネクタ 383"/>
        <xdr:cNvCxnSpPr/>
      </xdr:nvCxnSpPr>
      <xdr:spPr>
        <a:xfrm flipV="1">
          <a:off x="15290800" y="64320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84349</xdr:rowOff>
    </xdr:from>
    <xdr:to>
      <xdr:col>72</xdr:col>
      <xdr:colOff>203200</xdr:colOff>
      <xdr:row>37</xdr:row>
      <xdr:rowOff>90382</xdr:rowOff>
    </xdr:to>
    <xdr:cxnSp macro="">
      <xdr:nvCxnSpPr>
        <xdr:cNvPr id="387" name="直線コネクタ 386"/>
        <xdr:cNvCxnSpPr/>
      </xdr:nvCxnSpPr>
      <xdr:spPr>
        <a:xfrm>
          <a:off x="14401800" y="642799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72284</xdr:rowOff>
    </xdr:from>
    <xdr:to>
      <xdr:col>68</xdr:col>
      <xdr:colOff>152400</xdr:colOff>
      <xdr:row>37</xdr:row>
      <xdr:rowOff>84349</xdr:rowOff>
    </xdr:to>
    <xdr:cxnSp macro="">
      <xdr:nvCxnSpPr>
        <xdr:cNvPr id="390" name="直線コネクタ 389"/>
        <xdr:cNvCxnSpPr/>
      </xdr:nvCxnSpPr>
      <xdr:spPr>
        <a:xfrm>
          <a:off x="13512800" y="641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25506</xdr:rowOff>
    </xdr:from>
    <xdr:to>
      <xdr:col>81</xdr:col>
      <xdr:colOff>95250</xdr:colOff>
      <xdr:row>37</xdr:row>
      <xdr:rowOff>127106</xdr:rowOff>
    </xdr:to>
    <xdr:sp macro="" textlink="">
      <xdr:nvSpPr>
        <xdr:cNvPr id="400" name="楕円 399"/>
        <xdr:cNvSpPr/>
      </xdr:nvSpPr>
      <xdr:spPr>
        <a:xfrm>
          <a:off x="169672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169033</xdr:rowOff>
    </xdr:from>
    <xdr:ext cx="762000" cy="259045"/>
    <xdr:sp macro="" textlink="">
      <xdr:nvSpPr>
        <xdr:cNvPr id="401" name="公債費負担の状況該当値テキスト"/>
        <xdr:cNvSpPr txBox="1"/>
      </xdr:nvSpPr>
      <xdr:spPr>
        <a:xfrm>
          <a:off x="17106900" y="63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37571</xdr:rowOff>
    </xdr:from>
    <xdr:to>
      <xdr:col>77</xdr:col>
      <xdr:colOff>95250</xdr:colOff>
      <xdr:row>37</xdr:row>
      <xdr:rowOff>139171</xdr:rowOff>
    </xdr:to>
    <xdr:sp macro="" textlink="">
      <xdr:nvSpPr>
        <xdr:cNvPr id="402" name="楕円 401"/>
        <xdr:cNvSpPr/>
      </xdr:nvSpPr>
      <xdr:spPr>
        <a:xfrm>
          <a:off x="16129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123948</xdr:rowOff>
    </xdr:from>
    <xdr:ext cx="736600" cy="259045"/>
    <xdr:sp macro="" textlink="">
      <xdr:nvSpPr>
        <xdr:cNvPr id="403" name="テキスト ボックス 402"/>
        <xdr:cNvSpPr txBox="1"/>
      </xdr:nvSpPr>
      <xdr:spPr>
        <a:xfrm>
          <a:off x="15798800" y="646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39582</xdr:rowOff>
    </xdr:from>
    <xdr:to>
      <xdr:col>73</xdr:col>
      <xdr:colOff>44450</xdr:colOff>
      <xdr:row>37</xdr:row>
      <xdr:rowOff>141182</xdr:rowOff>
    </xdr:to>
    <xdr:sp macro="" textlink="">
      <xdr:nvSpPr>
        <xdr:cNvPr id="404" name="楕円 403"/>
        <xdr:cNvSpPr/>
      </xdr:nvSpPr>
      <xdr:spPr>
        <a:xfrm>
          <a:off x="15240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125958</xdr:rowOff>
    </xdr:from>
    <xdr:ext cx="762000" cy="259045"/>
    <xdr:sp macro="" textlink="">
      <xdr:nvSpPr>
        <xdr:cNvPr id="405" name="テキスト ボックス 404"/>
        <xdr:cNvSpPr txBox="1"/>
      </xdr:nvSpPr>
      <xdr:spPr>
        <a:xfrm>
          <a:off x="14909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33549</xdr:rowOff>
    </xdr:from>
    <xdr:to>
      <xdr:col>68</xdr:col>
      <xdr:colOff>203200</xdr:colOff>
      <xdr:row>37</xdr:row>
      <xdr:rowOff>135149</xdr:rowOff>
    </xdr:to>
    <xdr:sp macro="" textlink="">
      <xdr:nvSpPr>
        <xdr:cNvPr id="406" name="楕円 405"/>
        <xdr:cNvSpPr/>
      </xdr:nvSpPr>
      <xdr:spPr>
        <a:xfrm>
          <a:off x="14351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119926</xdr:rowOff>
    </xdr:from>
    <xdr:ext cx="762000" cy="259045"/>
    <xdr:sp macro="" textlink="">
      <xdr:nvSpPr>
        <xdr:cNvPr id="407" name="テキスト ボックス 406"/>
        <xdr:cNvSpPr txBox="1"/>
      </xdr:nvSpPr>
      <xdr:spPr>
        <a:xfrm>
          <a:off x="14020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21484</xdr:rowOff>
    </xdr:from>
    <xdr:to>
      <xdr:col>64</xdr:col>
      <xdr:colOff>152400</xdr:colOff>
      <xdr:row>37</xdr:row>
      <xdr:rowOff>123084</xdr:rowOff>
    </xdr:to>
    <xdr:sp macro="" textlink="">
      <xdr:nvSpPr>
        <xdr:cNvPr id="408" name="楕円 407"/>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107861</xdr:rowOff>
    </xdr:from>
    <xdr:ext cx="762000" cy="259045"/>
    <xdr:sp macro="" textlink="">
      <xdr:nvSpPr>
        <xdr:cNvPr id="409" name="テキスト ボックス 408"/>
        <xdr:cNvSpPr txBox="1"/>
      </xdr:nvSpPr>
      <xdr:spPr>
        <a:xfrm>
          <a:off x="13131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は増加したが、それ以上に充当可能基金の増額に伴う充当可能財源が増額し、昨年度に比べ将来負担比率は下がっている。しかし、依然として全国平均、岡山県平均、類似団体平均を上回っており、施設の老朽化や集約による新規大型事業や、平成３０年７月豪雨災害等の復旧に係る起債借入などにより、今後も高い数値となることが見込まれる。財政運営適正化計画に基づき、事業の重点化を図り、発行する起債の選択、抑制を行うことで、将来負担比率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50063</xdr:rowOff>
    </xdr:from>
    <xdr:to>
      <xdr:col>81</xdr:col>
      <xdr:colOff>44450</xdr:colOff>
      <xdr:row>16</xdr:row>
      <xdr:rowOff>77089</xdr:rowOff>
    </xdr:to>
    <xdr:cxnSp macro="">
      <xdr:nvCxnSpPr>
        <xdr:cNvPr id="441" name="直線コネクタ 440"/>
        <xdr:cNvCxnSpPr/>
      </xdr:nvCxnSpPr>
      <xdr:spPr>
        <a:xfrm flipV="1">
          <a:off x="16179800" y="2793263"/>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77089</xdr:rowOff>
    </xdr:from>
    <xdr:to>
      <xdr:col>77</xdr:col>
      <xdr:colOff>44450</xdr:colOff>
      <xdr:row>16</xdr:row>
      <xdr:rowOff>97841</xdr:rowOff>
    </xdr:to>
    <xdr:cxnSp macro="">
      <xdr:nvCxnSpPr>
        <xdr:cNvPr id="444" name="直線コネクタ 443"/>
        <xdr:cNvCxnSpPr/>
      </xdr:nvCxnSpPr>
      <xdr:spPr>
        <a:xfrm flipV="1">
          <a:off x="15290800" y="2820289"/>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97841</xdr:rowOff>
    </xdr:from>
    <xdr:to>
      <xdr:col>72</xdr:col>
      <xdr:colOff>203200</xdr:colOff>
      <xdr:row>16</xdr:row>
      <xdr:rowOff>162992</xdr:rowOff>
    </xdr:to>
    <xdr:cxnSp macro="">
      <xdr:nvCxnSpPr>
        <xdr:cNvPr id="447" name="直線コネクタ 446"/>
        <xdr:cNvCxnSpPr/>
      </xdr:nvCxnSpPr>
      <xdr:spPr>
        <a:xfrm flipV="1">
          <a:off x="14401800" y="284104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134036</xdr:rowOff>
    </xdr:from>
    <xdr:to>
      <xdr:col>68</xdr:col>
      <xdr:colOff>152400</xdr:colOff>
      <xdr:row>16</xdr:row>
      <xdr:rowOff>162992</xdr:rowOff>
    </xdr:to>
    <xdr:cxnSp macro="">
      <xdr:nvCxnSpPr>
        <xdr:cNvPr id="450" name="直線コネクタ 449"/>
        <xdr:cNvCxnSpPr/>
      </xdr:nvCxnSpPr>
      <xdr:spPr>
        <a:xfrm>
          <a:off x="13512800" y="28772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170713</xdr:rowOff>
    </xdr:from>
    <xdr:to>
      <xdr:col>81</xdr:col>
      <xdr:colOff>95250</xdr:colOff>
      <xdr:row>16</xdr:row>
      <xdr:rowOff>100863</xdr:rowOff>
    </xdr:to>
    <xdr:sp macro="" textlink="">
      <xdr:nvSpPr>
        <xdr:cNvPr id="460" name="楕円 459"/>
        <xdr:cNvSpPr/>
      </xdr:nvSpPr>
      <xdr:spPr>
        <a:xfrm>
          <a:off x="16967200" y="27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142790</xdr:rowOff>
    </xdr:from>
    <xdr:ext cx="762000" cy="259045"/>
    <xdr:sp macro="" textlink="">
      <xdr:nvSpPr>
        <xdr:cNvPr id="461" name="将来負担の状況該当値テキスト"/>
        <xdr:cNvSpPr txBox="1"/>
      </xdr:nvSpPr>
      <xdr:spPr>
        <a:xfrm>
          <a:off x="17106900" y="271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26289</xdr:rowOff>
    </xdr:from>
    <xdr:to>
      <xdr:col>77</xdr:col>
      <xdr:colOff>95250</xdr:colOff>
      <xdr:row>16</xdr:row>
      <xdr:rowOff>127889</xdr:rowOff>
    </xdr:to>
    <xdr:sp macro="" textlink="">
      <xdr:nvSpPr>
        <xdr:cNvPr id="462" name="楕円 461"/>
        <xdr:cNvSpPr/>
      </xdr:nvSpPr>
      <xdr:spPr>
        <a:xfrm>
          <a:off x="16129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112666</xdr:rowOff>
    </xdr:from>
    <xdr:ext cx="736600" cy="259045"/>
    <xdr:sp macro="" textlink="">
      <xdr:nvSpPr>
        <xdr:cNvPr id="463" name="テキスト ボックス 462"/>
        <xdr:cNvSpPr txBox="1"/>
      </xdr:nvSpPr>
      <xdr:spPr>
        <a:xfrm>
          <a:off x="15798800" y="285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47041</xdr:rowOff>
    </xdr:from>
    <xdr:to>
      <xdr:col>73</xdr:col>
      <xdr:colOff>44450</xdr:colOff>
      <xdr:row>16</xdr:row>
      <xdr:rowOff>148641</xdr:rowOff>
    </xdr:to>
    <xdr:sp macro="" textlink="">
      <xdr:nvSpPr>
        <xdr:cNvPr id="464" name="楕円 463"/>
        <xdr:cNvSpPr/>
      </xdr:nvSpPr>
      <xdr:spPr>
        <a:xfrm>
          <a:off x="15240000" y="27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133418</xdr:rowOff>
    </xdr:from>
    <xdr:ext cx="762000" cy="259045"/>
    <xdr:sp macro="" textlink="">
      <xdr:nvSpPr>
        <xdr:cNvPr id="465" name="テキスト ボックス 464"/>
        <xdr:cNvSpPr txBox="1"/>
      </xdr:nvSpPr>
      <xdr:spPr>
        <a:xfrm>
          <a:off x="14909800" y="287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112192</xdr:rowOff>
    </xdr:from>
    <xdr:to>
      <xdr:col>68</xdr:col>
      <xdr:colOff>203200</xdr:colOff>
      <xdr:row>17</xdr:row>
      <xdr:rowOff>42342</xdr:rowOff>
    </xdr:to>
    <xdr:sp macro="" textlink="">
      <xdr:nvSpPr>
        <xdr:cNvPr id="466" name="楕円 465"/>
        <xdr:cNvSpPr/>
      </xdr:nvSpPr>
      <xdr:spPr>
        <a:xfrm>
          <a:off x="14351000" y="28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27119</xdr:rowOff>
    </xdr:from>
    <xdr:ext cx="762000" cy="259045"/>
    <xdr:sp macro="" textlink="">
      <xdr:nvSpPr>
        <xdr:cNvPr id="467" name="テキスト ボックス 466"/>
        <xdr:cNvSpPr txBox="1"/>
      </xdr:nvSpPr>
      <xdr:spPr>
        <a:xfrm>
          <a:off x="14020800" y="29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83236</xdr:rowOff>
    </xdr:from>
    <xdr:to>
      <xdr:col>64</xdr:col>
      <xdr:colOff>152400</xdr:colOff>
      <xdr:row>17</xdr:row>
      <xdr:rowOff>13386</xdr:rowOff>
    </xdr:to>
    <xdr:sp macro="" textlink="">
      <xdr:nvSpPr>
        <xdr:cNvPr id="468" name="楕円 467"/>
        <xdr:cNvSpPr/>
      </xdr:nvSpPr>
      <xdr:spPr>
        <a:xfrm>
          <a:off x="13462000" y="28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169613</xdr:rowOff>
    </xdr:from>
    <xdr:ext cx="762000" cy="259045"/>
    <xdr:sp macro="" textlink="">
      <xdr:nvSpPr>
        <xdr:cNvPr id="469" name="テキスト ボックス 468"/>
        <xdr:cNvSpPr txBox="1"/>
      </xdr:nvSpPr>
      <xdr:spPr>
        <a:xfrm>
          <a:off x="13131800" y="291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28,466
27,553
546.99
27,947,182
26,937,125
859,193
14,324,144
32,310,054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岡山県平均、類似団体平均を上回っている。職員数が類似団体と比較して多いために、経常収支比率の人件費分も平均を上回ることとなっている。退職者分全補充を行っている現状も含めて、人件費関係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39</xdr:row>
      <xdr:rowOff>69850</xdr:rowOff>
    </xdr:to>
    <xdr:cxnSp macro="">
      <xdr:nvCxnSpPr>
        <xdr:cNvPr id="66" name="直線コネクタ 65"/>
        <xdr:cNvCxnSpPr/>
      </xdr:nvCxnSpPr>
      <xdr:spPr>
        <a:xfrm flipV="1">
          <a:off x="3987800" y="65811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39</xdr:row>
      <xdr:rowOff>69850</xdr:rowOff>
    </xdr:to>
    <xdr:cxnSp macro="">
      <xdr:nvCxnSpPr>
        <xdr:cNvPr id="69" name="直線コネクタ 68"/>
        <xdr:cNvCxnSpPr/>
      </xdr:nvCxnSpPr>
      <xdr:spPr>
        <a:xfrm>
          <a:off x="3098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12700</xdr:rowOff>
    </xdr:to>
    <xdr:cxnSp macro="">
      <xdr:nvCxnSpPr>
        <xdr:cNvPr id="72" name="直線コネクタ 71"/>
        <xdr:cNvCxnSpPr/>
      </xdr:nvCxnSpPr>
      <xdr:spPr>
        <a:xfrm>
          <a:off x="2209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153670</xdr:rowOff>
    </xdr:to>
    <xdr:cxnSp macro="">
      <xdr:nvCxnSpPr>
        <xdr:cNvPr id="75" name="直線コネクタ 74"/>
        <xdr:cNvCxnSpPr/>
      </xdr:nvCxnSpPr>
      <xdr:spPr>
        <a:xfrm flipV="1">
          <a:off x="1320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18000" bIns="18000" rtlCol="0" anchor="t"/>
        <a:lstStyle/>
        <a:p>
          <a:r>
            <a:rPr kumimoji="1" lang="ja-JP" altLang="en-US" sz="1300">
              <a:latin typeface="ＭＳ Ｐゴシック" panose="020B0600070205080204" pitchFamily="50" charset="-128"/>
              <a:ea typeface="ＭＳ Ｐゴシック" panose="020B0600070205080204" pitchFamily="50" charset="-128"/>
            </a:rPr>
            <a:t>　以前までは類似団体平均を上回っていたが、令和３年度は同じ比率となった。物件費の経費自体は、昨年度と同水準であるが、経常一般財源が増加したこともあり、物件費の比率が減少する形となっている。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市域が広大で保有する公共施設数も多く、施設の維持管理経費が増加していく懸念があるが、物件費が以前と比較して減少傾向にあるのは、会計年度任用職員制度の導入により物件費に計上していた賃金が人件費にシフトされたことによ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18</xdr:row>
      <xdr:rowOff>76200</xdr:rowOff>
    </xdr:to>
    <xdr:cxnSp macro="">
      <xdr:nvCxnSpPr>
        <xdr:cNvPr id="127" name="直線コネクタ 126"/>
        <xdr:cNvCxnSpPr/>
      </xdr:nvCxnSpPr>
      <xdr:spPr>
        <a:xfrm flipV="1">
          <a:off x="15671800" y="3009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19</xdr:row>
      <xdr:rowOff>107950</xdr:rowOff>
    </xdr:to>
    <xdr:cxnSp macro="">
      <xdr:nvCxnSpPr>
        <xdr:cNvPr id="130" name="直線コネクタ 129"/>
        <xdr:cNvCxnSpPr/>
      </xdr:nvCxnSpPr>
      <xdr:spPr>
        <a:xfrm flipV="1">
          <a:off x="14782800" y="3162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44450</xdr:rowOff>
    </xdr:from>
    <xdr:to>
      <xdr:col>73</xdr:col>
      <xdr:colOff>180975</xdr:colOff>
      <xdr:row>19</xdr:row>
      <xdr:rowOff>107950</xdr:rowOff>
    </xdr:to>
    <xdr:cxnSp macro="">
      <xdr:nvCxnSpPr>
        <xdr:cNvPr id="133" name="直線コネクタ 132"/>
        <xdr:cNvCxnSpPr/>
      </xdr:nvCxnSpPr>
      <xdr:spPr>
        <a:xfrm>
          <a:off x="13893800" y="330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44450</xdr:rowOff>
    </xdr:from>
    <xdr:to>
      <xdr:col>69</xdr:col>
      <xdr:colOff>92075</xdr:colOff>
      <xdr:row>19</xdr:row>
      <xdr:rowOff>107950</xdr:rowOff>
    </xdr:to>
    <xdr:cxnSp macro="">
      <xdr:nvCxnSpPr>
        <xdr:cNvPr id="136" name="直線コネクタ 135"/>
        <xdr:cNvCxnSpPr/>
      </xdr:nvCxnSpPr>
      <xdr:spPr>
        <a:xfrm flipV="1">
          <a:off x="13004800" y="330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46" name="楕円 145"/>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16527</xdr:rowOff>
    </xdr:from>
    <xdr:ext cx="762000" cy="259045"/>
    <xdr:sp macro="" textlink="">
      <xdr:nvSpPr>
        <xdr:cNvPr id="147"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48" name="楕円 147"/>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49" name="テキスト ボックス 148"/>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165100</xdr:rowOff>
    </xdr:from>
    <xdr:to>
      <xdr:col>69</xdr:col>
      <xdr:colOff>142875</xdr:colOff>
      <xdr:row>19</xdr:row>
      <xdr:rowOff>95250</xdr:rowOff>
    </xdr:to>
    <xdr:sp macro="" textlink="">
      <xdr:nvSpPr>
        <xdr:cNvPr id="152" name="楕円 151"/>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53" name="テキスト ボックス 152"/>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給付費が年々増えてきているが、全体としては全国平均、岡山県平均、類似団体平均に比べ、大きく下回っている。障害福祉サービスについては制度改正により支出の抑制を行うこと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133350</xdr:rowOff>
    </xdr:from>
    <xdr:to>
      <xdr:col>24</xdr:col>
      <xdr:colOff>25400</xdr:colOff>
      <xdr:row>53</xdr:row>
      <xdr:rowOff>133350</xdr:rowOff>
    </xdr:to>
    <xdr:cxnSp macro="">
      <xdr:nvCxnSpPr>
        <xdr:cNvPr id="188" name="直線コネクタ 187"/>
        <xdr:cNvCxnSpPr/>
      </xdr:nvCxnSpPr>
      <xdr:spPr>
        <a:xfrm>
          <a:off x="3987800" y="922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54</xdr:row>
      <xdr:rowOff>152400</xdr:rowOff>
    </xdr:to>
    <xdr:cxnSp macro="">
      <xdr:nvCxnSpPr>
        <xdr:cNvPr id="191" name="直線コネクタ 190"/>
        <xdr:cNvCxnSpPr/>
      </xdr:nvCxnSpPr>
      <xdr:spPr>
        <a:xfrm flipV="1">
          <a:off x="3098800" y="922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54</xdr:row>
      <xdr:rowOff>152400</xdr:rowOff>
    </xdr:to>
    <xdr:cxnSp macro="">
      <xdr:nvCxnSpPr>
        <xdr:cNvPr id="194" name="直線コネクタ 193"/>
        <xdr:cNvCxnSpPr/>
      </xdr:nvCxnSpPr>
      <xdr:spPr>
        <a:xfrm>
          <a:off x="2209800" y="941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152400</xdr:rowOff>
    </xdr:to>
    <xdr:cxnSp macro="">
      <xdr:nvCxnSpPr>
        <xdr:cNvPr id="197" name="直線コネクタ 196"/>
        <xdr:cNvCxnSpPr/>
      </xdr:nvCxnSpPr>
      <xdr:spPr>
        <a:xfrm>
          <a:off x="1320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82550</xdr:rowOff>
    </xdr:from>
    <xdr:to>
      <xdr:col>24</xdr:col>
      <xdr:colOff>76200</xdr:colOff>
      <xdr:row>54</xdr:row>
      <xdr:rowOff>12700</xdr:rowOff>
    </xdr:to>
    <xdr:sp macro="" textlink="">
      <xdr:nvSpPr>
        <xdr:cNvPr id="207" name="楕円 206"/>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8"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82550</xdr:rowOff>
    </xdr:from>
    <xdr:to>
      <xdr:col>20</xdr:col>
      <xdr:colOff>38100</xdr:colOff>
      <xdr:row>54</xdr:row>
      <xdr:rowOff>12700</xdr:rowOff>
    </xdr:to>
    <xdr:sp macro="" textlink="">
      <xdr:nvSpPr>
        <xdr:cNvPr id="209" name="楕円 208"/>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22877</xdr:rowOff>
    </xdr:from>
    <xdr:ext cx="736600" cy="259045"/>
    <xdr:sp macro="" textlink="">
      <xdr:nvSpPr>
        <xdr:cNvPr id="210" name="テキスト ボックス 209"/>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1" name="楕円 210"/>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2" name="テキスト ボックス 211"/>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3" name="楕円 212"/>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4" name="テキスト ボックス 213"/>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岡山県平均、類似団体平均を下回っており、近年は減少傾向にある。これは、令和２年度より簡易水道事業特別会計の水道事業への統合や下水道事業特別会計の公営企業会計への移行による減額が大きい。今後も、各事業においては独立採算の原則に立ち返った健全運営を一層推進す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33927</xdr:rowOff>
    </xdr:from>
    <xdr:to>
      <xdr:col>82</xdr:col>
      <xdr:colOff>107950</xdr:colOff>
      <xdr:row>55</xdr:row>
      <xdr:rowOff>105773</xdr:rowOff>
    </xdr:to>
    <xdr:cxnSp macro="">
      <xdr:nvCxnSpPr>
        <xdr:cNvPr id="251" name="直線コネクタ 250"/>
        <xdr:cNvCxnSpPr/>
      </xdr:nvCxnSpPr>
      <xdr:spPr>
        <a:xfrm flipV="1">
          <a:off x="15671800" y="946367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57</xdr:row>
      <xdr:rowOff>43724</xdr:rowOff>
    </xdr:to>
    <xdr:cxnSp macro="">
      <xdr:nvCxnSpPr>
        <xdr:cNvPr id="254" name="直線コネクタ 253"/>
        <xdr:cNvCxnSpPr/>
      </xdr:nvCxnSpPr>
      <xdr:spPr>
        <a:xfrm flipV="1">
          <a:off x="14782800" y="9535523"/>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156391</xdr:rowOff>
    </xdr:from>
    <xdr:to>
      <xdr:col>73</xdr:col>
      <xdr:colOff>180975</xdr:colOff>
      <xdr:row>57</xdr:row>
      <xdr:rowOff>43724</xdr:rowOff>
    </xdr:to>
    <xdr:cxnSp macro="">
      <xdr:nvCxnSpPr>
        <xdr:cNvPr id="257" name="直線コネクタ 256"/>
        <xdr:cNvCxnSpPr/>
      </xdr:nvCxnSpPr>
      <xdr:spPr>
        <a:xfrm>
          <a:off x="13893800" y="97575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43724</xdr:rowOff>
    </xdr:to>
    <xdr:cxnSp macro="">
      <xdr:nvCxnSpPr>
        <xdr:cNvPr id="260" name="直線コネクタ 259"/>
        <xdr:cNvCxnSpPr/>
      </xdr:nvCxnSpPr>
      <xdr:spPr>
        <a:xfrm flipV="1">
          <a:off x="13004800" y="97575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154577</xdr:rowOff>
    </xdr:from>
    <xdr:to>
      <xdr:col>82</xdr:col>
      <xdr:colOff>158750</xdr:colOff>
      <xdr:row>55</xdr:row>
      <xdr:rowOff>84727</xdr:rowOff>
    </xdr:to>
    <xdr:sp macro="" textlink="">
      <xdr:nvSpPr>
        <xdr:cNvPr id="270" name="楕円 269"/>
        <xdr:cNvSpPr/>
      </xdr:nvSpPr>
      <xdr:spPr>
        <a:xfrm>
          <a:off x="164592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171104</xdr:rowOff>
    </xdr:from>
    <xdr:ext cx="762000" cy="259045"/>
    <xdr:sp macro="" textlink="">
      <xdr:nvSpPr>
        <xdr:cNvPr id="271" name="その他該当値テキスト"/>
        <xdr:cNvSpPr txBox="1"/>
      </xdr:nvSpPr>
      <xdr:spPr>
        <a:xfrm>
          <a:off x="16598900" y="925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54973</xdr:rowOff>
    </xdr:from>
    <xdr:to>
      <xdr:col>78</xdr:col>
      <xdr:colOff>120650</xdr:colOff>
      <xdr:row>55</xdr:row>
      <xdr:rowOff>156573</xdr:rowOff>
    </xdr:to>
    <xdr:sp macro="" textlink="">
      <xdr:nvSpPr>
        <xdr:cNvPr id="272" name="楕円 271"/>
        <xdr:cNvSpPr/>
      </xdr:nvSpPr>
      <xdr:spPr>
        <a:xfrm>
          <a:off x="15621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166750</xdr:rowOff>
    </xdr:from>
    <xdr:ext cx="736600" cy="259045"/>
    <xdr:sp macro="" textlink="">
      <xdr:nvSpPr>
        <xdr:cNvPr id="273" name="テキスト ボックス 272"/>
        <xdr:cNvSpPr txBox="1"/>
      </xdr:nvSpPr>
      <xdr:spPr>
        <a:xfrm>
          <a:off x="15290800" y="925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164374</xdr:rowOff>
    </xdr:from>
    <xdr:to>
      <xdr:col>74</xdr:col>
      <xdr:colOff>31750</xdr:colOff>
      <xdr:row>57</xdr:row>
      <xdr:rowOff>94524</xdr:rowOff>
    </xdr:to>
    <xdr:sp macro="" textlink="">
      <xdr:nvSpPr>
        <xdr:cNvPr id="274" name="楕円 273"/>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79301</xdr:rowOff>
    </xdr:from>
    <xdr:ext cx="762000" cy="259045"/>
    <xdr:sp macro="" textlink="">
      <xdr:nvSpPr>
        <xdr:cNvPr id="275" name="テキスト ボックス 274"/>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76" name="楕円 275"/>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20518</xdr:rowOff>
    </xdr:from>
    <xdr:ext cx="762000" cy="259045"/>
    <xdr:sp macro="" textlink="">
      <xdr:nvSpPr>
        <xdr:cNvPr id="277" name="テキスト ボックス 276"/>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78" name="楕円 277"/>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79301</xdr:rowOff>
    </xdr:from>
    <xdr:ext cx="762000" cy="259045"/>
    <xdr:sp macro="" textlink="">
      <xdr:nvSpPr>
        <xdr:cNvPr id="279" name="テキスト ボックス 278"/>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これは合併後、報償費や補助費の一斉見直しを行い、５％～１５％の縮減を行ってきたことによる。今後も行財政改革により、費用対効果も検討したうえで各種補助金の見直しを行い、適正な執行に努める。物件費については</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21844</xdr:rowOff>
    </xdr:to>
    <xdr:cxnSp macro="">
      <xdr:nvCxnSpPr>
        <xdr:cNvPr id="309" name="直線コネクタ 308"/>
        <xdr:cNvCxnSpPr/>
      </xdr:nvCxnSpPr>
      <xdr:spPr>
        <a:xfrm>
          <a:off x="15671800" y="61620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161290</xdr:rowOff>
    </xdr:to>
    <xdr:cxnSp macro="">
      <xdr:nvCxnSpPr>
        <xdr:cNvPr id="312" name="直線コネクタ 311"/>
        <xdr:cNvCxnSpPr/>
      </xdr:nvCxnSpPr>
      <xdr:spPr>
        <a:xfrm>
          <a:off x="14782800" y="6024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33274</xdr:rowOff>
    </xdr:to>
    <xdr:cxnSp macro="">
      <xdr:nvCxnSpPr>
        <xdr:cNvPr id="315" name="直線コネクタ 314"/>
        <xdr:cNvCxnSpPr/>
      </xdr:nvCxnSpPr>
      <xdr:spPr>
        <a:xfrm flipV="1">
          <a:off x="13893800" y="6024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37846</xdr:rowOff>
    </xdr:to>
    <xdr:cxnSp macro="">
      <xdr:nvCxnSpPr>
        <xdr:cNvPr id="318" name="直線コネクタ 317"/>
        <xdr:cNvCxnSpPr/>
      </xdr:nvCxnSpPr>
      <xdr:spPr>
        <a:xfrm flipV="1">
          <a:off x="13004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9"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2" name="楕円 331"/>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3" name="テキスト ボックス 332"/>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4" name="楕円 333"/>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5" name="テキスト ボックス 334"/>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6" name="楕円 335"/>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7" name="テキスト ボックス 336"/>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岡山県平均、類似団体平均を大きく上回っている。これは、市庁舎や複合施設の建設など、近年大型事業が続いていることや平成３０年７月豪雨に係る災害復旧事業の影響が考えられ、今後も増加する見込みにある。普通建設事業に係る地方債発行額については、財政運営適正化計画に基づき、事業計画の延伸等による発行額の抑制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140715</xdr:rowOff>
    </xdr:to>
    <xdr:cxnSp macro="">
      <xdr:nvCxnSpPr>
        <xdr:cNvPr id="367" name="直線コネクタ 366"/>
        <xdr:cNvCxnSpPr/>
      </xdr:nvCxnSpPr>
      <xdr:spPr>
        <a:xfrm>
          <a:off x="3987800" y="13166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140715</xdr:rowOff>
    </xdr:to>
    <xdr:cxnSp macro="">
      <xdr:nvCxnSpPr>
        <xdr:cNvPr id="370" name="直線コネクタ 369"/>
        <xdr:cNvCxnSpPr/>
      </xdr:nvCxnSpPr>
      <xdr:spPr>
        <a:xfrm flipV="1">
          <a:off x="3098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145287</xdr:rowOff>
    </xdr:to>
    <xdr:cxnSp macro="">
      <xdr:nvCxnSpPr>
        <xdr:cNvPr id="373" name="直線コネクタ 372"/>
        <xdr:cNvCxnSpPr/>
      </xdr:nvCxnSpPr>
      <xdr:spPr>
        <a:xfrm flipV="1">
          <a:off x="2209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133858</xdr:rowOff>
    </xdr:from>
    <xdr:to>
      <xdr:col>11</xdr:col>
      <xdr:colOff>9525</xdr:colOff>
      <xdr:row>76</xdr:row>
      <xdr:rowOff>145287</xdr:rowOff>
    </xdr:to>
    <xdr:cxnSp macro="">
      <xdr:nvCxnSpPr>
        <xdr:cNvPr id="376" name="直線コネクタ 375"/>
        <xdr:cNvCxnSpPr/>
      </xdr:nvCxnSpPr>
      <xdr:spPr>
        <a:xfrm>
          <a:off x="1320800" y="131640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6" name="楕円 385"/>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61992</xdr:rowOff>
    </xdr:from>
    <xdr:ext cx="762000" cy="259045"/>
    <xdr:sp macro="" textlink="">
      <xdr:nvSpPr>
        <xdr:cNvPr id="387" name="公債費該当値テキスト"/>
        <xdr:cNvSpPr txBox="1"/>
      </xdr:nvSpPr>
      <xdr:spPr>
        <a:xfrm>
          <a:off x="4914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8" name="楕円 387"/>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271</xdr:rowOff>
    </xdr:from>
    <xdr:ext cx="736600" cy="259045"/>
    <xdr:sp macro="" textlink="">
      <xdr:nvSpPr>
        <xdr:cNvPr id="389" name="テキスト ボックス 388"/>
        <xdr:cNvSpPr txBox="1"/>
      </xdr:nvSpPr>
      <xdr:spPr>
        <a:xfrm>
          <a:off x="3606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0" name="楕円 389"/>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4842</xdr:rowOff>
    </xdr:from>
    <xdr:ext cx="762000" cy="259045"/>
    <xdr:sp macro="" textlink="">
      <xdr:nvSpPr>
        <xdr:cNvPr id="391" name="テキスト ボックス 390"/>
        <xdr:cNvSpPr txBox="1"/>
      </xdr:nvSpPr>
      <xdr:spPr>
        <a:xfrm>
          <a:off x="2717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2" name="楕円 391"/>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9414</xdr:rowOff>
    </xdr:from>
    <xdr:ext cx="762000" cy="259045"/>
    <xdr:sp macro="" textlink="">
      <xdr:nvSpPr>
        <xdr:cNvPr id="393" name="テキスト ボックス 392"/>
        <xdr:cNvSpPr txBox="1"/>
      </xdr:nvSpPr>
      <xdr:spPr>
        <a:xfrm>
          <a:off x="1828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83058</xdr:rowOff>
    </xdr:from>
    <xdr:to>
      <xdr:col>6</xdr:col>
      <xdr:colOff>171450</xdr:colOff>
      <xdr:row>77</xdr:row>
      <xdr:rowOff>13208</xdr:rowOff>
    </xdr:to>
    <xdr:sp macro="" textlink="">
      <xdr:nvSpPr>
        <xdr:cNvPr id="394" name="楕円 393"/>
        <xdr:cNvSpPr/>
      </xdr:nvSpPr>
      <xdr:spPr>
        <a:xfrm>
          <a:off x="1270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169435</xdr:rowOff>
    </xdr:from>
    <xdr:ext cx="762000" cy="259045"/>
    <xdr:sp macro="" textlink="">
      <xdr:nvSpPr>
        <xdr:cNvPr id="395" name="テキスト ボックス 394"/>
        <xdr:cNvSpPr txBox="1"/>
      </xdr:nvSpPr>
      <xdr:spPr>
        <a:xfrm>
          <a:off x="9398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岡山県平均、類似団体平均を下回っているが、今後の一般財源の減少に備え、より一層の効率化を図る必要がある。行政運営の効率化、行政関与の必要性等を考慮のうえ、民間委託についても再検討を行い行政のスリム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94996</xdr:rowOff>
    </xdr:to>
    <xdr:cxnSp macro="">
      <xdr:nvCxnSpPr>
        <xdr:cNvPr id="426" name="直線コネクタ 425"/>
        <xdr:cNvCxnSpPr/>
      </xdr:nvCxnSpPr>
      <xdr:spPr>
        <a:xfrm flipV="1">
          <a:off x="15671800" y="13289787"/>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159004</xdr:rowOff>
    </xdr:to>
    <xdr:cxnSp macro="">
      <xdr:nvCxnSpPr>
        <xdr:cNvPr id="429" name="直線コネクタ 428"/>
        <xdr:cNvCxnSpPr/>
      </xdr:nvCxnSpPr>
      <xdr:spPr>
        <a:xfrm flipV="1">
          <a:off x="14782800" y="134680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159004</xdr:rowOff>
    </xdr:to>
    <xdr:cxnSp macro="">
      <xdr:nvCxnSpPr>
        <xdr:cNvPr id="432" name="直線コネクタ 431"/>
        <xdr:cNvCxnSpPr/>
      </xdr:nvCxnSpPr>
      <xdr:spPr>
        <a:xfrm>
          <a:off x="13893800" y="134406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145287</xdr:rowOff>
    </xdr:to>
    <xdr:cxnSp macro="">
      <xdr:nvCxnSpPr>
        <xdr:cNvPr id="435" name="直線コネクタ 434"/>
        <xdr:cNvCxnSpPr/>
      </xdr:nvCxnSpPr>
      <xdr:spPr>
        <a:xfrm flipV="1">
          <a:off x="13004800" y="134406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5" name="楕円 444"/>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53864</xdr:rowOff>
    </xdr:from>
    <xdr:ext cx="762000" cy="259045"/>
    <xdr:sp macro="" textlink="">
      <xdr:nvSpPr>
        <xdr:cNvPr id="446" name="公債費以外該当値テキスト"/>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7" name="楕円 446"/>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155973</xdr:rowOff>
    </xdr:from>
    <xdr:ext cx="736600" cy="259045"/>
    <xdr:sp macro="" textlink="">
      <xdr:nvSpPr>
        <xdr:cNvPr id="448" name="テキスト ボックス 447"/>
        <xdr:cNvSpPr txBox="1"/>
      </xdr:nvSpPr>
      <xdr:spPr>
        <a:xfrm>
          <a:off x="15290800" y="1318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49" name="楕円 448"/>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48531</xdr:rowOff>
    </xdr:from>
    <xdr:ext cx="762000" cy="259045"/>
    <xdr:sp macro="" textlink="">
      <xdr:nvSpPr>
        <xdr:cNvPr id="450" name="テキスト ボックス 449"/>
        <xdr:cNvSpPr txBox="1"/>
      </xdr:nvSpPr>
      <xdr:spPr>
        <a:xfrm>
          <a:off x="14401800" y="1325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1" name="楕円 450"/>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128540</xdr:rowOff>
    </xdr:from>
    <xdr:ext cx="762000" cy="259045"/>
    <xdr:sp macro="" textlink="">
      <xdr:nvSpPr>
        <xdr:cNvPr id="452" name="テキスト ボックス 451"/>
        <xdr:cNvSpPr txBox="1"/>
      </xdr:nvSpPr>
      <xdr:spPr>
        <a:xfrm>
          <a:off x="13512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53" name="楕円 452"/>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34814</xdr:rowOff>
    </xdr:from>
    <xdr:ext cx="762000" cy="259045"/>
    <xdr:sp macro="" textlink="">
      <xdr:nvSpPr>
        <xdr:cNvPr id="454" name="テキスト ボックス 453"/>
        <xdr:cNvSpPr txBox="1"/>
      </xdr:nvSpPr>
      <xdr:spPr>
        <a:xfrm>
          <a:off x="12623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158128</xdr:rowOff>
    </xdr:from>
    <xdr:to>
      <xdr:col>29</xdr:col>
      <xdr:colOff>127000</xdr:colOff>
      <xdr:row>13</xdr:row>
      <xdr:rowOff>25133</xdr:rowOff>
    </xdr:to>
    <xdr:cxnSp macro="">
      <xdr:nvCxnSpPr>
        <xdr:cNvPr id="50" name="直線コネクタ 49"/>
        <xdr:cNvCxnSpPr/>
      </xdr:nvCxnSpPr>
      <xdr:spPr bwMode="auto">
        <a:xfrm flipV="1">
          <a:off x="5003800" y="2263153"/>
          <a:ext cx="647700" cy="38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25133</xdr:rowOff>
    </xdr:from>
    <xdr:to>
      <xdr:col>26</xdr:col>
      <xdr:colOff>50800</xdr:colOff>
      <xdr:row>13</xdr:row>
      <xdr:rowOff>125171</xdr:rowOff>
    </xdr:to>
    <xdr:cxnSp macro="">
      <xdr:nvCxnSpPr>
        <xdr:cNvPr id="53" name="直線コネクタ 52"/>
        <xdr:cNvCxnSpPr/>
      </xdr:nvCxnSpPr>
      <xdr:spPr bwMode="auto">
        <a:xfrm flipV="1">
          <a:off x="4305300" y="2301608"/>
          <a:ext cx="698500" cy="100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99530</xdr:rowOff>
    </xdr:from>
    <xdr:to>
      <xdr:col>22</xdr:col>
      <xdr:colOff>114300</xdr:colOff>
      <xdr:row>13</xdr:row>
      <xdr:rowOff>125171</xdr:rowOff>
    </xdr:to>
    <xdr:cxnSp macro="">
      <xdr:nvCxnSpPr>
        <xdr:cNvPr id="56" name="直線コネクタ 55"/>
        <xdr:cNvCxnSpPr/>
      </xdr:nvCxnSpPr>
      <xdr:spPr bwMode="auto">
        <a:xfrm>
          <a:off x="3606800" y="2376005"/>
          <a:ext cx="6985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99530</xdr:rowOff>
    </xdr:from>
    <xdr:to>
      <xdr:col>18</xdr:col>
      <xdr:colOff>177800</xdr:colOff>
      <xdr:row>14</xdr:row>
      <xdr:rowOff>6083</xdr:rowOff>
    </xdr:to>
    <xdr:cxnSp macro="">
      <xdr:nvCxnSpPr>
        <xdr:cNvPr id="59" name="直線コネクタ 58"/>
        <xdr:cNvCxnSpPr/>
      </xdr:nvCxnSpPr>
      <xdr:spPr bwMode="auto">
        <a:xfrm flipV="1">
          <a:off x="2908300" y="2376005"/>
          <a:ext cx="698500" cy="7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107328</xdr:rowOff>
    </xdr:from>
    <xdr:to>
      <xdr:col>29</xdr:col>
      <xdr:colOff>177800</xdr:colOff>
      <xdr:row>13</xdr:row>
      <xdr:rowOff>37478</xdr:rowOff>
    </xdr:to>
    <xdr:sp macro="" textlink="">
      <xdr:nvSpPr>
        <xdr:cNvPr id="69" name="楕円 68"/>
        <xdr:cNvSpPr/>
      </xdr:nvSpPr>
      <xdr:spPr bwMode="auto">
        <a:xfrm>
          <a:off x="5600700" y="221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123855</xdr:rowOff>
    </xdr:from>
    <xdr:ext cx="762000" cy="259045"/>
    <xdr:sp macro="" textlink="">
      <xdr:nvSpPr>
        <xdr:cNvPr id="70" name="人口1人当たり決算額の推移該当値テキスト130"/>
        <xdr:cNvSpPr txBox="1"/>
      </xdr:nvSpPr>
      <xdr:spPr>
        <a:xfrm>
          <a:off x="5740400" y="205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145783</xdr:rowOff>
    </xdr:from>
    <xdr:to>
      <xdr:col>26</xdr:col>
      <xdr:colOff>101600</xdr:colOff>
      <xdr:row>13</xdr:row>
      <xdr:rowOff>75933</xdr:rowOff>
    </xdr:to>
    <xdr:sp macro="" textlink="">
      <xdr:nvSpPr>
        <xdr:cNvPr id="71" name="楕円 70"/>
        <xdr:cNvSpPr/>
      </xdr:nvSpPr>
      <xdr:spPr bwMode="auto">
        <a:xfrm>
          <a:off x="4953000" y="225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86110</xdr:rowOff>
    </xdr:from>
    <xdr:ext cx="736600" cy="259045"/>
    <xdr:sp macro="" textlink="">
      <xdr:nvSpPr>
        <xdr:cNvPr id="72" name="テキスト ボックス 71"/>
        <xdr:cNvSpPr txBox="1"/>
      </xdr:nvSpPr>
      <xdr:spPr>
        <a:xfrm>
          <a:off x="4622800" y="201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74371</xdr:rowOff>
    </xdr:from>
    <xdr:to>
      <xdr:col>22</xdr:col>
      <xdr:colOff>165100</xdr:colOff>
      <xdr:row>14</xdr:row>
      <xdr:rowOff>4521</xdr:rowOff>
    </xdr:to>
    <xdr:sp macro="" textlink="">
      <xdr:nvSpPr>
        <xdr:cNvPr id="73" name="楕円 72"/>
        <xdr:cNvSpPr/>
      </xdr:nvSpPr>
      <xdr:spPr bwMode="auto">
        <a:xfrm>
          <a:off x="4254500" y="2350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14698</xdr:rowOff>
    </xdr:from>
    <xdr:ext cx="762000" cy="259045"/>
    <xdr:sp macro="" textlink="">
      <xdr:nvSpPr>
        <xdr:cNvPr id="74" name="テキスト ボックス 73"/>
        <xdr:cNvSpPr txBox="1"/>
      </xdr:nvSpPr>
      <xdr:spPr>
        <a:xfrm>
          <a:off x="3924300" y="211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48730</xdr:rowOff>
    </xdr:from>
    <xdr:to>
      <xdr:col>19</xdr:col>
      <xdr:colOff>38100</xdr:colOff>
      <xdr:row>13</xdr:row>
      <xdr:rowOff>150330</xdr:rowOff>
    </xdr:to>
    <xdr:sp macro="" textlink="">
      <xdr:nvSpPr>
        <xdr:cNvPr id="75" name="楕円 74"/>
        <xdr:cNvSpPr/>
      </xdr:nvSpPr>
      <xdr:spPr bwMode="auto">
        <a:xfrm>
          <a:off x="3556000" y="232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160507</xdr:rowOff>
    </xdr:from>
    <xdr:ext cx="762000" cy="259045"/>
    <xdr:sp macro="" textlink="">
      <xdr:nvSpPr>
        <xdr:cNvPr id="76" name="テキスト ボックス 75"/>
        <xdr:cNvSpPr txBox="1"/>
      </xdr:nvSpPr>
      <xdr:spPr>
        <a:xfrm>
          <a:off x="3225800" y="2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126733</xdr:rowOff>
    </xdr:from>
    <xdr:to>
      <xdr:col>15</xdr:col>
      <xdr:colOff>101600</xdr:colOff>
      <xdr:row>14</xdr:row>
      <xdr:rowOff>56883</xdr:rowOff>
    </xdr:to>
    <xdr:sp macro="" textlink="">
      <xdr:nvSpPr>
        <xdr:cNvPr id="77" name="楕円 76"/>
        <xdr:cNvSpPr/>
      </xdr:nvSpPr>
      <xdr:spPr bwMode="auto">
        <a:xfrm>
          <a:off x="2857500" y="240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67060</xdr:rowOff>
    </xdr:from>
    <xdr:ext cx="762000" cy="259045"/>
    <xdr:sp macro="" textlink="">
      <xdr:nvSpPr>
        <xdr:cNvPr id="78" name="テキスト ボックス 77"/>
        <xdr:cNvSpPr txBox="1"/>
      </xdr:nvSpPr>
      <xdr:spPr>
        <a:xfrm>
          <a:off x="2527300" y="217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262403</xdr:rowOff>
    </xdr:from>
    <xdr:to>
      <xdr:col>29</xdr:col>
      <xdr:colOff>127000</xdr:colOff>
      <xdr:row>37</xdr:row>
      <xdr:rowOff>271552</xdr:rowOff>
    </xdr:to>
    <xdr:cxnSp macro="">
      <xdr:nvCxnSpPr>
        <xdr:cNvPr id="112" name="直線コネクタ 111"/>
        <xdr:cNvCxnSpPr/>
      </xdr:nvCxnSpPr>
      <xdr:spPr bwMode="auto">
        <a:xfrm>
          <a:off x="5003800" y="7387103"/>
          <a:ext cx="647700" cy="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256329</xdr:rowOff>
    </xdr:from>
    <xdr:ext cx="762000" cy="259045"/>
    <xdr:sp macro="" textlink="">
      <xdr:nvSpPr>
        <xdr:cNvPr id="113" name="人口1人当たり決算額の推移平均値テキスト445"/>
        <xdr:cNvSpPr txBox="1"/>
      </xdr:nvSpPr>
      <xdr:spPr>
        <a:xfrm>
          <a:off x="5740400" y="7381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262293</xdr:rowOff>
    </xdr:from>
    <xdr:to>
      <xdr:col>26</xdr:col>
      <xdr:colOff>50800</xdr:colOff>
      <xdr:row>37</xdr:row>
      <xdr:rowOff>262403</xdr:rowOff>
    </xdr:to>
    <xdr:cxnSp macro="">
      <xdr:nvCxnSpPr>
        <xdr:cNvPr id="115" name="直線コネクタ 114"/>
        <xdr:cNvCxnSpPr/>
      </xdr:nvCxnSpPr>
      <xdr:spPr bwMode="auto">
        <a:xfrm>
          <a:off x="4305300" y="7386993"/>
          <a:ext cx="698500" cy="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262293</xdr:rowOff>
    </xdr:from>
    <xdr:to>
      <xdr:col>22</xdr:col>
      <xdr:colOff>114300</xdr:colOff>
      <xdr:row>37</xdr:row>
      <xdr:rowOff>266888</xdr:rowOff>
    </xdr:to>
    <xdr:cxnSp macro="">
      <xdr:nvCxnSpPr>
        <xdr:cNvPr id="118" name="直線コネクタ 117"/>
        <xdr:cNvCxnSpPr/>
      </xdr:nvCxnSpPr>
      <xdr:spPr bwMode="auto">
        <a:xfrm flipV="1">
          <a:off x="3606800" y="7386993"/>
          <a:ext cx="698500" cy="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266888</xdr:rowOff>
    </xdr:from>
    <xdr:to>
      <xdr:col>18</xdr:col>
      <xdr:colOff>177800</xdr:colOff>
      <xdr:row>37</xdr:row>
      <xdr:rowOff>269318</xdr:rowOff>
    </xdr:to>
    <xdr:cxnSp macro="">
      <xdr:nvCxnSpPr>
        <xdr:cNvPr id="121" name="直線コネクタ 120"/>
        <xdr:cNvCxnSpPr/>
      </xdr:nvCxnSpPr>
      <xdr:spPr bwMode="auto">
        <a:xfrm flipV="1">
          <a:off x="2908300" y="7391588"/>
          <a:ext cx="698500" cy="2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220752</xdr:rowOff>
    </xdr:from>
    <xdr:to>
      <xdr:col>29</xdr:col>
      <xdr:colOff>177800</xdr:colOff>
      <xdr:row>37</xdr:row>
      <xdr:rowOff>322352</xdr:rowOff>
    </xdr:to>
    <xdr:sp macro="" textlink="">
      <xdr:nvSpPr>
        <xdr:cNvPr id="131" name="楕円 130"/>
        <xdr:cNvSpPr/>
      </xdr:nvSpPr>
      <xdr:spPr bwMode="auto">
        <a:xfrm>
          <a:off x="5600700" y="734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65829</xdr:rowOff>
    </xdr:from>
    <xdr:ext cx="762000" cy="259045"/>
    <xdr:sp macro="" textlink="">
      <xdr:nvSpPr>
        <xdr:cNvPr id="132" name="人口1人当たり決算額の推移該当値テキスト445"/>
        <xdr:cNvSpPr txBox="1"/>
      </xdr:nvSpPr>
      <xdr:spPr>
        <a:xfrm>
          <a:off x="5740400" y="719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211603</xdr:rowOff>
    </xdr:from>
    <xdr:to>
      <xdr:col>26</xdr:col>
      <xdr:colOff>101600</xdr:colOff>
      <xdr:row>37</xdr:row>
      <xdr:rowOff>313203</xdr:rowOff>
    </xdr:to>
    <xdr:sp macro="" textlink="">
      <xdr:nvSpPr>
        <xdr:cNvPr id="133" name="楕円 132"/>
        <xdr:cNvSpPr/>
      </xdr:nvSpPr>
      <xdr:spPr bwMode="auto">
        <a:xfrm>
          <a:off x="4953000" y="733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151930</xdr:rowOff>
    </xdr:from>
    <xdr:ext cx="736600" cy="259045"/>
    <xdr:sp macro="" textlink="">
      <xdr:nvSpPr>
        <xdr:cNvPr id="134" name="テキスト ボックス 133"/>
        <xdr:cNvSpPr txBox="1"/>
      </xdr:nvSpPr>
      <xdr:spPr>
        <a:xfrm>
          <a:off x="4622800" y="710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211493</xdr:rowOff>
    </xdr:from>
    <xdr:to>
      <xdr:col>22</xdr:col>
      <xdr:colOff>165100</xdr:colOff>
      <xdr:row>37</xdr:row>
      <xdr:rowOff>313093</xdr:rowOff>
    </xdr:to>
    <xdr:sp macro="" textlink="">
      <xdr:nvSpPr>
        <xdr:cNvPr id="135" name="楕円 134"/>
        <xdr:cNvSpPr/>
      </xdr:nvSpPr>
      <xdr:spPr bwMode="auto">
        <a:xfrm>
          <a:off x="4254500" y="7336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151820</xdr:rowOff>
    </xdr:from>
    <xdr:ext cx="762000" cy="259045"/>
    <xdr:sp macro="" textlink="">
      <xdr:nvSpPr>
        <xdr:cNvPr id="136" name="テキスト ボックス 135"/>
        <xdr:cNvSpPr txBox="1"/>
      </xdr:nvSpPr>
      <xdr:spPr>
        <a:xfrm>
          <a:off x="3924300" y="710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216088</xdr:rowOff>
    </xdr:from>
    <xdr:to>
      <xdr:col>19</xdr:col>
      <xdr:colOff>38100</xdr:colOff>
      <xdr:row>37</xdr:row>
      <xdr:rowOff>317688</xdr:rowOff>
    </xdr:to>
    <xdr:sp macro="" textlink="">
      <xdr:nvSpPr>
        <xdr:cNvPr id="137" name="楕円 136"/>
        <xdr:cNvSpPr/>
      </xdr:nvSpPr>
      <xdr:spPr bwMode="auto">
        <a:xfrm>
          <a:off x="3556000" y="734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156415</xdr:rowOff>
    </xdr:from>
    <xdr:ext cx="762000" cy="259045"/>
    <xdr:sp macro="" textlink="">
      <xdr:nvSpPr>
        <xdr:cNvPr id="138" name="テキスト ボックス 137"/>
        <xdr:cNvSpPr txBox="1"/>
      </xdr:nvSpPr>
      <xdr:spPr>
        <a:xfrm>
          <a:off x="3225800" y="710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218518</xdr:rowOff>
    </xdr:from>
    <xdr:to>
      <xdr:col>15</xdr:col>
      <xdr:colOff>101600</xdr:colOff>
      <xdr:row>37</xdr:row>
      <xdr:rowOff>320118</xdr:rowOff>
    </xdr:to>
    <xdr:sp macro="" textlink="">
      <xdr:nvSpPr>
        <xdr:cNvPr id="139" name="楕円 138"/>
        <xdr:cNvSpPr/>
      </xdr:nvSpPr>
      <xdr:spPr bwMode="auto">
        <a:xfrm>
          <a:off x="2857500" y="734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158845</xdr:rowOff>
    </xdr:from>
    <xdr:ext cx="762000" cy="259045"/>
    <xdr:sp macro="" textlink="">
      <xdr:nvSpPr>
        <xdr:cNvPr id="140" name="テキスト ボックス 139"/>
        <xdr:cNvSpPr txBox="1"/>
      </xdr:nvSpPr>
      <xdr:spPr>
        <a:xfrm>
          <a:off x="2527300" y="711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28,466
27,553
546.99
27,947,182
26,937,125
859,193
14,324,144
32,310,054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141631</xdr:rowOff>
    </xdr:from>
    <xdr:to>
      <xdr:col>24</xdr:col>
      <xdr:colOff>63500</xdr:colOff>
      <xdr:row>32</xdr:row>
      <xdr:rowOff>19748</xdr:rowOff>
    </xdr:to>
    <xdr:cxnSp macro="">
      <xdr:nvCxnSpPr>
        <xdr:cNvPr id="61" name="直線コネクタ 60"/>
        <xdr:cNvCxnSpPr/>
      </xdr:nvCxnSpPr>
      <xdr:spPr>
        <a:xfrm flipV="1">
          <a:off x="3797300" y="5456581"/>
          <a:ext cx="838200" cy="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19748</xdr:rowOff>
    </xdr:from>
    <xdr:to>
      <xdr:col>19</xdr:col>
      <xdr:colOff>177800</xdr:colOff>
      <xdr:row>34</xdr:row>
      <xdr:rowOff>36475</xdr:rowOff>
    </xdr:to>
    <xdr:cxnSp macro="">
      <xdr:nvCxnSpPr>
        <xdr:cNvPr id="64" name="直線コネクタ 63"/>
        <xdr:cNvCxnSpPr/>
      </xdr:nvCxnSpPr>
      <xdr:spPr>
        <a:xfrm flipV="1">
          <a:off x="2908300" y="5506148"/>
          <a:ext cx="889000" cy="3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33185</xdr:rowOff>
    </xdr:from>
    <xdr:to>
      <xdr:col>15</xdr:col>
      <xdr:colOff>50800</xdr:colOff>
      <xdr:row>34</xdr:row>
      <xdr:rowOff>36475</xdr:rowOff>
    </xdr:to>
    <xdr:cxnSp macro="">
      <xdr:nvCxnSpPr>
        <xdr:cNvPr id="67" name="直線コネクタ 66"/>
        <xdr:cNvCxnSpPr/>
      </xdr:nvCxnSpPr>
      <xdr:spPr>
        <a:xfrm>
          <a:off x="2019300" y="5862485"/>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33185</xdr:rowOff>
    </xdr:from>
    <xdr:to>
      <xdr:col>10</xdr:col>
      <xdr:colOff>114300</xdr:colOff>
      <xdr:row>34</xdr:row>
      <xdr:rowOff>68148</xdr:rowOff>
    </xdr:to>
    <xdr:cxnSp macro="">
      <xdr:nvCxnSpPr>
        <xdr:cNvPr id="70" name="直線コネクタ 69"/>
        <xdr:cNvCxnSpPr/>
      </xdr:nvCxnSpPr>
      <xdr:spPr>
        <a:xfrm flipV="1">
          <a:off x="1130300" y="5862485"/>
          <a:ext cx="889000" cy="3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90831</xdr:rowOff>
    </xdr:from>
    <xdr:to>
      <xdr:col>24</xdr:col>
      <xdr:colOff>114300</xdr:colOff>
      <xdr:row>32</xdr:row>
      <xdr:rowOff>20981</xdr:rowOff>
    </xdr:to>
    <xdr:sp macro="" textlink="">
      <xdr:nvSpPr>
        <xdr:cNvPr id="80" name="楕円 79"/>
        <xdr:cNvSpPr/>
      </xdr:nvSpPr>
      <xdr:spPr>
        <a:xfrm>
          <a:off x="4584700" y="54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113708</xdr:rowOff>
    </xdr:from>
    <xdr:ext cx="599010" cy="259045"/>
    <xdr:sp macro="" textlink="">
      <xdr:nvSpPr>
        <xdr:cNvPr id="81" name="人件費該当値テキスト"/>
        <xdr:cNvSpPr txBox="1"/>
      </xdr:nvSpPr>
      <xdr:spPr>
        <a:xfrm>
          <a:off x="4686300" y="525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140398</xdr:rowOff>
    </xdr:from>
    <xdr:to>
      <xdr:col>20</xdr:col>
      <xdr:colOff>38100</xdr:colOff>
      <xdr:row>32</xdr:row>
      <xdr:rowOff>70548</xdr:rowOff>
    </xdr:to>
    <xdr:sp macro="" textlink="">
      <xdr:nvSpPr>
        <xdr:cNvPr id="82" name="楕円 81"/>
        <xdr:cNvSpPr/>
      </xdr:nvSpPr>
      <xdr:spPr>
        <a:xfrm>
          <a:off x="3746500" y="54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87075</xdr:rowOff>
    </xdr:from>
    <xdr:ext cx="599010" cy="259045"/>
    <xdr:sp macro="" textlink="">
      <xdr:nvSpPr>
        <xdr:cNvPr id="83" name="テキスト ボックス 82"/>
        <xdr:cNvSpPr txBox="1"/>
      </xdr:nvSpPr>
      <xdr:spPr>
        <a:xfrm>
          <a:off x="3497795" y="523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157125</xdr:rowOff>
    </xdr:from>
    <xdr:to>
      <xdr:col>15</xdr:col>
      <xdr:colOff>101600</xdr:colOff>
      <xdr:row>34</xdr:row>
      <xdr:rowOff>87275</xdr:rowOff>
    </xdr:to>
    <xdr:sp macro="" textlink="">
      <xdr:nvSpPr>
        <xdr:cNvPr id="84" name="楕円 83"/>
        <xdr:cNvSpPr/>
      </xdr:nvSpPr>
      <xdr:spPr>
        <a:xfrm>
          <a:off x="2857500" y="58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103802</xdr:rowOff>
    </xdr:from>
    <xdr:ext cx="599010" cy="259045"/>
    <xdr:sp macro="" textlink="">
      <xdr:nvSpPr>
        <xdr:cNvPr id="85" name="テキスト ボックス 84"/>
        <xdr:cNvSpPr txBox="1"/>
      </xdr:nvSpPr>
      <xdr:spPr>
        <a:xfrm>
          <a:off x="2608795" y="559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153835</xdr:rowOff>
    </xdr:from>
    <xdr:to>
      <xdr:col>10</xdr:col>
      <xdr:colOff>165100</xdr:colOff>
      <xdr:row>34</xdr:row>
      <xdr:rowOff>83985</xdr:rowOff>
    </xdr:to>
    <xdr:sp macro="" textlink="">
      <xdr:nvSpPr>
        <xdr:cNvPr id="86" name="楕円 85"/>
        <xdr:cNvSpPr/>
      </xdr:nvSpPr>
      <xdr:spPr>
        <a:xfrm>
          <a:off x="1968500" y="58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100512</xdr:rowOff>
    </xdr:from>
    <xdr:ext cx="599010" cy="259045"/>
    <xdr:sp macro="" textlink="">
      <xdr:nvSpPr>
        <xdr:cNvPr id="87" name="テキスト ボックス 86"/>
        <xdr:cNvSpPr txBox="1"/>
      </xdr:nvSpPr>
      <xdr:spPr>
        <a:xfrm>
          <a:off x="1719795" y="558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17348</xdr:rowOff>
    </xdr:from>
    <xdr:to>
      <xdr:col>6</xdr:col>
      <xdr:colOff>38100</xdr:colOff>
      <xdr:row>34</xdr:row>
      <xdr:rowOff>118948</xdr:rowOff>
    </xdr:to>
    <xdr:sp macro="" textlink="">
      <xdr:nvSpPr>
        <xdr:cNvPr id="88" name="楕円 87"/>
        <xdr:cNvSpPr/>
      </xdr:nvSpPr>
      <xdr:spPr>
        <a:xfrm>
          <a:off x="1079500" y="58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135475</xdr:rowOff>
    </xdr:from>
    <xdr:ext cx="599010" cy="259045"/>
    <xdr:sp macro="" textlink="">
      <xdr:nvSpPr>
        <xdr:cNvPr id="89" name="テキスト ボックス 88"/>
        <xdr:cNvSpPr txBox="1"/>
      </xdr:nvSpPr>
      <xdr:spPr>
        <a:xfrm>
          <a:off x="830795" y="562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49012</xdr:rowOff>
    </xdr:from>
    <xdr:to>
      <xdr:col>24</xdr:col>
      <xdr:colOff>63500</xdr:colOff>
      <xdr:row>57</xdr:row>
      <xdr:rowOff>80136</xdr:rowOff>
    </xdr:to>
    <xdr:cxnSp macro="">
      <xdr:nvCxnSpPr>
        <xdr:cNvPr id="116" name="直線コネクタ 115"/>
        <xdr:cNvCxnSpPr/>
      </xdr:nvCxnSpPr>
      <xdr:spPr>
        <a:xfrm flipV="1">
          <a:off x="3797300" y="9821662"/>
          <a:ext cx="838200" cy="3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71070</xdr:rowOff>
    </xdr:from>
    <xdr:to>
      <xdr:col>19</xdr:col>
      <xdr:colOff>177800</xdr:colOff>
      <xdr:row>57</xdr:row>
      <xdr:rowOff>80136</xdr:rowOff>
    </xdr:to>
    <xdr:cxnSp macro="">
      <xdr:nvCxnSpPr>
        <xdr:cNvPr id="119" name="直線コネクタ 118"/>
        <xdr:cNvCxnSpPr/>
      </xdr:nvCxnSpPr>
      <xdr:spPr>
        <a:xfrm>
          <a:off x="2908300" y="9843720"/>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71070</xdr:rowOff>
    </xdr:from>
    <xdr:to>
      <xdr:col>15</xdr:col>
      <xdr:colOff>50800</xdr:colOff>
      <xdr:row>57</xdr:row>
      <xdr:rowOff>87291</xdr:rowOff>
    </xdr:to>
    <xdr:cxnSp macro="">
      <xdr:nvCxnSpPr>
        <xdr:cNvPr id="122" name="直線コネクタ 121"/>
        <xdr:cNvCxnSpPr/>
      </xdr:nvCxnSpPr>
      <xdr:spPr>
        <a:xfrm flipV="1">
          <a:off x="2019300" y="9843720"/>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87291</xdr:rowOff>
    </xdr:from>
    <xdr:to>
      <xdr:col>10</xdr:col>
      <xdr:colOff>114300</xdr:colOff>
      <xdr:row>57</xdr:row>
      <xdr:rowOff>92396</xdr:rowOff>
    </xdr:to>
    <xdr:cxnSp macro="">
      <xdr:nvCxnSpPr>
        <xdr:cNvPr id="125" name="直線コネクタ 124"/>
        <xdr:cNvCxnSpPr/>
      </xdr:nvCxnSpPr>
      <xdr:spPr>
        <a:xfrm flipV="1">
          <a:off x="1130300" y="985994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169662</xdr:rowOff>
    </xdr:from>
    <xdr:to>
      <xdr:col>24</xdr:col>
      <xdr:colOff>114300</xdr:colOff>
      <xdr:row>57</xdr:row>
      <xdr:rowOff>99812</xdr:rowOff>
    </xdr:to>
    <xdr:sp macro="" textlink="">
      <xdr:nvSpPr>
        <xdr:cNvPr id="135" name="楕円 134"/>
        <xdr:cNvSpPr/>
      </xdr:nvSpPr>
      <xdr:spPr>
        <a:xfrm>
          <a:off x="4584700" y="97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21089</xdr:rowOff>
    </xdr:from>
    <xdr:ext cx="599010" cy="259045"/>
    <xdr:sp macro="" textlink="">
      <xdr:nvSpPr>
        <xdr:cNvPr id="136" name="物件費該当値テキスト"/>
        <xdr:cNvSpPr txBox="1"/>
      </xdr:nvSpPr>
      <xdr:spPr>
        <a:xfrm>
          <a:off x="4686300" y="962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29336</xdr:rowOff>
    </xdr:from>
    <xdr:to>
      <xdr:col>20</xdr:col>
      <xdr:colOff>38100</xdr:colOff>
      <xdr:row>57</xdr:row>
      <xdr:rowOff>130936</xdr:rowOff>
    </xdr:to>
    <xdr:sp macro="" textlink="">
      <xdr:nvSpPr>
        <xdr:cNvPr id="137" name="楕円 136"/>
        <xdr:cNvSpPr/>
      </xdr:nvSpPr>
      <xdr:spPr>
        <a:xfrm>
          <a:off x="3746500" y="98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147463</xdr:rowOff>
    </xdr:from>
    <xdr:ext cx="599010" cy="259045"/>
    <xdr:sp macro="" textlink="">
      <xdr:nvSpPr>
        <xdr:cNvPr id="138" name="テキスト ボックス 137"/>
        <xdr:cNvSpPr txBox="1"/>
      </xdr:nvSpPr>
      <xdr:spPr>
        <a:xfrm>
          <a:off x="3497795" y="957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20270</xdr:rowOff>
    </xdr:from>
    <xdr:to>
      <xdr:col>15</xdr:col>
      <xdr:colOff>101600</xdr:colOff>
      <xdr:row>57</xdr:row>
      <xdr:rowOff>121870</xdr:rowOff>
    </xdr:to>
    <xdr:sp macro="" textlink="">
      <xdr:nvSpPr>
        <xdr:cNvPr id="139" name="楕円 138"/>
        <xdr:cNvSpPr/>
      </xdr:nvSpPr>
      <xdr:spPr>
        <a:xfrm>
          <a:off x="2857500" y="97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138397</xdr:rowOff>
    </xdr:from>
    <xdr:ext cx="599010" cy="259045"/>
    <xdr:sp macro="" textlink="">
      <xdr:nvSpPr>
        <xdr:cNvPr id="140" name="テキスト ボックス 139"/>
        <xdr:cNvSpPr txBox="1"/>
      </xdr:nvSpPr>
      <xdr:spPr>
        <a:xfrm>
          <a:off x="2608795" y="956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36491</xdr:rowOff>
    </xdr:from>
    <xdr:to>
      <xdr:col>10</xdr:col>
      <xdr:colOff>165100</xdr:colOff>
      <xdr:row>57</xdr:row>
      <xdr:rowOff>138091</xdr:rowOff>
    </xdr:to>
    <xdr:sp macro="" textlink="">
      <xdr:nvSpPr>
        <xdr:cNvPr id="141" name="楕円 140"/>
        <xdr:cNvSpPr/>
      </xdr:nvSpPr>
      <xdr:spPr>
        <a:xfrm>
          <a:off x="1968500" y="98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154618</xdr:rowOff>
    </xdr:from>
    <xdr:ext cx="534377" cy="259045"/>
    <xdr:sp macro="" textlink="">
      <xdr:nvSpPr>
        <xdr:cNvPr id="142" name="テキスト ボックス 141"/>
        <xdr:cNvSpPr txBox="1"/>
      </xdr:nvSpPr>
      <xdr:spPr>
        <a:xfrm>
          <a:off x="1752111" y="95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41596</xdr:rowOff>
    </xdr:from>
    <xdr:to>
      <xdr:col>6</xdr:col>
      <xdr:colOff>38100</xdr:colOff>
      <xdr:row>57</xdr:row>
      <xdr:rowOff>143196</xdr:rowOff>
    </xdr:to>
    <xdr:sp macro="" textlink="">
      <xdr:nvSpPr>
        <xdr:cNvPr id="143" name="楕円 142"/>
        <xdr:cNvSpPr/>
      </xdr:nvSpPr>
      <xdr:spPr>
        <a:xfrm>
          <a:off x="1079500" y="98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159723</xdr:rowOff>
    </xdr:from>
    <xdr:ext cx="534377" cy="259045"/>
    <xdr:sp macro="" textlink="">
      <xdr:nvSpPr>
        <xdr:cNvPr id="144" name="テキスト ボックス 143"/>
        <xdr:cNvSpPr txBox="1"/>
      </xdr:nvSpPr>
      <xdr:spPr>
        <a:xfrm>
          <a:off x="863111" y="958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163229</xdr:rowOff>
    </xdr:from>
    <xdr:to>
      <xdr:col>24</xdr:col>
      <xdr:colOff>63500</xdr:colOff>
      <xdr:row>78</xdr:row>
      <xdr:rowOff>166511</xdr:rowOff>
    </xdr:to>
    <xdr:cxnSp macro="">
      <xdr:nvCxnSpPr>
        <xdr:cNvPr id="175" name="直線コネクタ 174"/>
        <xdr:cNvCxnSpPr/>
      </xdr:nvCxnSpPr>
      <xdr:spPr>
        <a:xfrm>
          <a:off x="3797300" y="13536329"/>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163229</xdr:rowOff>
    </xdr:from>
    <xdr:to>
      <xdr:col>19</xdr:col>
      <xdr:colOff>177800</xdr:colOff>
      <xdr:row>79</xdr:row>
      <xdr:rowOff>10035</xdr:rowOff>
    </xdr:to>
    <xdr:cxnSp macro="">
      <xdr:nvCxnSpPr>
        <xdr:cNvPr id="178" name="直線コネクタ 177"/>
        <xdr:cNvCxnSpPr/>
      </xdr:nvCxnSpPr>
      <xdr:spPr>
        <a:xfrm flipV="1">
          <a:off x="2908300" y="13536329"/>
          <a:ext cx="8890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10035</xdr:rowOff>
    </xdr:from>
    <xdr:to>
      <xdr:col>15</xdr:col>
      <xdr:colOff>50800</xdr:colOff>
      <xdr:row>79</xdr:row>
      <xdr:rowOff>20876</xdr:rowOff>
    </xdr:to>
    <xdr:cxnSp macro="">
      <xdr:nvCxnSpPr>
        <xdr:cNvPr id="181" name="直線コネクタ 180"/>
        <xdr:cNvCxnSpPr/>
      </xdr:nvCxnSpPr>
      <xdr:spPr>
        <a:xfrm flipV="1">
          <a:off x="2019300" y="13554585"/>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12517</xdr:rowOff>
    </xdr:from>
    <xdr:to>
      <xdr:col>10</xdr:col>
      <xdr:colOff>114300</xdr:colOff>
      <xdr:row>79</xdr:row>
      <xdr:rowOff>20876</xdr:rowOff>
    </xdr:to>
    <xdr:cxnSp macro="">
      <xdr:nvCxnSpPr>
        <xdr:cNvPr id="184" name="直線コネクタ 183"/>
        <xdr:cNvCxnSpPr/>
      </xdr:nvCxnSpPr>
      <xdr:spPr>
        <a:xfrm>
          <a:off x="1130300" y="13557067"/>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115711</xdr:rowOff>
    </xdr:from>
    <xdr:to>
      <xdr:col>24</xdr:col>
      <xdr:colOff>114300</xdr:colOff>
      <xdr:row>79</xdr:row>
      <xdr:rowOff>45861</xdr:rowOff>
    </xdr:to>
    <xdr:sp macro="" textlink="">
      <xdr:nvSpPr>
        <xdr:cNvPr id="194" name="楕円 193"/>
        <xdr:cNvSpPr/>
      </xdr:nvSpPr>
      <xdr:spPr>
        <a:xfrm>
          <a:off x="4584700" y="13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30638</xdr:rowOff>
    </xdr:from>
    <xdr:ext cx="469744" cy="259045"/>
    <xdr:sp macro="" textlink="">
      <xdr:nvSpPr>
        <xdr:cNvPr id="195" name="維持補修費該当値テキスト"/>
        <xdr:cNvSpPr txBox="1"/>
      </xdr:nvSpPr>
      <xdr:spPr>
        <a:xfrm>
          <a:off x="4686300" y="1340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112429</xdr:rowOff>
    </xdr:from>
    <xdr:to>
      <xdr:col>20</xdr:col>
      <xdr:colOff>38100</xdr:colOff>
      <xdr:row>79</xdr:row>
      <xdr:rowOff>42579</xdr:rowOff>
    </xdr:to>
    <xdr:sp macro="" textlink="">
      <xdr:nvSpPr>
        <xdr:cNvPr id="196" name="楕円 195"/>
        <xdr:cNvSpPr/>
      </xdr:nvSpPr>
      <xdr:spPr>
        <a:xfrm>
          <a:off x="3746500" y="134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33706</xdr:rowOff>
    </xdr:from>
    <xdr:ext cx="469744" cy="259045"/>
    <xdr:sp macro="" textlink="">
      <xdr:nvSpPr>
        <xdr:cNvPr id="197" name="テキスト ボックス 196"/>
        <xdr:cNvSpPr txBox="1"/>
      </xdr:nvSpPr>
      <xdr:spPr>
        <a:xfrm>
          <a:off x="3562428" y="135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130685</xdr:rowOff>
    </xdr:from>
    <xdr:to>
      <xdr:col>15</xdr:col>
      <xdr:colOff>101600</xdr:colOff>
      <xdr:row>79</xdr:row>
      <xdr:rowOff>60835</xdr:rowOff>
    </xdr:to>
    <xdr:sp macro="" textlink="">
      <xdr:nvSpPr>
        <xdr:cNvPr id="198" name="楕円 197"/>
        <xdr:cNvSpPr/>
      </xdr:nvSpPr>
      <xdr:spPr>
        <a:xfrm>
          <a:off x="2857500" y="13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51962</xdr:rowOff>
    </xdr:from>
    <xdr:ext cx="469744" cy="259045"/>
    <xdr:sp macro="" textlink="">
      <xdr:nvSpPr>
        <xdr:cNvPr id="199" name="テキスト ボックス 198"/>
        <xdr:cNvSpPr txBox="1"/>
      </xdr:nvSpPr>
      <xdr:spPr>
        <a:xfrm>
          <a:off x="2673428" y="135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141526</xdr:rowOff>
    </xdr:from>
    <xdr:to>
      <xdr:col>10</xdr:col>
      <xdr:colOff>165100</xdr:colOff>
      <xdr:row>79</xdr:row>
      <xdr:rowOff>71676</xdr:rowOff>
    </xdr:to>
    <xdr:sp macro="" textlink="">
      <xdr:nvSpPr>
        <xdr:cNvPr id="200" name="楕円 199"/>
        <xdr:cNvSpPr/>
      </xdr:nvSpPr>
      <xdr:spPr>
        <a:xfrm>
          <a:off x="1968500" y="135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62803</xdr:rowOff>
    </xdr:from>
    <xdr:ext cx="469744" cy="259045"/>
    <xdr:sp macro="" textlink="">
      <xdr:nvSpPr>
        <xdr:cNvPr id="201" name="テキスト ボックス 200"/>
        <xdr:cNvSpPr txBox="1"/>
      </xdr:nvSpPr>
      <xdr:spPr>
        <a:xfrm>
          <a:off x="1784428" y="136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133167</xdr:rowOff>
    </xdr:from>
    <xdr:to>
      <xdr:col>6</xdr:col>
      <xdr:colOff>38100</xdr:colOff>
      <xdr:row>79</xdr:row>
      <xdr:rowOff>63317</xdr:rowOff>
    </xdr:to>
    <xdr:sp macro="" textlink="">
      <xdr:nvSpPr>
        <xdr:cNvPr id="202" name="楕円 201"/>
        <xdr:cNvSpPr/>
      </xdr:nvSpPr>
      <xdr:spPr>
        <a:xfrm>
          <a:off x="1079500" y="135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54444</xdr:rowOff>
    </xdr:from>
    <xdr:ext cx="469744" cy="259045"/>
    <xdr:sp macro="" textlink="">
      <xdr:nvSpPr>
        <xdr:cNvPr id="203" name="テキスト ボックス 202"/>
        <xdr:cNvSpPr txBox="1"/>
      </xdr:nvSpPr>
      <xdr:spPr>
        <a:xfrm>
          <a:off x="895428" y="1359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657</xdr:rowOff>
    </xdr:from>
    <xdr:to>
      <xdr:col>24</xdr:col>
      <xdr:colOff>63500</xdr:colOff>
      <xdr:row>97</xdr:row>
      <xdr:rowOff>156555</xdr:rowOff>
    </xdr:to>
    <xdr:cxnSp macro="">
      <xdr:nvCxnSpPr>
        <xdr:cNvPr id="233" name="直線コネクタ 232"/>
        <xdr:cNvCxnSpPr/>
      </xdr:nvCxnSpPr>
      <xdr:spPr>
        <a:xfrm flipV="1">
          <a:off x="3797300" y="16631307"/>
          <a:ext cx="838200" cy="15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127112</xdr:rowOff>
    </xdr:from>
    <xdr:to>
      <xdr:col>19</xdr:col>
      <xdr:colOff>177800</xdr:colOff>
      <xdr:row>97</xdr:row>
      <xdr:rowOff>156555</xdr:rowOff>
    </xdr:to>
    <xdr:cxnSp macro="">
      <xdr:nvCxnSpPr>
        <xdr:cNvPr id="236" name="直線コネクタ 235"/>
        <xdr:cNvCxnSpPr/>
      </xdr:nvCxnSpPr>
      <xdr:spPr>
        <a:xfrm>
          <a:off x="2908300" y="16757762"/>
          <a:ext cx="8890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79175</xdr:rowOff>
    </xdr:from>
    <xdr:to>
      <xdr:col>15</xdr:col>
      <xdr:colOff>50800</xdr:colOff>
      <xdr:row>97</xdr:row>
      <xdr:rowOff>127112</xdr:rowOff>
    </xdr:to>
    <xdr:cxnSp macro="">
      <xdr:nvCxnSpPr>
        <xdr:cNvPr id="239" name="直線コネクタ 238"/>
        <xdr:cNvCxnSpPr/>
      </xdr:nvCxnSpPr>
      <xdr:spPr>
        <a:xfrm>
          <a:off x="2019300" y="16709825"/>
          <a:ext cx="889000" cy="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79175</xdr:rowOff>
    </xdr:from>
    <xdr:to>
      <xdr:col>10</xdr:col>
      <xdr:colOff>114300</xdr:colOff>
      <xdr:row>97</xdr:row>
      <xdr:rowOff>128536</xdr:rowOff>
    </xdr:to>
    <xdr:cxnSp macro="">
      <xdr:nvCxnSpPr>
        <xdr:cNvPr id="242" name="直線コネクタ 241"/>
        <xdr:cNvCxnSpPr/>
      </xdr:nvCxnSpPr>
      <xdr:spPr>
        <a:xfrm flipV="1">
          <a:off x="1130300" y="16709825"/>
          <a:ext cx="889000" cy="4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121307</xdr:rowOff>
    </xdr:from>
    <xdr:to>
      <xdr:col>24</xdr:col>
      <xdr:colOff>114300</xdr:colOff>
      <xdr:row>97</xdr:row>
      <xdr:rowOff>51457</xdr:rowOff>
    </xdr:to>
    <xdr:sp macro="" textlink="">
      <xdr:nvSpPr>
        <xdr:cNvPr id="252" name="楕円 251"/>
        <xdr:cNvSpPr/>
      </xdr:nvSpPr>
      <xdr:spPr>
        <a:xfrm>
          <a:off x="4584700" y="165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99734</xdr:rowOff>
    </xdr:from>
    <xdr:ext cx="599010" cy="259045"/>
    <xdr:sp macro="" textlink="">
      <xdr:nvSpPr>
        <xdr:cNvPr id="253" name="扶助費該当値テキスト"/>
        <xdr:cNvSpPr txBox="1"/>
      </xdr:nvSpPr>
      <xdr:spPr>
        <a:xfrm>
          <a:off x="4686300" y="1655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105755</xdr:rowOff>
    </xdr:from>
    <xdr:to>
      <xdr:col>20</xdr:col>
      <xdr:colOff>38100</xdr:colOff>
      <xdr:row>98</xdr:row>
      <xdr:rowOff>35905</xdr:rowOff>
    </xdr:to>
    <xdr:sp macro="" textlink="">
      <xdr:nvSpPr>
        <xdr:cNvPr id="254" name="楕円 253"/>
        <xdr:cNvSpPr/>
      </xdr:nvSpPr>
      <xdr:spPr>
        <a:xfrm>
          <a:off x="3746500" y="167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27032</xdr:rowOff>
    </xdr:from>
    <xdr:ext cx="534377" cy="259045"/>
    <xdr:sp macro="" textlink="">
      <xdr:nvSpPr>
        <xdr:cNvPr id="255" name="テキスト ボックス 254"/>
        <xdr:cNvSpPr txBox="1"/>
      </xdr:nvSpPr>
      <xdr:spPr>
        <a:xfrm>
          <a:off x="3530111" y="168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76312</xdr:rowOff>
    </xdr:from>
    <xdr:to>
      <xdr:col>15</xdr:col>
      <xdr:colOff>101600</xdr:colOff>
      <xdr:row>98</xdr:row>
      <xdr:rowOff>6462</xdr:rowOff>
    </xdr:to>
    <xdr:sp macro="" textlink="">
      <xdr:nvSpPr>
        <xdr:cNvPr id="256" name="楕円 255"/>
        <xdr:cNvSpPr/>
      </xdr:nvSpPr>
      <xdr:spPr>
        <a:xfrm>
          <a:off x="2857500" y="167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169039</xdr:rowOff>
    </xdr:from>
    <xdr:ext cx="534377" cy="259045"/>
    <xdr:sp macro="" textlink="">
      <xdr:nvSpPr>
        <xdr:cNvPr id="257" name="テキスト ボックス 256"/>
        <xdr:cNvSpPr txBox="1"/>
      </xdr:nvSpPr>
      <xdr:spPr>
        <a:xfrm>
          <a:off x="2641111" y="167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28375</xdr:rowOff>
    </xdr:from>
    <xdr:to>
      <xdr:col>10</xdr:col>
      <xdr:colOff>165100</xdr:colOff>
      <xdr:row>97</xdr:row>
      <xdr:rowOff>129975</xdr:rowOff>
    </xdr:to>
    <xdr:sp macro="" textlink="">
      <xdr:nvSpPr>
        <xdr:cNvPr id="258" name="楕円 257"/>
        <xdr:cNvSpPr/>
      </xdr:nvSpPr>
      <xdr:spPr>
        <a:xfrm>
          <a:off x="1968500" y="166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121102</xdr:rowOff>
    </xdr:from>
    <xdr:ext cx="534377" cy="259045"/>
    <xdr:sp macro="" textlink="">
      <xdr:nvSpPr>
        <xdr:cNvPr id="259" name="テキスト ボックス 258"/>
        <xdr:cNvSpPr txBox="1"/>
      </xdr:nvSpPr>
      <xdr:spPr>
        <a:xfrm>
          <a:off x="1752111" y="167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77736</xdr:rowOff>
    </xdr:from>
    <xdr:to>
      <xdr:col>6</xdr:col>
      <xdr:colOff>38100</xdr:colOff>
      <xdr:row>98</xdr:row>
      <xdr:rowOff>7886</xdr:rowOff>
    </xdr:to>
    <xdr:sp macro="" textlink="">
      <xdr:nvSpPr>
        <xdr:cNvPr id="260" name="楕円 259"/>
        <xdr:cNvSpPr/>
      </xdr:nvSpPr>
      <xdr:spPr>
        <a:xfrm>
          <a:off x="1079500" y="167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170463</xdr:rowOff>
    </xdr:from>
    <xdr:ext cx="534377" cy="259045"/>
    <xdr:sp macro="" textlink="">
      <xdr:nvSpPr>
        <xdr:cNvPr id="261" name="テキスト ボックス 260"/>
        <xdr:cNvSpPr txBox="1"/>
      </xdr:nvSpPr>
      <xdr:spPr>
        <a:xfrm>
          <a:off x="863111" y="1680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106507</xdr:rowOff>
    </xdr:from>
    <xdr:to>
      <xdr:col>55</xdr:col>
      <xdr:colOff>0</xdr:colOff>
      <xdr:row>36</xdr:row>
      <xdr:rowOff>167349</xdr:rowOff>
    </xdr:to>
    <xdr:cxnSp macro="">
      <xdr:nvCxnSpPr>
        <xdr:cNvPr id="290" name="直線コネクタ 289"/>
        <xdr:cNvCxnSpPr/>
      </xdr:nvCxnSpPr>
      <xdr:spPr>
        <a:xfrm>
          <a:off x="9639300" y="5935807"/>
          <a:ext cx="838200" cy="40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106507</xdr:rowOff>
    </xdr:from>
    <xdr:to>
      <xdr:col>50</xdr:col>
      <xdr:colOff>114300</xdr:colOff>
      <xdr:row>37</xdr:row>
      <xdr:rowOff>103326</xdr:rowOff>
    </xdr:to>
    <xdr:cxnSp macro="">
      <xdr:nvCxnSpPr>
        <xdr:cNvPr id="293" name="直線コネクタ 292"/>
        <xdr:cNvCxnSpPr/>
      </xdr:nvCxnSpPr>
      <xdr:spPr>
        <a:xfrm flipV="1">
          <a:off x="8750300" y="5935807"/>
          <a:ext cx="889000" cy="5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45056</xdr:rowOff>
    </xdr:from>
    <xdr:to>
      <xdr:col>45</xdr:col>
      <xdr:colOff>177800</xdr:colOff>
      <xdr:row>37</xdr:row>
      <xdr:rowOff>103326</xdr:rowOff>
    </xdr:to>
    <xdr:cxnSp macro="">
      <xdr:nvCxnSpPr>
        <xdr:cNvPr id="296" name="直線コネクタ 295"/>
        <xdr:cNvCxnSpPr/>
      </xdr:nvCxnSpPr>
      <xdr:spPr>
        <a:xfrm>
          <a:off x="7861300" y="6388706"/>
          <a:ext cx="889000" cy="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45056</xdr:rowOff>
    </xdr:from>
    <xdr:to>
      <xdr:col>41</xdr:col>
      <xdr:colOff>50800</xdr:colOff>
      <xdr:row>37</xdr:row>
      <xdr:rowOff>129173</xdr:rowOff>
    </xdr:to>
    <xdr:cxnSp macro="">
      <xdr:nvCxnSpPr>
        <xdr:cNvPr id="299" name="直線コネクタ 298"/>
        <xdr:cNvCxnSpPr/>
      </xdr:nvCxnSpPr>
      <xdr:spPr>
        <a:xfrm flipV="1">
          <a:off x="6972300" y="6388706"/>
          <a:ext cx="889000" cy="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116549</xdr:rowOff>
    </xdr:from>
    <xdr:to>
      <xdr:col>55</xdr:col>
      <xdr:colOff>50800</xdr:colOff>
      <xdr:row>37</xdr:row>
      <xdr:rowOff>46699</xdr:rowOff>
    </xdr:to>
    <xdr:sp macro="" textlink="">
      <xdr:nvSpPr>
        <xdr:cNvPr id="309" name="楕円 308"/>
        <xdr:cNvSpPr/>
      </xdr:nvSpPr>
      <xdr:spPr>
        <a:xfrm>
          <a:off x="10426700" y="62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139426</xdr:rowOff>
    </xdr:from>
    <xdr:ext cx="599010" cy="259045"/>
    <xdr:sp macro="" textlink="">
      <xdr:nvSpPr>
        <xdr:cNvPr id="310" name="補助費等該当値テキスト"/>
        <xdr:cNvSpPr txBox="1"/>
      </xdr:nvSpPr>
      <xdr:spPr>
        <a:xfrm>
          <a:off x="10528300" y="614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55707</xdr:rowOff>
    </xdr:from>
    <xdr:to>
      <xdr:col>50</xdr:col>
      <xdr:colOff>165100</xdr:colOff>
      <xdr:row>34</xdr:row>
      <xdr:rowOff>157307</xdr:rowOff>
    </xdr:to>
    <xdr:sp macro="" textlink="">
      <xdr:nvSpPr>
        <xdr:cNvPr id="311" name="楕円 310"/>
        <xdr:cNvSpPr/>
      </xdr:nvSpPr>
      <xdr:spPr>
        <a:xfrm>
          <a:off x="9588500" y="58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2384</xdr:rowOff>
    </xdr:from>
    <xdr:ext cx="599010" cy="259045"/>
    <xdr:sp macro="" textlink="">
      <xdr:nvSpPr>
        <xdr:cNvPr id="312" name="テキスト ボックス 311"/>
        <xdr:cNvSpPr txBox="1"/>
      </xdr:nvSpPr>
      <xdr:spPr>
        <a:xfrm>
          <a:off x="9339795" y="566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52526</xdr:rowOff>
    </xdr:from>
    <xdr:to>
      <xdr:col>46</xdr:col>
      <xdr:colOff>38100</xdr:colOff>
      <xdr:row>37</xdr:row>
      <xdr:rowOff>154126</xdr:rowOff>
    </xdr:to>
    <xdr:sp macro="" textlink="">
      <xdr:nvSpPr>
        <xdr:cNvPr id="313" name="楕円 312"/>
        <xdr:cNvSpPr/>
      </xdr:nvSpPr>
      <xdr:spPr>
        <a:xfrm>
          <a:off x="8699500" y="6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145253</xdr:rowOff>
    </xdr:from>
    <xdr:ext cx="534377" cy="259045"/>
    <xdr:sp macro="" textlink="">
      <xdr:nvSpPr>
        <xdr:cNvPr id="314" name="テキスト ボックス 313"/>
        <xdr:cNvSpPr txBox="1"/>
      </xdr:nvSpPr>
      <xdr:spPr>
        <a:xfrm>
          <a:off x="8483111" y="64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165706</xdr:rowOff>
    </xdr:from>
    <xdr:to>
      <xdr:col>41</xdr:col>
      <xdr:colOff>101600</xdr:colOff>
      <xdr:row>37</xdr:row>
      <xdr:rowOff>95856</xdr:rowOff>
    </xdr:to>
    <xdr:sp macro="" textlink="">
      <xdr:nvSpPr>
        <xdr:cNvPr id="315" name="楕円 314"/>
        <xdr:cNvSpPr/>
      </xdr:nvSpPr>
      <xdr:spPr>
        <a:xfrm>
          <a:off x="7810500" y="63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112383</xdr:rowOff>
    </xdr:from>
    <xdr:ext cx="534377" cy="259045"/>
    <xdr:sp macro="" textlink="">
      <xdr:nvSpPr>
        <xdr:cNvPr id="316" name="テキスト ボックス 315"/>
        <xdr:cNvSpPr txBox="1"/>
      </xdr:nvSpPr>
      <xdr:spPr>
        <a:xfrm>
          <a:off x="7594111" y="61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78373</xdr:rowOff>
    </xdr:from>
    <xdr:to>
      <xdr:col>36</xdr:col>
      <xdr:colOff>165100</xdr:colOff>
      <xdr:row>38</xdr:row>
      <xdr:rowOff>8524</xdr:rowOff>
    </xdr:to>
    <xdr:sp macro="" textlink="">
      <xdr:nvSpPr>
        <xdr:cNvPr id="317" name="楕円 316"/>
        <xdr:cNvSpPr/>
      </xdr:nvSpPr>
      <xdr:spPr>
        <a:xfrm>
          <a:off x="6921500" y="64220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171100</xdr:rowOff>
    </xdr:from>
    <xdr:ext cx="534377" cy="259045"/>
    <xdr:sp macro="" textlink="">
      <xdr:nvSpPr>
        <xdr:cNvPr id="318" name="テキスト ボックス 317"/>
        <xdr:cNvSpPr txBox="1"/>
      </xdr:nvSpPr>
      <xdr:spPr>
        <a:xfrm>
          <a:off x="6705111" y="651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76917</xdr:rowOff>
    </xdr:from>
    <xdr:to>
      <xdr:col>55</xdr:col>
      <xdr:colOff>0</xdr:colOff>
      <xdr:row>55</xdr:row>
      <xdr:rowOff>160214</xdr:rowOff>
    </xdr:to>
    <xdr:cxnSp macro="">
      <xdr:nvCxnSpPr>
        <xdr:cNvPr id="345" name="直線コネクタ 344"/>
        <xdr:cNvCxnSpPr/>
      </xdr:nvCxnSpPr>
      <xdr:spPr>
        <a:xfrm flipV="1">
          <a:off x="9639300" y="9506667"/>
          <a:ext cx="838200" cy="8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160214</xdr:rowOff>
    </xdr:from>
    <xdr:to>
      <xdr:col>50</xdr:col>
      <xdr:colOff>114300</xdr:colOff>
      <xdr:row>56</xdr:row>
      <xdr:rowOff>67920</xdr:rowOff>
    </xdr:to>
    <xdr:cxnSp macro="">
      <xdr:nvCxnSpPr>
        <xdr:cNvPr id="348" name="直線コネクタ 347"/>
        <xdr:cNvCxnSpPr/>
      </xdr:nvCxnSpPr>
      <xdr:spPr>
        <a:xfrm flipV="1">
          <a:off x="8750300" y="9589964"/>
          <a:ext cx="889000" cy="7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83195</xdr:rowOff>
    </xdr:from>
    <xdr:to>
      <xdr:col>45</xdr:col>
      <xdr:colOff>177800</xdr:colOff>
      <xdr:row>56</xdr:row>
      <xdr:rowOff>67920</xdr:rowOff>
    </xdr:to>
    <xdr:cxnSp macro="">
      <xdr:nvCxnSpPr>
        <xdr:cNvPr id="351" name="直線コネクタ 350"/>
        <xdr:cNvCxnSpPr/>
      </xdr:nvCxnSpPr>
      <xdr:spPr>
        <a:xfrm>
          <a:off x="7861300" y="9512945"/>
          <a:ext cx="889000" cy="1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83195</xdr:rowOff>
    </xdr:from>
    <xdr:to>
      <xdr:col>41</xdr:col>
      <xdr:colOff>50800</xdr:colOff>
      <xdr:row>55</xdr:row>
      <xdr:rowOff>125408</xdr:rowOff>
    </xdr:to>
    <xdr:cxnSp macro="">
      <xdr:nvCxnSpPr>
        <xdr:cNvPr id="354" name="直線コネクタ 353"/>
        <xdr:cNvCxnSpPr/>
      </xdr:nvCxnSpPr>
      <xdr:spPr>
        <a:xfrm flipV="1">
          <a:off x="6972300" y="9512945"/>
          <a:ext cx="889000" cy="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26117</xdr:rowOff>
    </xdr:from>
    <xdr:to>
      <xdr:col>55</xdr:col>
      <xdr:colOff>50800</xdr:colOff>
      <xdr:row>55</xdr:row>
      <xdr:rowOff>127717</xdr:rowOff>
    </xdr:to>
    <xdr:sp macro="" textlink="">
      <xdr:nvSpPr>
        <xdr:cNvPr id="364" name="楕円 363"/>
        <xdr:cNvSpPr/>
      </xdr:nvSpPr>
      <xdr:spPr>
        <a:xfrm>
          <a:off x="10426700" y="9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48994</xdr:rowOff>
    </xdr:from>
    <xdr:ext cx="599010" cy="259045"/>
    <xdr:sp macro="" textlink="">
      <xdr:nvSpPr>
        <xdr:cNvPr id="365" name="普通建設事業費該当値テキスト"/>
        <xdr:cNvSpPr txBox="1"/>
      </xdr:nvSpPr>
      <xdr:spPr>
        <a:xfrm>
          <a:off x="10528300" y="930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109414</xdr:rowOff>
    </xdr:from>
    <xdr:to>
      <xdr:col>50</xdr:col>
      <xdr:colOff>165100</xdr:colOff>
      <xdr:row>56</xdr:row>
      <xdr:rowOff>39564</xdr:rowOff>
    </xdr:to>
    <xdr:sp macro="" textlink="">
      <xdr:nvSpPr>
        <xdr:cNvPr id="366" name="楕円 365"/>
        <xdr:cNvSpPr/>
      </xdr:nvSpPr>
      <xdr:spPr>
        <a:xfrm>
          <a:off x="9588500" y="95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56091</xdr:rowOff>
    </xdr:from>
    <xdr:ext cx="599010" cy="259045"/>
    <xdr:sp macro="" textlink="">
      <xdr:nvSpPr>
        <xdr:cNvPr id="367" name="テキスト ボックス 366"/>
        <xdr:cNvSpPr txBox="1"/>
      </xdr:nvSpPr>
      <xdr:spPr>
        <a:xfrm>
          <a:off x="9339795" y="931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17120</xdr:rowOff>
    </xdr:from>
    <xdr:to>
      <xdr:col>46</xdr:col>
      <xdr:colOff>38100</xdr:colOff>
      <xdr:row>56</xdr:row>
      <xdr:rowOff>118720</xdr:rowOff>
    </xdr:to>
    <xdr:sp macro="" textlink="">
      <xdr:nvSpPr>
        <xdr:cNvPr id="368" name="楕円 367"/>
        <xdr:cNvSpPr/>
      </xdr:nvSpPr>
      <xdr:spPr>
        <a:xfrm>
          <a:off x="8699500" y="96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109847</xdr:rowOff>
    </xdr:from>
    <xdr:ext cx="534377" cy="259045"/>
    <xdr:sp macro="" textlink="">
      <xdr:nvSpPr>
        <xdr:cNvPr id="369" name="テキスト ボックス 368"/>
        <xdr:cNvSpPr txBox="1"/>
      </xdr:nvSpPr>
      <xdr:spPr>
        <a:xfrm>
          <a:off x="8483111" y="97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32395</xdr:rowOff>
    </xdr:from>
    <xdr:to>
      <xdr:col>41</xdr:col>
      <xdr:colOff>101600</xdr:colOff>
      <xdr:row>55</xdr:row>
      <xdr:rowOff>133995</xdr:rowOff>
    </xdr:to>
    <xdr:sp macro="" textlink="">
      <xdr:nvSpPr>
        <xdr:cNvPr id="370" name="楕円 369"/>
        <xdr:cNvSpPr/>
      </xdr:nvSpPr>
      <xdr:spPr>
        <a:xfrm>
          <a:off x="7810500" y="94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150522</xdr:rowOff>
    </xdr:from>
    <xdr:ext cx="599010" cy="259045"/>
    <xdr:sp macro="" textlink="">
      <xdr:nvSpPr>
        <xdr:cNvPr id="371" name="テキスト ボックス 370"/>
        <xdr:cNvSpPr txBox="1"/>
      </xdr:nvSpPr>
      <xdr:spPr>
        <a:xfrm>
          <a:off x="7561795" y="923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74608</xdr:rowOff>
    </xdr:from>
    <xdr:to>
      <xdr:col>36</xdr:col>
      <xdr:colOff>165100</xdr:colOff>
      <xdr:row>56</xdr:row>
      <xdr:rowOff>4758</xdr:rowOff>
    </xdr:to>
    <xdr:sp macro="" textlink="">
      <xdr:nvSpPr>
        <xdr:cNvPr id="372" name="楕円 371"/>
        <xdr:cNvSpPr/>
      </xdr:nvSpPr>
      <xdr:spPr>
        <a:xfrm>
          <a:off x="6921500" y="95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21285</xdr:rowOff>
    </xdr:from>
    <xdr:ext cx="599010" cy="259045"/>
    <xdr:sp macro="" textlink="">
      <xdr:nvSpPr>
        <xdr:cNvPr id="373" name="テキスト ボックス 372"/>
        <xdr:cNvSpPr txBox="1"/>
      </xdr:nvSpPr>
      <xdr:spPr>
        <a:xfrm>
          <a:off x="6672795" y="927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76583</xdr:rowOff>
    </xdr:from>
    <xdr:to>
      <xdr:col>55</xdr:col>
      <xdr:colOff>0</xdr:colOff>
      <xdr:row>77</xdr:row>
      <xdr:rowOff>170481</xdr:rowOff>
    </xdr:to>
    <xdr:cxnSp macro="">
      <xdr:nvCxnSpPr>
        <xdr:cNvPr id="398" name="直線コネクタ 397"/>
        <xdr:cNvCxnSpPr/>
      </xdr:nvCxnSpPr>
      <xdr:spPr>
        <a:xfrm>
          <a:off x="9639300" y="13278233"/>
          <a:ext cx="8382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136026</xdr:rowOff>
    </xdr:from>
    <xdr:to>
      <xdr:col>50</xdr:col>
      <xdr:colOff>114300</xdr:colOff>
      <xdr:row>77</xdr:row>
      <xdr:rowOff>76583</xdr:rowOff>
    </xdr:to>
    <xdr:cxnSp macro="">
      <xdr:nvCxnSpPr>
        <xdr:cNvPr id="401" name="直線コネクタ 400"/>
        <xdr:cNvCxnSpPr/>
      </xdr:nvCxnSpPr>
      <xdr:spPr>
        <a:xfrm>
          <a:off x="8750300" y="13166226"/>
          <a:ext cx="889000" cy="1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151867</xdr:rowOff>
    </xdr:from>
    <xdr:to>
      <xdr:col>45</xdr:col>
      <xdr:colOff>177800</xdr:colOff>
      <xdr:row>76</xdr:row>
      <xdr:rowOff>136026</xdr:rowOff>
    </xdr:to>
    <xdr:cxnSp macro="">
      <xdr:nvCxnSpPr>
        <xdr:cNvPr id="404" name="直線コネクタ 403"/>
        <xdr:cNvCxnSpPr/>
      </xdr:nvCxnSpPr>
      <xdr:spPr>
        <a:xfrm>
          <a:off x="7861300" y="13010617"/>
          <a:ext cx="889000" cy="1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151867</xdr:rowOff>
    </xdr:from>
    <xdr:to>
      <xdr:col>41</xdr:col>
      <xdr:colOff>50800</xdr:colOff>
      <xdr:row>77</xdr:row>
      <xdr:rowOff>62370</xdr:rowOff>
    </xdr:to>
    <xdr:cxnSp macro="">
      <xdr:nvCxnSpPr>
        <xdr:cNvPr id="407" name="直線コネクタ 406"/>
        <xdr:cNvCxnSpPr/>
      </xdr:nvCxnSpPr>
      <xdr:spPr>
        <a:xfrm flipV="1">
          <a:off x="6972300" y="13010617"/>
          <a:ext cx="889000" cy="2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119681</xdr:rowOff>
    </xdr:from>
    <xdr:to>
      <xdr:col>55</xdr:col>
      <xdr:colOff>50800</xdr:colOff>
      <xdr:row>78</xdr:row>
      <xdr:rowOff>49831</xdr:rowOff>
    </xdr:to>
    <xdr:sp macro="" textlink="">
      <xdr:nvSpPr>
        <xdr:cNvPr id="417" name="楕円 416"/>
        <xdr:cNvSpPr/>
      </xdr:nvSpPr>
      <xdr:spPr>
        <a:xfrm>
          <a:off x="10426700" y="133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34608</xdr:rowOff>
    </xdr:from>
    <xdr:ext cx="469744" cy="259045"/>
    <xdr:sp macro="" textlink="">
      <xdr:nvSpPr>
        <xdr:cNvPr id="418" name="普通建設事業費 （ うち新規整備　）該当値テキスト"/>
        <xdr:cNvSpPr txBox="1"/>
      </xdr:nvSpPr>
      <xdr:spPr>
        <a:xfrm>
          <a:off x="10528300" y="1323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25783</xdr:rowOff>
    </xdr:from>
    <xdr:to>
      <xdr:col>50</xdr:col>
      <xdr:colOff>165100</xdr:colOff>
      <xdr:row>77</xdr:row>
      <xdr:rowOff>127383</xdr:rowOff>
    </xdr:to>
    <xdr:sp macro="" textlink="">
      <xdr:nvSpPr>
        <xdr:cNvPr id="419" name="楕円 418"/>
        <xdr:cNvSpPr/>
      </xdr:nvSpPr>
      <xdr:spPr>
        <a:xfrm>
          <a:off x="9588500" y="132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118510</xdr:rowOff>
    </xdr:from>
    <xdr:ext cx="534377" cy="259045"/>
    <xdr:sp macro="" textlink="">
      <xdr:nvSpPr>
        <xdr:cNvPr id="420" name="テキスト ボックス 419"/>
        <xdr:cNvSpPr txBox="1"/>
      </xdr:nvSpPr>
      <xdr:spPr>
        <a:xfrm>
          <a:off x="9372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85226</xdr:rowOff>
    </xdr:from>
    <xdr:to>
      <xdr:col>46</xdr:col>
      <xdr:colOff>38100</xdr:colOff>
      <xdr:row>77</xdr:row>
      <xdr:rowOff>15376</xdr:rowOff>
    </xdr:to>
    <xdr:sp macro="" textlink="">
      <xdr:nvSpPr>
        <xdr:cNvPr id="421" name="楕円 420"/>
        <xdr:cNvSpPr/>
      </xdr:nvSpPr>
      <xdr:spPr>
        <a:xfrm>
          <a:off x="8699500" y="131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31902</xdr:rowOff>
    </xdr:from>
    <xdr:ext cx="534377" cy="259045"/>
    <xdr:sp macro="" textlink="">
      <xdr:nvSpPr>
        <xdr:cNvPr id="422" name="テキスト ボックス 421"/>
        <xdr:cNvSpPr txBox="1"/>
      </xdr:nvSpPr>
      <xdr:spPr>
        <a:xfrm>
          <a:off x="8483111" y="128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101067</xdr:rowOff>
    </xdr:from>
    <xdr:to>
      <xdr:col>41</xdr:col>
      <xdr:colOff>101600</xdr:colOff>
      <xdr:row>76</xdr:row>
      <xdr:rowOff>31217</xdr:rowOff>
    </xdr:to>
    <xdr:sp macro="" textlink="">
      <xdr:nvSpPr>
        <xdr:cNvPr id="423" name="楕円 422"/>
        <xdr:cNvSpPr/>
      </xdr:nvSpPr>
      <xdr:spPr>
        <a:xfrm>
          <a:off x="7810500" y="129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47744</xdr:rowOff>
    </xdr:from>
    <xdr:ext cx="534377" cy="259045"/>
    <xdr:sp macro="" textlink="">
      <xdr:nvSpPr>
        <xdr:cNvPr id="424" name="テキスト ボックス 423"/>
        <xdr:cNvSpPr txBox="1"/>
      </xdr:nvSpPr>
      <xdr:spPr>
        <a:xfrm>
          <a:off x="7594111" y="127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11570</xdr:rowOff>
    </xdr:from>
    <xdr:to>
      <xdr:col>36</xdr:col>
      <xdr:colOff>165100</xdr:colOff>
      <xdr:row>77</xdr:row>
      <xdr:rowOff>113170</xdr:rowOff>
    </xdr:to>
    <xdr:sp macro="" textlink="">
      <xdr:nvSpPr>
        <xdr:cNvPr id="425" name="楕円 424"/>
        <xdr:cNvSpPr/>
      </xdr:nvSpPr>
      <xdr:spPr>
        <a:xfrm>
          <a:off x="6921500" y="132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104297</xdr:rowOff>
    </xdr:from>
    <xdr:ext cx="534377" cy="259045"/>
    <xdr:sp macro="" textlink="">
      <xdr:nvSpPr>
        <xdr:cNvPr id="426" name="テキスト ボックス 425"/>
        <xdr:cNvSpPr txBox="1"/>
      </xdr:nvSpPr>
      <xdr:spPr>
        <a:xfrm>
          <a:off x="6705111" y="133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20394</xdr:rowOff>
    </xdr:from>
    <xdr:to>
      <xdr:col>55</xdr:col>
      <xdr:colOff>0</xdr:colOff>
      <xdr:row>97</xdr:row>
      <xdr:rowOff>10437</xdr:rowOff>
    </xdr:to>
    <xdr:cxnSp macro="">
      <xdr:nvCxnSpPr>
        <xdr:cNvPr id="453" name="直線コネクタ 452"/>
        <xdr:cNvCxnSpPr/>
      </xdr:nvCxnSpPr>
      <xdr:spPr>
        <a:xfrm flipV="1">
          <a:off x="9639300" y="16479594"/>
          <a:ext cx="838200" cy="1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10437</xdr:rowOff>
    </xdr:from>
    <xdr:to>
      <xdr:col>50</xdr:col>
      <xdr:colOff>114300</xdr:colOff>
      <xdr:row>97</xdr:row>
      <xdr:rowOff>159254</xdr:rowOff>
    </xdr:to>
    <xdr:cxnSp macro="">
      <xdr:nvCxnSpPr>
        <xdr:cNvPr id="456" name="直線コネクタ 455"/>
        <xdr:cNvCxnSpPr/>
      </xdr:nvCxnSpPr>
      <xdr:spPr>
        <a:xfrm flipV="1">
          <a:off x="8750300" y="16641087"/>
          <a:ext cx="889000" cy="14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142672</xdr:rowOff>
    </xdr:from>
    <xdr:to>
      <xdr:col>45</xdr:col>
      <xdr:colOff>177800</xdr:colOff>
      <xdr:row>97</xdr:row>
      <xdr:rowOff>159254</xdr:rowOff>
    </xdr:to>
    <xdr:cxnSp macro="">
      <xdr:nvCxnSpPr>
        <xdr:cNvPr id="459" name="直線コネクタ 458"/>
        <xdr:cNvCxnSpPr/>
      </xdr:nvCxnSpPr>
      <xdr:spPr>
        <a:xfrm>
          <a:off x="7861300" y="16773322"/>
          <a:ext cx="889000" cy="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159835</xdr:rowOff>
    </xdr:from>
    <xdr:to>
      <xdr:col>41</xdr:col>
      <xdr:colOff>50800</xdr:colOff>
      <xdr:row>97</xdr:row>
      <xdr:rowOff>142672</xdr:rowOff>
    </xdr:to>
    <xdr:cxnSp macro="">
      <xdr:nvCxnSpPr>
        <xdr:cNvPr id="462" name="直線コネクタ 461"/>
        <xdr:cNvCxnSpPr/>
      </xdr:nvCxnSpPr>
      <xdr:spPr>
        <a:xfrm>
          <a:off x="6972300" y="16619035"/>
          <a:ext cx="889000" cy="15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141044</xdr:rowOff>
    </xdr:from>
    <xdr:to>
      <xdr:col>55</xdr:col>
      <xdr:colOff>50800</xdr:colOff>
      <xdr:row>96</xdr:row>
      <xdr:rowOff>71194</xdr:rowOff>
    </xdr:to>
    <xdr:sp macro="" textlink="">
      <xdr:nvSpPr>
        <xdr:cNvPr id="472" name="楕円 471"/>
        <xdr:cNvSpPr/>
      </xdr:nvSpPr>
      <xdr:spPr>
        <a:xfrm>
          <a:off x="10426700" y="164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163921</xdr:rowOff>
    </xdr:from>
    <xdr:ext cx="599010" cy="259045"/>
    <xdr:sp macro="" textlink="">
      <xdr:nvSpPr>
        <xdr:cNvPr id="473" name="普通建設事業費 （ うち更新整備　）該当値テキスト"/>
        <xdr:cNvSpPr txBox="1"/>
      </xdr:nvSpPr>
      <xdr:spPr>
        <a:xfrm>
          <a:off x="10528300" y="1628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131087</xdr:rowOff>
    </xdr:from>
    <xdr:to>
      <xdr:col>50</xdr:col>
      <xdr:colOff>165100</xdr:colOff>
      <xdr:row>97</xdr:row>
      <xdr:rowOff>61237</xdr:rowOff>
    </xdr:to>
    <xdr:sp macro="" textlink="">
      <xdr:nvSpPr>
        <xdr:cNvPr id="474" name="楕円 473"/>
        <xdr:cNvSpPr/>
      </xdr:nvSpPr>
      <xdr:spPr>
        <a:xfrm>
          <a:off x="9588500" y="165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77764</xdr:rowOff>
    </xdr:from>
    <xdr:ext cx="534377" cy="259045"/>
    <xdr:sp macro="" textlink="">
      <xdr:nvSpPr>
        <xdr:cNvPr id="475" name="テキスト ボックス 474"/>
        <xdr:cNvSpPr txBox="1"/>
      </xdr:nvSpPr>
      <xdr:spPr>
        <a:xfrm>
          <a:off x="9372111" y="163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108454</xdr:rowOff>
    </xdr:from>
    <xdr:to>
      <xdr:col>46</xdr:col>
      <xdr:colOff>38100</xdr:colOff>
      <xdr:row>98</xdr:row>
      <xdr:rowOff>38604</xdr:rowOff>
    </xdr:to>
    <xdr:sp macro="" textlink="">
      <xdr:nvSpPr>
        <xdr:cNvPr id="476" name="楕円 475"/>
        <xdr:cNvSpPr/>
      </xdr:nvSpPr>
      <xdr:spPr>
        <a:xfrm>
          <a:off x="8699500" y="167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29731</xdr:rowOff>
    </xdr:from>
    <xdr:ext cx="534377" cy="259045"/>
    <xdr:sp macro="" textlink="">
      <xdr:nvSpPr>
        <xdr:cNvPr id="477" name="テキスト ボックス 476"/>
        <xdr:cNvSpPr txBox="1"/>
      </xdr:nvSpPr>
      <xdr:spPr>
        <a:xfrm>
          <a:off x="8483111" y="168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91872</xdr:rowOff>
    </xdr:from>
    <xdr:to>
      <xdr:col>41</xdr:col>
      <xdr:colOff>101600</xdr:colOff>
      <xdr:row>98</xdr:row>
      <xdr:rowOff>22022</xdr:rowOff>
    </xdr:to>
    <xdr:sp macro="" textlink="">
      <xdr:nvSpPr>
        <xdr:cNvPr id="478" name="楕円 477"/>
        <xdr:cNvSpPr/>
      </xdr:nvSpPr>
      <xdr:spPr>
        <a:xfrm>
          <a:off x="7810500" y="167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13149</xdr:rowOff>
    </xdr:from>
    <xdr:ext cx="534377" cy="259045"/>
    <xdr:sp macro="" textlink="">
      <xdr:nvSpPr>
        <xdr:cNvPr id="479" name="テキスト ボックス 478"/>
        <xdr:cNvSpPr txBox="1"/>
      </xdr:nvSpPr>
      <xdr:spPr>
        <a:xfrm>
          <a:off x="7594111" y="168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109035</xdr:rowOff>
    </xdr:from>
    <xdr:to>
      <xdr:col>36</xdr:col>
      <xdr:colOff>165100</xdr:colOff>
      <xdr:row>97</xdr:row>
      <xdr:rowOff>39185</xdr:rowOff>
    </xdr:to>
    <xdr:sp macro="" textlink="">
      <xdr:nvSpPr>
        <xdr:cNvPr id="480" name="楕円 479"/>
        <xdr:cNvSpPr/>
      </xdr:nvSpPr>
      <xdr:spPr>
        <a:xfrm>
          <a:off x="6921500" y="165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55712</xdr:rowOff>
    </xdr:from>
    <xdr:ext cx="534377" cy="259045"/>
    <xdr:sp macro="" textlink="">
      <xdr:nvSpPr>
        <xdr:cNvPr id="481" name="テキスト ボックス 480"/>
        <xdr:cNvSpPr txBox="1"/>
      </xdr:nvSpPr>
      <xdr:spPr>
        <a:xfrm>
          <a:off x="6705111" y="1634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43665</xdr:rowOff>
    </xdr:from>
    <xdr:to>
      <xdr:col>85</xdr:col>
      <xdr:colOff>127000</xdr:colOff>
      <xdr:row>35</xdr:row>
      <xdr:rowOff>122824</xdr:rowOff>
    </xdr:to>
    <xdr:cxnSp macro="">
      <xdr:nvCxnSpPr>
        <xdr:cNvPr id="506" name="直線コネクタ 505"/>
        <xdr:cNvCxnSpPr/>
      </xdr:nvCxnSpPr>
      <xdr:spPr>
        <a:xfrm>
          <a:off x="15481300" y="6044415"/>
          <a:ext cx="838200" cy="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147558</xdr:rowOff>
    </xdr:from>
    <xdr:to>
      <xdr:col>81</xdr:col>
      <xdr:colOff>50800</xdr:colOff>
      <xdr:row>35</xdr:row>
      <xdr:rowOff>43665</xdr:rowOff>
    </xdr:to>
    <xdr:cxnSp macro="">
      <xdr:nvCxnSpPr>
        <xdr:cNvPr id="509" name="直線コネクタ 508"/>
        <xdr:cNvCxnSpPr/>
      </xdr:nvCxnSpPr>
      <xdr:spPr>
        <a:xfrm>
          <a:off x="14592300" y="5976858"/>
          <a:ext cx="889000" cy="6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147558</xdr:rowOff>
    </xdr:from>
    <xdr:to>
      <xdr:col>76</xdr:col>
      <xdr:colOff>114300</xdr:colOff>
      <xdr:row>35</xdr:row>
      <xdr:rowOff>122412</xdr:rowOff>
    </xdr:to>
    <xdr:cxnSp macro="">
      <xdr:nvCxnSpPr>
        <xdr:cNvPr id="512" name="直線コネクタ 511"/>
        <xdr:cNvCxnSpPr/>
      </xdr:nvCxnSpPr>
      <xdr:spPr>
        <a:xfrm flipV="1">
          <a:off x="13703300" y="597685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122412</xdr:rowOff>
    </xdr:from>
    <xdr:to>
      <xdr:col>71</xdr:col>
      <xdr:colOff>177800</xdr:colOff>
      <xdr:row>37</xdr:row>
      <xdr:rowOff>107004</xdr:rowOff>
    </xdr:to>
    <xdr:cxnSp macro="">
      <xdr:nvCxnSpPr>
        <xdr:cNvPr id="515" name="直線コネクタ 514"/>
        <xdr:cNvCxnSpPr/>
      </xdr:nvCxnSpPr>
      <xdr:spPr>
        <a:xfrm flipV="1">
          <a:off x="12814300" y="6123162"/>
          <a:ext cx="889000" cy="32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72024</xdr:rowOff>
    </xdr:from>
    <xdr:to>
      <xdr:col>85</xdr:col>
      <xdr:colOff>177800</xdr:colOff>
      <xdr:row>36</xdr:row>
      <xdr:rowOff>2174</xdr:rowOff>
    </xdr:to>
    <xdr:sp macro="" textlink="">
      <xdr:nvSpPr>
        <xdr:cNvPr id="525" name="楕円 524"/>
        <xdr:cNvSpPr/>
      </xdr:nvSpPr>
      <xdr:spPr>
        <a:xfrm>
          <a:off x="16268700" y="607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94901</xdr:rowOff>
    </xdr:from>
    <xdr:ext cx="534377" cy="259045"/>
    <xdr:sp macro="" textlink="">
      <xdr:nvSpPr>
        <xdr:cNvPr id="526" name="災害復旧事業費該当値テキスト"/>
        <xdr:cNvSpPr txBox="1"/>
      </xdr:nvSpPr>
      <xdr:spPr>
        <a:xfrm>
          <a:off x="16370300" y="592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164315</xdr:rowOff>
    </xdr:from>
    <xdr:to>
      <xdr:col>81</xdr:col>
      <xdr:colOff>101600</xdr:colOff>
      <xdr:row>35</xdr:row>
      <xdr:rowOff>94465</xdr:rowOff>
    </xdr:to>
    <xdr:sp macro="" textlink="">
      <xdr:nvSpPr>
        <xdr:cNvPr id="527" name="楕円 526"/>
        <xdr:cNvSpPr/>
      </xdr:nvSpPr>
      <xdr:spPr>
        <a:xfrm>
          <a:off x="15430500" y="59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110992</xdr:rowOff>
    </xdr:from>
    <xdr:ext cx="534377" cy="259045"/>
    <xdr:sp macro="" textlink="">
      <xdr:nvSpPr>
        <xdr:cNvPr id="528" name="テキスト ボックス 527"/>
        <xdr:cNvSpPr txBox="1"/>
      </xdr:nvSpPr>
      <xdr:spPr>
        <a:xfrm>
          <a:off x="15214111" y="57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96758</xdr:rowOff>
    </xdr:from>
    <xdr:to>
      <xdr:col>76</xdr:col>
      <xdr:colOff>165100</xdr:colOff>
      <xdr:row>35</xdr:row>
      <xdr:rowOff>26908</xdr:rowOff>
    </xdr:to>
    <xdr:sp macro="" textlink="">
      <xdr:nvSpPr>
        <xdr:cNvPr id="529" name="楕円 528"/>
        <xdr:cNvSpPr/>
      </xdr:nvSpPr>
      <xdr:spPr>
        <a:xfrm>
          <a:off x="14541500" y="59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43435</xdr:rowOff>
    </xdr:from>
    <xdr:ext cx="534377" cy="259045"/>
    <xdr:sp macro="" textlink="">
      <xdr:nvSpPr>
        <xdr:cNvPr id="530" name="テキスト ボックス 529"/>
        <xdr:cNvSpPr txBox="1"/>
      </xdr:nvSpPr>
      <xdr:spPr>
        <a:xfrm>
          <a:off x="14325111" y="570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71612</xdr:rowOff>
    </xdr:from>
    <xdr:to>
      <xdr:col>72</xdr:col>
      <xdr:colOff>38100</xdr:colOff>
      <xdr:row>36</xdr:row>
      <xdr:rowOff>1762</xdr:rowOff>
    </xdr:to>
    <xdr:sp macro="" textlink="">
      <xdr:nvSpPr>
        <xdr:cNvPr id="531" name="楕円 530"/>
        <xdr:cNvSpPr/>
      </xdr:nvSpPr>
      <xdr:spPr>
        <a:xfrm>
          <a:off x="13652500" y="60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18289</xdr:rowOff>
    </xdr:from>
    <xdr:ext cx="534377" cy="259045"/>
    <xdr:sp macro="" textlink="">
      <xdr:nvSpPr>
        <xdr:cNvPr id="532" name="テキスト ボックス 531"/>
        <xdr:cNvSpPr txBox="1"/>
      </xdr:nvSpPr>
      <xdr:spPr>
        <a:xfrm>
          <a:off x="13436111" y="58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56204</xdr:rowOff>
    </xdr:from>
    <xdr:to>
      <xdr:col>67</xdr:col>
      <xdr:colOff>101600</xdr:colOff>
      <xdr:row>37</xdr:row>
      <xdr:rowOff>157804</xdr:rowOff>
    </xdr:to>
    <xdr:sp macro="" textlink="">
      <xdr:nvSpPr>
        <xdr:cNvPr id="533" name="楕円 532"/>
        <xdr:cNvSpPr/>
      </xdr:nvSpPr>
      <xdr:spPr>
        <a:xfrm>
          <a:off x="12763500" y="63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2881</xdr:rowOff>
    </xdr:from>
    <xdr:ext cx="534377" cy="259045"/>
    <xdr:sp macro="" textlink="">
      <xdr:nvSpPr>
        <xdr:cNvPr id="534" name="テキスト ボックス 533"/>
        <xdr:cNvSpPr txBox="1"/>
      </xdr:nvSpPr>
      <xdr:spPr>
        <a:xfrm>
          <a:off x="12547111" y="617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767</xdr:rowOff>
    </xdr:from>
    <xdr:to>
      <xdr:col>85</xdr:col>
      <xdr:colOff>127000</xdr:colOff>
      <xdr:row>77</xdr:row>
      <xdr:rowOff>46476</xdr:rowOff>
    </xdr:to>
    <xdr:cxnSp macro="">
      <xdr:nvCxnSpPr>
        <xdr:cNvPr id="616" name="直線コネクタ 615"/>
        <xdr:cNvCxnSpPr/>
      </xdr:nvCxnSpPr>
      <xdr:spPr>
        <a:xfrm flipV="1">
          <a:off x="15481300" y="13202417"/>
          <a:ext cx="8382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46476</xdr:rowOff>
    </xdr:from>
    <xdr:to>
      <xdr:col>81</xdr:col>
      <xdr:colOff>50800</xdr:colOff>
      <xdr:row>77</xdr:row>
      <xdr:rowOff>55291</xdr:rowOff>
    </xdr:to>
    <xdr:cxnSp macro="">
      <xdr:nvCxnSpPr>
        <xdr:cNvPr id="619" name="直線コネクタ 618"/>
        <xdr:cNvCxnSpPr/>
      </xdr:nvCxnSpPr>
      <xdr:spPr>
        <a:xfrm flipV="1">
          <a:off x="14592300" y="13248126"/>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51192</xdr:rowOff>
    </xdr:from>
    <xdr:to>
      <xdr:col>76</xdr:col>
      <xdr:colOff>114300</xdr:colOff>
      <xdr:row>77</xdr:row>
      <xdr:rowOff>55291</xdr:rowOff>
    </xdr:to>
    <xdr:cxnSp macro="">
      <xdr:nvCxnSpPr>
        <xdr:cNvPr id="622" name="直線コネクタ 621"/>
        <xdr:cNvCxnSpPr/>
      </xdr:nvCxnSpPr>
      <xdr:spPr>
        <a:xfrm>
          <a:off x="13703300" y="13252842"/>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51192</xdr:rowOff>
    </xdr:from>
    <xdr:to>
      <xdr:col>71</xdr:col>
      <xdr:colOff>177800</xdr:colOff>
      <xdr:row>77</xdr:row>
      <xdr:rowOff>61633</xdr:rowOff>
    </xdr:to>
    <xdr:cxnSp macro="">
      <xdr:nvCxnSpPr>
        <xdr:cNvPr id="625" name="直線コネクタ 624"/>
        <xdr:cNvCxnSpPr/>
      </xdr:nvCxnSpPr>
      <xdr:spPr>
        <a:xfrm flipV="1">
          <a:off x="12814300" y="13252842"/>
          <a:ext cx="8890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121417</xdr:rowOff>
    </xdr:from>
    <xdr:to>
      <xdr:col>85</xdr:col>
      <xdr:colOff>177800</xdr:colOff>
      <xdr:row>77</xdr:row>
      <xdr:rowOff>51567</xdr:rowOff>
    </xdr:to>
    <xdr:sp macro="" textlink="">
      <xdr:nvSpPr>
        <xdr:cNvPr id="635" name="楕円 634"/>
        <xdr:cNvSpPr/>
      </xdr:nvSpPr>
      <xdr:spPr>
        <a:xfrm>
          <a:off x="16268700" y="1315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144294</xdr:rowOff>
    </xdr:from>
    <xdr:ext cx="599010" cy="259045"/>
    <xdr:sp macro="" textlink="">
      <xdr:nvSpPr>
        <xdr:cNvPr id="636" name="公債費該当値テキスト"/>
        <xdr:cNvSpPr txBox="1"/>
      </xdr:nvSpPr>
      <xdr:spPr>
        <a:xfrm>
          <a:off x="16370300" y="1300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167126</xdr:rowOff>
    </xdr:from>
    <xdr:to>
      <xdr:col>81</xdr:col>
      <xdr:colOff>101600</xdr:colOff>
      <xdr:row>77</xdr:row>
      <xdr:rowOff>97276</xdr:rowOff>
    </xdr:to>
    <xdr:sp macro="" textlink="">
      <xdr:nvSpPr>
        <xdr:cNvPr id="637" name="楕円 636"/>
        <xdr:cNvSpPr/>
      </xdr:nvSpPr>
      <xdr:spPr>
        <a:xfrm>
          <a:off x="15430500" y="131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113803</xdr:rowOff>
    </xdr:from>
    <xdr:ext cx="599010" cy="259045"/>
    <xdr:sp macro="" textlink="">
      <xdr:nvSpPr>
        <xdr:cNvPr id="638" name="テキスト ボックス 637"/>
        <xdr:cNvSpPr txBox="1"/>
      </xdr:nvSpPr>
      <xdr:spPr>
        <a:xfrm>
          <a:off x="15181795" y="1297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4491</xdr:rowOff>
    </xdr:from>
    <xdr:to>
      <xdr:col>76</xdr:col>
      <xdr:colOff>165100</xdr:colOff>
      <xdr:row>77</xdr:row>
      <xdr:rowOff>106091</xdr:rowOff>
    </xdr:to>
    <xdr:sp macro="" textlink="">
      <xdr:nvSpPr>
        <xdr:cNvPr id="639" name="楕円 638"/>
        <xdr:cNvSpPr/>
      </xdr:nvSpPr>
      <xdr:spPr>
        <a:xfrm>
          <a:off x="14541500" y="132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122618</xdr:rowOff>
    </xdr:from>
    <xdr:ext cx="599010" cy="259045"/>
    <xdr:sp macro="" textlink="">
      <xdr:nvSpPr>
        <xdr:cNvPr id="640" name="テキスト ボックス 639"/>
        <xdr:cNvSpPr txBox="1"/>
      </xdr:nvSpPr>
      <xdr:spPr>
        <a:xfrm>
          <a:off x="14292795" y="129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392</xdr:rowOff>
    </xdr:from>
    <xdr:to>
      <xdr:col>72</xdr:col>
      <xdr:colOff>38100</xdr:colOff>
      <xdr:row>77</xdr:row>
      <xdr:rowOff>101992</xdr:rowOff>
    </xdr:to>
    <xdr:sp macro="" textlink="">
      <xdr:nvSpPr>
        <xdr:cNvPr id="641" name="楕円 640"/>
        <xdr:cNvSpPr/>
      </xdr:nvSpPr>
      <xdr:spPr>
        <a:xfrm>
          <a:off x="13652500" y="132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118519</xdr:rowOff>
    </xdr:from>
    <xdr:ext cx="599010" cy="259045"/>
    <xdr:sp macro="" textlink="">
      <xdr:nvSpPr>
        <xdr:cNvPr id="642" name="テキスト ボックス 641"/>
        <xdr:cNvSpPr txBox="1"/>
      </xdr:nvSpPr>
      <xdr:spPr>
        <a:xfrm>
          <a:off x="13403795" y="1297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10833</xdr:rowOff>
    </xdr:from>
    <xdr:to>
      <xdr:col>67</xdr:col>
      <xdr:colOff>101600</xdr:colOff>
      <xdr:row>77</xdr:row>
      <xdr:rowOff>112433</xdr:rowOff>
    </xdr:to>
    <xdr:sp macro="" textlink="">
      <xdr:nvSpPr>
        <xdr:cNvPr id="643" name="楕円 642"/>
        <xdr:cNvSpPr/>
      </xdr:nvSpPr>
      <xdr:spPr>
        <a:xfrm>
          <a:off x="12763500" y="132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128960</xdr:rowOff>
    </xdr:from>
    <xdr:ext cx="599010" cy="259045"/>
    <xdr:sp macro="" textlink="">
      <xdr:nvSpPr>
        <xdr:cNvPr id="644" name="テキスト ボックス 643"/>
        <xdr:cNvSpPr txBox="1"/>
      </xdr:nvSpPr>
      <xdr:spPr>
        <a:xfrm>
          <a:off x="12514795" y="1298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18588</xdr:rowOff>
    </xdr:from>
    <xdr:to>
      <xdr:col>85</xdr:col>
      <xdr:colOff>127000</xdr:colOff>
      <xdr:row>98</xdr:row>
      <xdr:rowOff>79784</xdr:rowOff>
    </xdr:to>
    <xdr:cxnSp macro="">
      <xdr:nvCxnSpPr>
        <xdr:cNvPr id="671" name="直線コネクタ 670"/>
        <xdr:cNvCxnSpPr/>
      </xdr:nvCxnSpPr>
      <xdr:spPr>
        <a:xfrm flipV="1">
          <a:off x="15481300" y="16820688"/>
          <a:ext cx="8382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41162</xdr:rowOff>
    </xdr:from>
    <xdr:to>
      <xdr:col>81</xdr:col>
      <xdr:colOff>50800</xdr:colOff>
      <xdr:row>98</xdr:row>
      <xdr:rowOff>79784</xdr:rowOff>
    </xdr:to>
    <xdr:cxnSp macro="">
      <xdr:nvCxnSpPr>
        <xdr:cNvPr id="674" name="直線コネクタ 673"/>
        <xdr:cNvCxnSpPr/>
      </xdr:nvCxnSpPr>
      <xdr:spPr>
        <a:xfrm>
          <a:off x="14592300" y="16843262"/>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2894</xdr:rowOff>
    </xdr:from>
    <xdr:to>
      <xdr:col>76</xdr:col>
      <xdr:colOff>114300</xdr:colOff>
      <xdr:row>98</xdr:row>
      <xdr:rowOff>41162</xdr:rowOff>
    </xdr:to>
    <xdr:cxnSp macro="">
      <xdr:nvCxnSpPr>
        <xdr:cNvPr id="677" name="直線コネクタ 676"/>
        <xdr:cNvCxnSpPr/>
      </xdr:nvCxnSpPr>
      <xdr:spPr>
        <a:xfrm>
          <a:off x="13703300" y="16804994"/>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2894</xdr:rowOff>
    </xdr:from>
    <xdr:to>
      <xdr:col>71</xdr:col>
      <xdr:colOff>177800</xdr:colOff>
      <xdr:row>98</xdr:row>
      <xdr:rowOff>87497</xdr:rowOff>
    </xdr:to>
    <xdr:cxnSp macro="">
      <xdr:nvCxnSpPr>
        <xdr:cNvPr id="680" name="直線コネクタ 679"/>
        <xdr:cNvCxnSpPr/>
      </xdr:nvCxnSpPr>
      <xdr:spPr>
        <a:xfrm flipV="1">
          <a:off x="12814300" y="16804994"/>
          <a:ext cx="889000" cy="8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139238</xdr:rowOff>
    </xdr:from>
    <xdr:to>
      <xdr:col>85</xdr:col>
      <xdr:colOff>177800</xdr:colOff>
      <xdr:row>98</xdr:row>
      <xdr:rowOff>69388</xdr:rowOff>
    </xdr:to>
    <xdr:sp macro="" textlink="">
      <xdr:nvSpPr>
        <xdr:cNvPr id="690" name="楕円 689"/>
        <xdr:cNvSpPr/>
      </xdr:nvSpPr>
      <xdr:spPr>
        <a:xfrm>
          <a:off x="16268700" y="167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98615</xdr:rowOff>
    </xdr:from>
    <xdr:ext cx="534377" cy="259045"/>
    <xdr:sp macro="" textlink="">
      <xdr:nvSpPr>
        <xdr:cNvPr id="691" name="積立金該当値テキスト"/>
        <xdr:cNvSpPr txBox="1"/>
      </xdr:nvSpPr>
      <xdr:spPr>
        <a:xfrm>
          <a:off x="16370300" y="165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28984</xdr:rowOff>
    </xdr:from>
    <xdr:to>
      <xdr:col>81</xdr:col>
      <xdr:colOff>101600</xdr:colOff>
      <xdr:row>98</xdr:row>
      <xdr:rowOff>130584</xdr:rowOff>
    </xdr:to>
    <xdr:sp macro="" textlink="">
      <xdr:nvSpPr>
        <xdr:cNvPr id="692" name="楕円 691"/>
        <xdr:cNvSpPr/>
      </xdr:nvSpPr>
      <xdr:spPr>
        <a:xfrm>
          <a:off x="15430500" y="168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121711</xdr:rowOff>
    </xdr:from>
    <xdr:ext cx="534377" cy="259045"/>
    <xdr:sp macro="" textlink="">
      <xdr:nvSpPr>
        <xdr:cNvPr id="693" name="テキスト ボックス 692"/>
        <xdr:cNvSpPr txBox="1"/>
      </xdr:nvSpPr>
      <xdr:spPr>
        <a:xfrm>
          <a:off x="15214111" y="1692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161812</xdr:rowOff>
    </xdr:from>
    <xdr:to>
      <xdr:col>76</xdr:col>
      <xdr:colOff>165100</xdr:colOff>
      <xdr:row>98</xdr:row>
      <xdr:rowOff>91962</xdr:rowOff>
    </xdr:to>
    <xdr:sp macro="" textlink="">
      <xdr:nvSpPr>
        <xdr:cNvPr id="694" name="楕円 693"/>
        <xdr:cNvSpPr/>
      </xdr:nvSpPr>
      <xdr:spPr>
        <a:xfrm>
          <a:off x="14541500" y="1679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108489</xdr:rowOff>
    </xdr:from>
    <xdr:ext cx="534377" cy="259045"/>
    <xdr:sp macro="" textlink="">
      <xdr:nvSpPr>
        <xdr:cNvPr id="695" name="テキスト ボックス 694"/>
        <xdr:cNvSpPr txBox="1"/>
      </xdr:nvSpPr>
      <xdr:spPr>
        <a:xfrm>
          <a:off x="14325111" y="165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123544</xdr:rowOff>
    </xdr:from>
    <xdr:to>
      <xdr:col>72</xdr:col>
      <xdr:colOff>38100</xdr:colOff>
      <xdr:row>98</xdr:row>
      <xdr:rowOff>53694</xdr:rowOff>
    </xdr:to>
    <xdr:sp macro="" textlink="">
      <xdr:nvSpPr>
        <xdr:cNvPr id="696" name="楕円 695"/>
        <xdr:cNvSpPr/>
      </xdr:nvSpPr>
      <xdr:spPr>
        <a:xfrm>
          <a:off x="13652500" y="1675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70221</xdr:rowOff>
    </xdr:from>
    <xdr:ext cx="534377" cy="259045"/>
    <xdr:sp macro="" textlink="">
      <xdr:nvSpPr>
        <xdr:cNvPr id="697" name="テキスト ボックス 696"/>
        <xdr:cNvSpPr txBox="1"/>
      </xdr:nvSpPr>
      <xdr:spPr>
        <a:xfrm>
          <a:off x="13436111" y="1652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36697</xdr:rowOff>
    </xdr:from>
    <xdr:to>
      <xdr:col>67</xdr:col>
      <xdr:colOff>101600</xdr:colOff>
      <xdr:row>98</xdr:row>
      <xdr:rowOff>138297</xdr:rowOff>
    </xdr:to>
    <xdr:sp macro="" textlink="">
      <xdr:nvSpPr>
        <xdr:cNvPr id="698" name="楕円 697"/>
        <xdr:cNvSpPr/>
      </xdr:nvSpPr>
      <xdr:spPr>
        <a:xfrm>
          <a:off x="12763500" y="168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154824</xdr:rowOff>
    </xdr:from>
    <xdr:ext cx="534377" cy="259045"/>
    <xdr:sp macro="" textlink="">
      <xdr:nvSpPr>
        <xdr:cNvPr id="699" name="テキスト ボックス 698"/>
        <xdr:cNvSpPr txBox="1"/>
      </xdr:nvSpPr>
      <xdr:spPr>
        <a:xfrm>
          <a:off x="12547111" y="166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114783</xdr:rowOff>
    </xdr:from>
    <xdr:to>
      <xdr:col>116</xdr:col>
      <xdr:colOff>63500</xdr:colOff>
      <xdr:row>38</xdr:row>
      <xdr:rowOff>146786</xdr:rowOff>
    </xdr:to>
    <xdr:cxnSp macro="">
      <xdr:nvCxnSpPr>
        <xdr:cNvPr id="728" name="直線コネクタ 727"/>
        <xdr:cNvCxnSpPr/>
      </xdr:nvCxnSpPr>
      <xdr:spPr>
        <a:xfrm>
          <a:off x="21323300" y="6629883"/>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114783</xdr:rowOff>
    </xdr:from>
    <xdr:to>
      <xdr:col>111</xdr:col>
      <xdr:colOff>177800</xdr:colOff>
      <xdr:row>39</xdr:row>
      <xdr:rowOff>44221</xdr:rowOff>
    </xdr:to>
    <xdr:cxnSp macro="">
      <xdr:nvCxnSpPr>
        <xdr:cNvPr id="731" name="直線コネクタ 730"/>
        <xdr:cNvCxnSpPr/>
      </xdr:nvCxnSpPr>
      <xdr:spPr>
        <a:xfrm flipV="1">
          <a:off x="20434300" y="6629883"/>
          <a:ext cx="889000" cy="10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44221</xdr:rowOff>
    </xdr:from>
    <xdr:to>
      <xdr:col>107</xdr:col>
      <xdr:colOff>50800</xdr:colOff>
      <xdr:row>39</xdr:row>
      <xdr:rowOff>44336</xdr:rowOff>
    </xdr:to>
    <xdr:cxnSp macro="">
      <xdr:nvCxnSpPr>
        <xdr:cNvPr id="734" name="直線コネクタ 733"/>
        <xdr:cNvCxnSpPr/>
      </xdr:nvCxnSpPr>
      <xdr:spPr>
        <a:xfrm flipV="1">
          <a:off x="19545300" y="673077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43497</xdr:rowOff>
    </xdr:from>
    <xdr:to>
      <xdr:col>102</xdr:col>
      <xdr:colOff>114300</xdr:colOff>
      <xdr:row>39</xdr:row>
      <xdr:rowOff>44336</xdr:rowOff>
    </xdr:to>
    <xdr:cxnSp macro="">
      <xdr:nvCxnSpPr>
        <xdr:cNvPr id="737" name="直線コネクタ 736"/>
        <xdr:cNvCxnSpPr/>
      </xdr:nvCxnSpPr>
      <xdr:spPr>
        <a:xfrm>
          <a:off x="18656300" y="673004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95986</xdr:rowOff>
    </xdr:from>
    <xdr:to>
      <xdr:col>116</xdr:col>
      <xdr:colOff>114300</xdr:colOff>
      <xdr:row>39</xdr:row>
      <xdr:rowOff>26136</xdr:rowOff>
    </xdr:to>
    <xdr:sp macro="" textlink="">
      <xdr:nvSpPr>
        <xdr:cNvPr id="747" name="楕円 746"/>
        <xdr:cNvSpPr/>
      </xdr:nvSpPr>
      <xdr:spPr>
        <a:xfrm>
          <a:off x="22110700" y="66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10913</xdr:rowOff>
    </xdr:from>
    <xdr:ext cx="469744" cy="259045"/>
    <xdr:sp macro="" textlink="">
      <xdr:nvSpPr>
        <xdr:cNvPr id="748" name="投資及び出資金該当値テキスト"/>
        <xdr:cNvSpPr txBox="1"/>
      </xdr:nvSpPr>
      <xdr:spPr>
        <a:xfrm>
          <a:off x="22212300" y="65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63983</xdr:rowOff>
    </xdr:from>
    <xdr:to>
      <xdr:col>112</xdr:col>
      <xdr:colOff>38100</xdr:colOff>
      <xdr:row>38</xdr:row>
      <xdr:rowOff>165583</xdr:rowOff>
    </xdr:to>
    <xdr:sp macro="" textlink="">
      <xdr:nvSpPr>
        <xdr:cNvPr id="749" name="楕円 748"/>
        <xdr:cNvSpPr/>
      </xdr:nvSpPr>
      <xdr:spPr>
        <a:xfrm>
          <a:off x="21272500" y="65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156710</xdr:rowOff>
    </xdr:from>
    <xdr:ext cx="469744" cy="259045"/>
    <xdr:sp macro="" textlink="">
      <xdr:nvSpPr>
        <xdr:cNvPr id="750" name="テキスト ボックス 749"/>
        <xdr:cNvSpPr txBox="1"/>
      </xdr:nvSpPr>
      <xdr:spPr>
        <a:xfrm>
          <a:off x="21088428" y="667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164871</xdr:rowOff>
    </xdr:from>
    <xdr:to>
      <xdr:col>107</xdr:col>
      <xdr:colOff>101600</xdr:colOff>
      <xdr:row>39</xdr:row>
      <xdr:rowOff>95021</xdr:rowOff>
    </xdr:to>
    <xdr:sp macro="" textlink="">
      <xdr:nvSpPr>
        <xdr:cNvPr id="751" name="楕円 750"/>
        <xdr:cNvSpPr/>
      </xdr:nvSpPr>
      <xdr:spPr>
        <a:xfrm>
          <a:off x="2038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86148</xdr:rowOff>
    </xdr:from>
    <xdr:ext cx="249299" cy="259045"/>
    <xdr:sp macro="" textlink="">
      <xdr:nvSpPr>
        <xdr:cNvPr id="752" name="テキスト ボックス 751"/>
        <xdr:cNvSpPr txBox="1"/>
      </xdr:nvSpPr>
      <xdr:spPr>
        <a:xfrm>
          <a:off x="20309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164986</xdr:rowOff>
    </xdr:from>
    <xdr:to>
      <xdr:col>102</xdr:col>
      <xdr:colOff>165100</xdr:colOff>
      <xdr:row>39</xdr:row>
      <xdr:rowOff>95136</xdr:rowOff>
    </xdr:to>
    <xdr:sp macro="" textlink="">
      <xdr:nvSpPr>
        <xdr:cNvPr id="753" name="楕円 752"/>
        <xdr:cNvSpPr/>
      </xdr:nvSpPr>
      <xdr:spPr>
        <a:xfrm>
          <a:off x="19494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86263</xdr:rowOff>
    </xdr:from>
    <xdr:ext cx="249299" cy="259045"/>
    <xdr:sp macro="" textlink="">
      <xdr:nvSpPr>
        <xdr:cNvPr id="754" name="テキスト ボックス 753"/>
        <xdr:cNvSpPr txBox="1"/>
      </xdr:nvSpPr>
      <xdr:spPr>
        <a:xfrm>
          <a:off x="19420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164147</xdr:rowOff>
    </xdr:from>
    <xdr:to>
      <xdr:col>98</xdr:col>
      <xdr:colOff>38100</xdr:colOff>
      <xdr:row>39</xdr:row>
      <xdr:rowOff>94297</xdr:rowOff>
    </xdr:to>
    <xdr:sp macro="" textlink="">
      <xdr:nvSpPr>
        <xdr:cNvPr id="755" name="楕円 754"/>
        <xdr:cNvSpPr/>
      </xdr:nvSpPr>
      <xdr:spPr>
        <a:xfrm>
          <a:off x="18605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85424</xdr:rowOff>
    </xdr:from>
    <xdr:ext cx="313932" cy="259045"/>
    <xdr:sp macro="" textlink="">
      <xdr:nvSpPr>
        <xdr:cNvPr id="756" name="テキスト ボックス 755"/>
        <xdr:cNvSpPr txBox="1"/>
      </xdr:nvSpPr>
      <xdr:spPr>
        <a:xfrm>
          <a:off x="18499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147625</xdr:rowOff>
    </xdr:from>
    <xdr:to>
      <xdr:col>116</xdr:col>
      <xdr:colOff>63500</xdr:colOff>
      <xdr:row>58</xdr:row>
      <xdr:rowOff>169856</xdr:rowOff>
    </xdr:to>
    <xdr:cxnSp macro="">
      <xdr:nvCxnSpPr>
        <xdr:cNvPr id="785" name="直線コネクタ 784"/>
        <xdr:cNvCxnSpPr/>
      </xdr:nvCxnSpPr>
      <xdr:spPr>
        <a:xfrm flipV="1">
          <a:off x="21323300" y="10091725"/>
          <a:ext cx="8382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169856</xdr:rowOff>
    </xdr:from>
    <xdr:to>
      <xdr:col>111</xdr:col>
      <xdr:colOff>177800</xdr:colOff>
      <xdr:row>58</xdr:row>
      <xdr:rowOff>171152</xdr:rowOff>
    </xdr:to>
    <xdr:cxnSp macro="">
      <xdr:nvCxnSpPr>
        <xdr:cNvPr id="788" name="直線コネクタ 787"/>
        <xdr:cNvCxnSpPr/>
      </xdr:nvCxnSpPr>
      <xdr:spPr>
        <a:xfrm flipV="1">
          <a:off x="20434300" y="1011395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136614</xdr:rowOff>
    </xdr:from>
    <xdr:to>
      <xdr:col>107</xdr:col>
      <xdr:colOff>50800</xdr:colOff>
      <xdr:row>58</xdr:row>
      <xdr:rowOff>171152</xdr:rowOff>
    </xdr:to>
    <xdr:cxnSp macro="">
      <xdr:nvCxnSpPr>
        <xdr:cNvPr id="791" name="直線コネクタ 790"/>
        <xdr:cNvCxnSpPr/>
      </xdr:nvCxnSpPr>
      <xdr:spPr>
        <a:xfrm>
          <a:off x="19545300" y="10080714"/>
          <a:ext cx="889000" cy="3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81845</xdr:rowOff>
    </xdr:from>
    <xdr:to>
      <xdr:col>102</xdr:col>
      <xdr:colOff>114300</xdr:colOff>
      <xdr:row>58</xdr:row>
      <xdr:rowOff>136614</xdr:rowOff>
    </xdr:to>
    <xdr:cxnSp macro="">
      <xdr:nvCxnSpPr>
        <xdr:cNvPr id="794" name="直線コネクタ 793"/>
        <xdr:cNvCxnSpPr/>
      </xdr:nvCxnSpPr>
      <xdr:spPr>
        <a:xfrm>
          <a:off x="18656300" y="10025945"/>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96825</xdr:rowOff>
    </xdr:from>
    <xdr:to>
      <xdr:col>116</xdr:col>
      <xdr:colOff>114300</xdr:colOff>
      <xdr:row>59</xdr:row>
      <xdr:rowOff>26975</xdr:rowOff>
    </xdr:to>
    <xdr:sp macro="" textlink="">
      <xdr:nvSpPr>
        <xdr:cNvPr id="804" name="楕円 803"/>
        <xdr:cNvSpPr/>
      </xdr:nvSpPr>
      <xdr:spPr>
        <a:xfrm>
          <a:off x="22110700" y="100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36638</xdr:rowOff>
    </xdr:from>
    <xdr:ext cx="469744" cy="259045"/>
    <xdr:sp macro="" textlink="">
      <xdr:nvSpPr>
        <xdr:cNvPr id="805" name="貸付金該当値テキスト"/>
        <xdr:cNvSpPr txBox="1"/>
      </xdr:nvSpPr>
      <xdr:spPr>
        <a:xfrm>
          <a:off x="22212300" y="99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119056</xdr:rowOff>
    </xdr:from>
    <xdr:to>
      <xdr:col>112</xdr:col>
      <xdr:colOff>38100</xdr:colOff>
      <xdr:row>59</xdr:row>
      <xdr:rowOff>49206</xdr:rowOff>
    </xdr:to>
    <xdr:sp macro="" textlink="">
      <xdr:nvSpPr>
        <xdr:cNvPr id="806" name="楕円 805"/>
        <xdr:cNvSpPr/>
      </xdr:nvSpPr>
      <xdr:spPr>
        <a:xfrm>
          <a:off x="21272500" y="100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40333</xdr:rowOff>
    </xdr:from>
    <xdr:ext cx="469744" cy="259045"/>
    <xdr:sp macro="" textlink="">
      <xdr:nvSpPr>
        <xdr:cNvPr id="807" name="テキスト ボックス 806"/>
        <xdr:cNvSpPr txBox="1"/>
      </xdr:nvSpPr>
      <xdr:spPr>
        <a:xfrm>
          <a:off x="21088428" y="1015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120352</xdr:rowOff>
    </xdr:from>
    <xdr:to>
      <xdr:col>107</xdr:col>
      <xdr:colOff>101600</xdr:colOff>
      <xdr:row>59</xdr:row>
      <xdr:rowOff>50502</xdr:rowOff>
    </xdr:to>
    <xdr:sp macro="" textlink="">
      <xdr:nvSpPr>
        <xdr:cNvPr id="808" name="楕円 807"/>
        <xdr:cNvSpPr/>
      </xdr:nvSpPr>
      <xdr:spPr>
        <a:xfrm>
          <a:off x="20383500" y="100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41629</xdr:rowOff>
    </xdr:from>
    <xdr:ext cx="469744" cy="259045"/>
    <xdr:sp macro="" textlink="">
      <xdr:nvSpPr>
        <xdr:cNvPr id="809" name="テキスト ボックス 808"/>
        <xdr:cNvSpPr txBox="1"/>
      </xdr:nvSpPr>
      <xdr:spPr>
        <a:xfrm>
          <a:off x="20199428" y="1015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85814</xdr:rowOff>
    </xdr:from>
    <xdr:to>
      <xdr:col>102</xdr:col>
      <xdr:colOff>165100</xdr:colOff>
      <xdr:row>59</xdr:row>
      <xdr:rowOff>15964</xdr:rowOff>
    </xdr:to>
    <xdr:sp macro="" textlink="">
      <xdr:nvSpPr>
        <xdr:cNvPr id="810" name="楕円 809"/>
        <xdr:cNvSpPr/>
      </xdr:nvSpPr>
      <xdr:spPr>
        <a:xfrm>
          <a:off x="19494500" y="100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7091</xdr:rowOff>
    </xdr:from>
    <xdr:ext cx="469744" cy="259045"/>
    <xdr:sp macro="" textlink="">
      <xdr:nvSpPr>
        <xdr:cNvPr id="811" name="テキスト ボックス 810"/>
        <xdr:cNvSpPr txBox="1"/>
      </xdr:nvSpPr>
      <xdr:spPr>
        <a:xfrm>
          <a:off x="19310428" y="1012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31045</xdr:rowOff>
    </xdr:from>
    <xdr:to>
      <xdr:col>98</xdr:col>
      <xdr:colOff>38100</xdr:colOff>
      <xdr:row>58</xdr:row>
      <xdr:rowOff>132645</xdr:rowOff>
    </xdr:to>
    <xdr:sp macro="" textlink="">
      <xdr:nvSpPr>
        <xdr:cNvPr id="812" name="楕円 811"/>
        <xdr:cNvSpPr/>
      </xdr:nvSpPr>
      <xdr:spPr>
        <a:xfrm>
          <a:off x="18605500" y="99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149172</xdr:rowOff>
    </xdr:from>
    <xdr:ext cx="469744" cy="259045"/>
    <xdr:sp macro="" textlink="">
      <xdr:nvSpPr>
        <xdr:cNvPr id="813" name="テキスト ボックス 812"/>
        <xdr:cNvSpPr txBox="1"/>
      </xdr:nvSpPr>
      <xdr:spPr>
        <a:xfrm>
          <a:off x="18421428" y="9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159000</xdr:rowOff>
    </xdr:from>
    <xdr:to>
      <xdr:col>116</xdr:col>
      <xdr:colOff>63500</xdr:colOff>
      <xdr:row>75</xdr:row>
      <xdr:rowOff>11505</xdr:rowOff>
    </xdr:to>
    <xdr:cxnSp macro="">
      <xdr:nvCxnSpPr>
        <xdr:cNvPr id="845" name="直線コネクタ 844"/>
        <xdr:cNvCxnSpPr/>
      </xdr:nvCxnSpPr>
      <xdr:spPr>
        <a:xfrm flipV="1">
          <a:off x="21323300" y="12846300"/>
          <a:ext cx="838200" cy="2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43966</xdr:rowOff>
    </xdr:from>
    <xdr:to>
      <xdr:col>111</xdr:col>
      <xdr:colOff>177800</xdr:colOff>
      <xdr:row>75</xdr:row>
      <xdr:rowOff>11505</xdr:rowOff>
    </xdr:to>
    <xdr:cxnSp macro="">
      <xdr:nvCxnSpPr>
        <xdr:cNvPr id="848" name="直線コネクタ 847"/>
        <xdr:cNvCxnSpPr/>
      </xdr:nvCxnSpPr>
      <xdr:spPr>
        <a:xfrm>
          <a:off x="20434300" y="12388366"/>
          <a:ext cx="889000" cy="4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43966</xdr:rowOff>
    </xdr:from>
    <xdr:to>
      <xdr:col>107</xdr:col>
      <xdr:colOff>50800</xdr:colOff>
      <xdr:row>72</xdr:row>
      <xdr:rowOff>73733</xdr:rowOff>
    </xdr:to>
    <xdr:cxnSp macro="">
      <xdr:nvCxnSpPr>
        <xdr:cNvPr id="851" name="直線コネクタ 850"/>
        <xdr:cNvCxnSpPr/>
      </xdr:nvCxnSpPr>
      <xdr:spPr>
        <a:xfrm flipV="1">
          <a:off x="19545300" y="12388366"/>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73178</xdr:rowOff>
    </xdr:from>
    <xdr:to>
      <xdr:col>102</xdr:col>
      <xdr:colOff>114300</xdr:colOff>
      <xdr:row>72</xdr:row>
      <xdr:rowOff>73733</xdr:rowOff>
    </xdr:to>
    <xdr:cxnSp macro="">
      <xdr:nvCxnSpPr>
        <xdr:cNvPr id="854" name="直線コネクタ 853"/>
        <xdr:cNvCxnSpPr/>
      </xdr:nvCxnSpPr>
      <xdr:spPr>
        <a:xfrm>
          <a:off x="18656300" y="12417578"/>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108200</xdr:rowOff>
    </xdr:from>
    <xdr:to>
      <xdr:col>116</xdr:col>
      <xdr:colOff>114300</xdr:colOff>
      <xdr:row>75</xdr:row>
      <xdr:rowOff>38350</xdr:rowOff>
    </xdr:to>
    <xdr:sp macro="" textlink="">
      <xdr:nvSpPr>
        <xdr:cNvPr id="864" name="楕円 863"/>
        <xdr:cNvSpPr/>
      </xdr:nvSpPr>
      <xdr:spPr>
        <a:xfrm>
          <a:off x="22110700" y="12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131077</xdr:rowOff>
    </xdr:from>
    <xdr:ext cx="534377" cy="259045"/>
    <xdr:sp macro="" textlink="">
      <xdr:nvSpPr>
        <xdr:cNvPr id="865" name="繰出金該当値テキスト"/>
        <xdr:cNvSpPr txBox="1"/>
      </xdr:nvSpPr>
      <xdr:spPr>
        <a:xfrm>
          <a:off x="22212300" y="1264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132155</xdr:rowOff>
    </xdr:from>
    <xdr:to>
      <xdr:col>112</xdr:col>
      <xdr:colOff>38100</xdr:colOff>
      <xdr:row>75</xdr:row>
      <xdr:rowOff>62305</xdr:rowOff>
    </xdr:to>
    <xdr:sp macro="" textlink="">
      <xdr:nvSpPr>
        <xdr:cNvPr id="866" name="楕円 865"/>
        <xdr:cNvSpPr/>
      </xdr:nvSpPr>
      <xdr:spPr>
        <a:xfrm>
          <a:off x="21272500" y="128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78832</xdr:rowOff>
    </xdr:from>
    <xdr:ext cx="534377" cy="259045"/>
    <xdr:sp macro="" textlink="">
      <xdr:nvSpPr>
        <xdr:cNvPr id="867" name="テキスト ボックス 866"/>
        <xdr:cNvSpPr txBox="1"/>
      </xdr:nvSpPr>
      <xdr:spPr>
        <a:xfrm>
          <a:off x="21056111" y="125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164616</xdr:rowOff>
    </xdr:from>
    <xdr:to>
      <xdr:col>107</xdr:col>
      <xdr:colOff>101600</xdr:colOff>
      <xdr:row>72</xdr:row>
      <xdr:rowOff>94766</xdr:rowOff>
    </xdr:to>
    <xdr:sp macro="" textlink="">
      <xdr:nvSpPr>
        <xdr:cNvPr id="868" name="楕円 867"/>
        <xdr:cNvSpPr/>
      </xdr:nvSpPr>
      <xdr:spPr>
        <a:xfrm>
          <a:off x="20383500" y="12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111293</xdr:rowOff>
    </xdr:from>
    <xdr:ext cx="534377" cy="259045"/>
    <xdr:sp macro="" textlink="">
      <xdr:nvSpPr>
        <xdr:cNvPr id="869" name="テキスト ボックス 868"/>
        <xdr:cNvSpPr txBox="1"/>
      </xdr:nvSpPr>
      <xdr:spPr>
        <a:xfrm>
          <a:off x="20167111" y="121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22933</xdr:rowOff>
    </xdr:from>
    <xdr:to>
      <xdr:col>102</xdr:col>
      <xdr:colOff>165100</xdr:colOff>
      <xdr:row>72</xdr:row>
      <xdr:rowOff>124533</xdr:rowOff>
    </xdr:to>
    <xdr:sp macro="" textlink="">
      <xdr:nvSpPr>
        <xdr:cNvPr id="870" name="楕円 869"/>
        <xdr:cNvSpPr/>
      </xdr:nvSpPr>
      <xdr:spPr>
        <a:xfrm>
          <a:off x="19494500" y="1236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141060</xdr:rowOff>
    </xdr:from>
    <xdr:ext cx="534377" cy="259045"/>
    <xdr:sp macro="" textlink="">
      <xdr:nvSpPr>
        <xdr:cNvPr id="871" name="テキスト ボックス 870"/>
        <xdr:cNvSpPr txBox="1"/>
      </xdr:nvSpPr>
      <xdr:spPr>
        <a:xfrm>
          <a:off x="19278111" y="12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22378</xdr:rowOff>
    </xdr:from>
    <xdr:to>
      <xdr:col>98</xdr:col>
      <xdr:colOff>38100</xdr:colOff>
      <xdr:row>72</xdr:row>
      <xdr:rowOff>123978</xdr:rowOff>
    </xdr:to>
    <xdr:sp macro="" textlink="">
      <xdr:nvSpPr>
        <xdr:cNvPr id="872" name="楕円 871"/>
        <xdr:cNvSpPr/>
      </xdr:nvSpPr>
      <xdr:spPr>
        <a:xfrm>
          <a:off x="18605500" y="123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140505</xdr:rowOff>
    </xdr:from>
    <xdr:ext cx="534377" cy="259045"/>
    <xdr:sp macro="" textlink="">
      <xdr:nvSpPr>
        <xdr:cNvPr id="873" name="テキスト ボックス 872"/>
        <xdr:cNvSpPr txBox="1"/>
      </xdr:nvSpPr>
      <xdr:spPr>
        <a:xfrm>
          <a:off x="18389111" y="121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市の面積が類似団体平均より高いことから、サービス維持のための人員確保が必要であり高い数値となっている。また、物件費については、会計年度任用職員制度の導入により、人件費にシフトされたため、令和２年度から大きく増加し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補助費等については、令和２年度が大幅に増加しているが、これは新型コロナウイルス感染症に伴う緊急経済対策とした特別定額給付金や地域商品券の発行によることが主な要因である。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新規整備）については、成羽長寿園・こども園建設事業及び成羽複合施設建設事業の完了により減少傾向であるが、普通建設業費（更新整備）については、旧吹屋小学校校舎保存修理事業やケーブルテレビネットワーク光化促進事業の費用により一人当たり約１０１千円と増加している。今後も大型事業を行うことから、高い数値となることが見込まれるが、公共施設等総合管理計画等により、施設の統廃合も検討しながら事業費の減少を目指していく。</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平成３０年７月豪雨等により住民一人当たりのコストは類似団体に比べ非常に大きな数値となっている。平成３０年度から令和２年度までの３年間の復旧期を終えた後、復興期として残りの復旧と被災前の活力回復を目指しているが、本市は災害の多い地域でもあり、もうしばらくの間は高い数値となることが見込まれる。今後も国県の補助金を有効に活用し、事業を適切に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28,466
27,553
546.99
27,947,182
26,937,125
859,193
14,324,144
32,310,054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118364</xdr:rowOff>
    </xdr:from>
    <xdr:to>
      <xdr:col>24</xdr:col>
      <xdr:colOff>63500</xdr:colOff>
      <xdr:row>35</xdr:row>
      <xdr:rowOff>7112</xdr:rowOff>
    </xdr:to>
    <xdr:cxnSp macro="">
      <xdr:nvCxnSpPr>
        <xdr:cNvPr id="61" name="直線コネクタ 60"/>
        <xdr:cNvCxnSpPr/>
      </xdr:nvCxnSpPr>
      <xdr:spPr>
        <a:xfrm flipV="1">
          <a:off x="3797300" y="5947664"/>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162941</xdr:rowOff>
    </xdr:from>
    <xdr:to>
      <xdr:col>19</xdr:col>
      <xdr:colOff>177800</xdr:colOff>
      <xdr:row>35</xdr:row>
      <xdr:rowOff>7112</xdr:rowOff>
    </xdr:to>
    <xdr:cxnSp macro="">
      <xdr:nvCxnSpPr>
        <xdr:cNvPr id="64" name="直線コネクタ 63"/>
        <xdr:cNvCxnSpPr/>
      </xdr:nvCxnSpPr>
      <xdr:spPr>
        <a:xfrm>
          <a:off x="2908300" y="599224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162941</xdr:rowOff>
    </xdr:from>
    <xdr:to>
      <xdr:col>15</xdr:col>
      <xdr:colOff>50800</xdr:colOff>
      <xdr:row>35</xdr:row>
      <xdr:rowOff>20638</xdr:rowOff>
    </xdr:to>
    <xdr:cxnSp macro="">
      <xdr:nvCxnSpPr>
        <xdr:cNvPr id="67" name="直線コネクタ 66"/>
        <xdr:cNvCxnSpPr/>
      </xdr:nvCxnSpPr>
      <xdr:spPr>
        <a:xfrm flipV="1">
          <a:off x="2019300" y="5992241"/>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166941</xdr:rowOff>
    </xdr:from>
    <xdr:to>
      <xdr:col>10</xdr:col>
      <xdr:colOff>114300</xdr:colOff>
      <xdr:row>35</xdr:row>
      <xdr:rowOff>20638</xdr:rowOff>
    </xdr:to>
    <xdr:cxnSp macro="">
      <xdr:nvCxnSpPr>
        <xdr:cNvPr id="70" name="直線コネクタ 69"/>
        <xdr:cNvCxnSpPr/>
      </xdr:nvCxnSpPr>
      <xdr:spPr>
        <a:xfrm>
          <a:off x="1130300" y="5996241"/>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67564</xdr:rowOff>
    </xdr:from>
    <xdr:to>
      <xdr:col>24</xdr:col>
      <xdr:colOff>114300</xdr:colOff>
      <xdr:row>34</xdr:row>
      <xdr:rowOff>169164</xdr:rowOff>
    </xdr:to>
    <xdr:sp macro="" textlink="">
      <xdr:nvSpPr>
        <xdr:cNvPr id="80" name="楕円 79"/>
        <xdr:cNvSpPr/>
      </xdr:nvSpPr>
      <xdr:spPr>
        <a:xfrm>
          <a:off x="45847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90441</xdr:rowOff>
    </xdr:from>
    <xdr:ext cx="469744" cy="259045"/>
    <xdr:sp macro="" textlink="">
      <xdr:nvSpPr>
        <xdr:cNvPr id="81" name="議会費該当値テキスト"/>
        <xdr:cNvSpPr txBox="1"/>
      </xdr:nvSpPr>
      <xdr:spPr>
        <a:xfrm>
          <a:off x="4686300"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127762</xdr:rowOff>
    </xdr:from>
    <xdr:to>
      <xdr:col>20</xdr:col>
      <xdr:colOff>38100</xdr:colOff>
      <xdr:row>35</xdr:row>
      <xdr:rowOff>57912</xdr:rowOff>
    </xdr:to>
    <xdr:sp macro="" textlink="">
      <xdr:nvSpPr>
        <xdr:cNvPr id="82" name="楕円 81"/>
        <xdr:cNvSpPr/>
      </xdr:nvSpPr>
      <xdr:spPr>
        <a:xfrm>
          <a:off x="3746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83" name="テキスト ボックス 82"/>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112141</xdr:rowOff>
    </xdr:from>
    <xdr:to>
      <xdr:col>15</xdr:col>
      <xdr:colOff>101600</xdr:colOff>
      <xdr:row>35</xdr:row>
      <xdr:rowOff>42291</xdr:rowOff>
    </xdr:to>
    <xdr:sp macro="" textlink="">
      <xdr:nvSpPr>
        <xdr:cNvPr id="84" name="楕円 83"/>
        <xdr:cNvSpPr/>
      </xdr:nvSpPr>
      <xdr:spPr>
        <a:xfrm>
          <a:off x="2857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58818</xdr:rowOff>
    </xdr:from>
    <xdr:ext cx="469744" cy="259045"/>
    <xdr:sp macro="" textlink="">
      <xdr:nvSpPr>
        <xdr:cNvPr id="85" name="テキスト ボックス 84"/>
        <xdr:cNvSpPr txBox="1"/>
      </xdr:nvSpPr>
      <xdr:spPr>
        <a:xfrm>
          <a:off x="2673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141288</xdr:rowOff>
    </xdr:from>
    <xdr:to>
      <xdr:col>10</xdr:col>
      <xdr:colOff>165100</xdr:colOff>
      <xdr:row>35</xdr:row>
      <xdr:rowOff>71438</xdr:rowOff>
    </xdr:to>
    <xdr:sp macro="" textlink="">
      <xdr:nvSpPr>
        <xdr:cNvPr id="86" name="楕円 85"/>
        <xdr:cNvSpPr/>
      </xdr:nvSpPr>
      <xdr:spPr>
        <a:xfrm>
          <a:off x="1968500" y="5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87965</xdr:rowOff>
    </xdr:from>
    <xdr:ext cx="469744" cy="259045"/>
    <xdr:sp macro="" textlink="">
      <xdr:nvSpPr>
        <xdr:cNvPr id="87" name="テキスト ボックス 86"/>
        <xdr:cNvSpPr txBox="1"/>
      </xdr:nvSpPr>
      <xdr:spPr>
        <a:xfrm>
          <a:off x="1784428" y="57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116141</xdr:rowOff>
    </xdr:from>
    <xdr:to>
      <xdr:col>6</xdr:col>
      <xdr:colOff>38100</xdr:colOff>
      <xdr:row>35</xdr:row>
      <xdr:rowOff>46291</xdr:rowOff>
    </xdr:to>
    <xdr:sp macro="" textlink="">
      <xdr:nvSpPr>
        <xdr:cNvPr id="88" name="楕円 87"/>
        <xdr:cNvSpPr/>
      </xdr:nvSpPr>
      <xdr:spPr>
        <a:xfrm>
          <a:off x="1079500" y="59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62818</xdr:rowOff>
    </xdr:from>
    <xdr:ext cx="469744" cy="259045"/>
    <xdr:sp macro="" textlink="">
      <xdr:nvSpPr>
        <xdr:cNvPr id="89" name="テキスト ボックス 88"/>
        <xdr:cNvSpPr txBox="1"/>
      </xdr:nvSpPr>
      <xdr:spPr>
        <a:xfrm>
          <a:off x="895428" y="57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87281</xdr:rowOff>
    </xdr:from>
    <xdr:to>
      <xdr:col>24</xdr:col>
      <xdr:colOff>63500</xdr:colOff>
      <xdr:row>58</xdr:row>
      <xdr:rowOff>18330</xdr:rowOff>
    </xdr:to>
    <xdr:cxnSp macro="">
      <xdr:nvCxnSpPr>
        <xdr:cNvPr id="118" name="直線コネクタ 117"/>
        <xdr:cNvCxnSpPr/>
      </xdr:nvCxnSpPr>
      <xdr:spPr>
        <a:xfrm>
          <a:off x="3797300" y="9859931"/>
          <a:ext cx="838200" cy="10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87281</xdr:rowOff>
    </xdr:from>
    <xdr:to>
      <xdr:col>19</xdr:col>
      <xdr:colOff>177800</xdr:colOff>
      <xdr:row>58</xdr:row>
      <xdr:rowOff>60589</xdr:rowOff>
    </xdr:to>
    <xdr:cxnSp macro="">
      <xdr:nvCxnSpPr>
        <xdr:cNvPr id="121" name="直線コネクタ 120"/>
        <xdr:cNvCxnSpPr/>
      </xdr:nvCxnSpPr>
      <xdr:spPr>
        <a:xfrm flipV="1">
          <a:off x="2908300" y="9859931"/>
          <a:ext cx="889000" cy="14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56710</xdr:rowOff>
    </xdr:from>
    <xdr:to>
      <xdr:col>15</xdr:col>
      <xdr:colOff>50800</xdr:colOff>
      <xdr:row>58</xdr:row>
      <xdr:rowOff>60589</xdr:rowOff>
    </xdr:to>
    <xdr:cxnSp macro="">
      <xdr:nvCxnSpPr>
        <xdr:cNvPr id="124" name="直線コネクタ 123"/>
        <xdr:cNvCxnSpPr/>
      </xdr:nvCxnSpPr>
      <xdr:spPr>
        <a:xfrm>
          <a:off x="2019300" y="10000810"/>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56710</xdr:rowOff>
    </xdr:from>
    <xdr:to>
      <xdr:col>10</xdr:col>
      <xdr:colOff>114300</xdr:colOff>
      <xdr:row>58</xdr:row>
      <xdr:rowOff>75382</xdr:rowOff>
    </xdr:to>
    <xdr:cxnSp macro="">
      <xdr:nvCxnSpPr>
        <xdr:cNvPr id="127" name="直線コネクタ 126"/>
        <xdr:cNvCxnSpPr/>
      </xdr:nvCxnSpPr>
      <xdr:spPr>
        <a:xfrm flipV="1">
          <a:off x="1130300" y="10000810"/>
          <a:ext cx="889000" cy="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138980</xdr:rowOff>
    </xdr:from>
    <xdr:to>
      <xdr:col>24</xdr:col>
      <xdr:colOff>114300</xdr:colOff>
      <xdr:row>58</xdr:row>
      <xdr:rowOff>69130</xdr:rowOff>
    </xdr:to>
    <xdr:sp macro="" textlink="">
      <xdr:nvSpPr>
        <xdr:cNvPr id="137" name="楕円 136"/>
        <xdr:cNvSpPr/>
      </xdr:nvSpPr>
      <xdr:spPr>
        <a:xfrm>
          <a:off x="4584700" y="99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161857</xdr:rowOff>
    </xdr:from>
    <xdr:ext cx="599010" cy="259045"/>
    <xdr:sp macro="" textlink="">
      <xdr:nvSpPr>
        <xdr:cNvPr id="138" name="総務費該当値テキスト"/>
        <xdr:cNvSpPr txBox="1"/>
      </xdr:nvSpPr>
      <xdr:spPr>
        <a:xfrm>
          <a:off x="4686300" y="976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36481</xdr:rowOff>
    </xdr:from>
    <xdr:to>
      <xdr:col>20</xdr:col>
      <xdr:colOff>38100</xdr:colOff>
      <xdr:row>57</xdr:row>
      <xdr:rowOff>138081</xdr:rowOff>
    </xdr:to>
    <xdr:sp macro="" textlink="">
      <xdr:nvSpPr>
        <xdr:cNvPr id="139" name="楕円 138"/>
        <xdr:cNvSpPr/>
      </xdr:nvSpPr>
      <xdr:spPr>
        <a:xfrm>
          <a:off x="3746500" y="98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154608</xdr:rowOff>
    </xdr:from>
    <xdr:ext cx="599010" cy="259045"/>
    <xdr:sp macro="" textlink="">
      <xdr:nvSpPr>
        <xdr:cNvPr id="140" name="テキスト ボックス 139"/>
        <xdr:cNvSpPr txBox="1"/>
      </xdr:nvSpPr>
      <xdr:spPr>
        <a:xfrm>
          <a:off x="3497795" y="958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9789</xdr:rowOff>
    </xdr:from>
    <xdr:to>
      <xdr:col>15</xdr:col>
      <xdr:colOff>101600</xdr:colOff>
      <xdr:row>58</xdr:row>
      <xdr:rowOff>111389</xdr:rowOff>
    </xdr:to>
    <xdr:sp macro="" textlink="">
      <xdr:nvSpPr>
        <xdr:cNvPr id="141" name="楕円 140"/>
        <xdr:cNvSpPr/>
      </xdr:nvSpPr>
      <xdr:spPr>
        <a:xfrm>
          <a:off x="2857500" y="995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127916</xdr:rowOff>
    </xdr:from>
    <xdr:ext cx="599010" cy="259045"/>
    <xdr:sp macro="" textlink="">
      <xdr:nvSpPr>
        <xdr:cNvPr id="142" name="テキスト ボックス 141"/>
        <xdr:cNvSpPr txBox="1"/>
      </xdr:nvSpPr>
      <xdr:spPr>
        <a:xfrm>
          <a:off x="2608795" y="972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5910</xdr:rowOff>
    </xdr:from>
    <xdr:to>
      <xdr:col>10</xdr:col>
      <xdr:colOff>165100</xdr:colOff>
      <xdr:row>58</xdr:row>
      <xdr:rowOff>107510</xdr:rowOff>
    </xdr:to>
    <xdr:sp macro="" textlink="">
      <xdr:nvSpPr>
        <xdr:cNvPr id="143" name="楕円 142"/>
        <xdr:cNvSpPr/>
      </xdr:nvSpPr>
      <xdr:spPr>
        <a:xfrm>
          <a:off x="1968500" y="99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124037</xdr:rowOff>
    </xdr:from>
    <xdr:ext cx="599010" cy="259045"/>
    <xdr:sp macro="" textlink="">
      <xdr:nvSpPr>
        <xdr:cNvPr id="144" name="テキスト ボックス 143"/>
        <xdr:cNvSpPr txBox="1"/>
      </xdr:nvSpPr>
      <xdr:spPr>
        <a:xfrm>
          <a:off x="1719795" y="972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24582</xdr:rowOff>
    </xdr:from>
    <xdr:to>
      <xdr:col>6</xdr:col>
      <xdr:colOff>38100</xdr:colOff>
      <xdr:row>58</xdr:row>
      <xdr:rowOff>126182</xdr:rowOff>
    </xdr:to>
    <xdr:sp macro="" textlink="">
      <xdr:nvSpPr>
        <xdr:cNvPr id="145" name="楕円 144"/>
        <xdr:cNvSpPr/>
      </xdr:nvSpPr>
      <xdr:spPr>
        <a:xfrm>
          <a:off x="1079500" y="99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142709</xdr:rowOff>
    </xdr:from>
    <xdr:ext cx="599010" cy="259045"/>
    <xdr:sp macro="" textlink="">
      <xdr:nvSpPr>
        <xdr:cNvPr id="146" name="テキスト ボックス 145"/>
        <xdr:cNvSpPr txBox="1"/>
      </xdr:nvSpPr>
      <xdr:spPr>
        <a:xfrm>
          <a:off x="830795" y="974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66123</xdr:rowOff>
    </xdr:from>
    <xdr:to>
      <xdr:col>24</xdr:col>
      <xdr:colOff>63500</xdr:colOff>
      <xdr:row>76</xdr:row>
      <xdr:rowOff>29866</xdr:rowOff>
    </xdr:to>
    <xdr:cxnSp macro="">
      <xdr:nvCxnSpPr>
        <xdr:cNvPr id="174" name="直線コネクタ 173"/>
        <xdr:cNvCxnSpPr/>
      </xdr:nvCxnSpPr>
      <xdr:spPr>
        <a:xfrm flipV="1">
          <a:off x="3797300" y="12924873"/>
          <a:ext cx="838200" cy="1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29866</xdr:rowOff>
    </xdr:from>
    <xdr:to>
      <xdr:col>19</xdr:col>
      <xdr:colOff>177800</xdr:colOff>
      <xdr:row>76</xdr:row>
      <xdr:rowOff>70265</xdr:rowOff>
    </xdr:to>
    <xdr:cxnSp macro="">
      <xdr:nvCxnSpPr>
        <xdr:cNvPr id="177" name="直線コネクタ 176"/>
        <xdr:cNvCxnSpPr/>
      </xdr:nvCxnSpPr>
      <xdr:spPr>
        <a:xfrm flipV="1">
          <a:off x="2908300" y="13060066"/>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84489</xdr:rowOff>
    </xdr:from>
    <xdr:to>
      <xdr:col>15</xdr:col>
      <xdr:colOff>50800</xdr:colOff>
      <xdr:row>76</xdr:row>
      <xdr:rowOff>70265</xdr:rowOff>
    </xdr:to>
    <xdr:cxnSp macro="">
      <xdr:nvCxnSpPr>
        <xdr:cNvPr id="180" name="直線コネクタ 179"/>
        <xdr:cNvCxnSpPr/>
      </xdr:nvCxnSpPr>
      <xdr:spPr>
        <a:xfrm>
          <a:off x="2019300" y="12771789"/>
          <a:ext cx="889000" cy="3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84489</xdr:rowOff>
    </xdr:from>
    <xdr:to>
      <xdr:col>10</xdr:col>
      <xdr:colOff>114300</xdr:colOff>
      <xdr:row>76</xdr:row>
      <xdr:rowOff>35554</xdr:rowOff>
    </xdr:to>
    <xdr:cxnSp macro="">
      <xdr:nvCxnSpPr>
        <xdr:cNvPr id="183" name="直線コネクタ 182"/>
        <xdr:cNvCxnSpPr/>
      </xdr:nvCxnSpPr>
      <xdr:spPr>
        <a:xfrm flipV="1">
          <a:off x="1130300" y="12771789"/>
          <a:ext cx="889000" cy="29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93" name="楕円 192"/>
        <xdr:cNvSpPr/>
      </xdr:nvSpPr>
      <xdr:spPr>
        <a:xfrm>
          <a:off x="4584700" y="128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38200</xdr:rowOff>
    </xdr:from>
    <xdr:ext cx="599010" cy="259045"/>
    <xdr:sp macro="" textlink="">
      <xdr:nvSpPr>
        <xdr:cNvPr id="194" name="民生費該当値テキスト"/>
        <xdr:cNvSpPr txBox="1"/>
      </xdr:nvSpPr>
      <xdr:spPr>
        <a:xfrm>
          <a:off x="4686300" y="1272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150516</xdr:rowOff>
    </xdr:from>
    <xdr:to>
      <xdr:col>20</xdr:col>
      <xdr:colOff>38100</xdr:colOff>
      <xdr:row>76</xdr:row>
      <xdr:rowOff>80666</xdr:rowOff>
    </xdr:to>
    <xdr:sp macro="" textlink="">
      <xdr:nvSpPr>
        <xdr:cNvPr id="195" name="楕円 194"/>
        <xdr:cNvSpPr/>
      </xdr:nvSpPr>
      <xdr:spPr>
        <a:xfrm>
          <a:off x="3746500" y="130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97194</xdr:rowOff>
    </xdr:from>
    <xdr:ext cx="599010" cy="259045"/>
    <xdr:sp macro="" textlink="">
      <xdr:nvSpPr>
        <xdr:cNvPr id="196" name="テキスト ボックス 195"/>
        <xdr:cNvSpPr txBox="1"/>
      </xdr:nvSpPr>
      <xdr:spPr>
        <a:xfrm>
          <a:off x="3497795" y="1278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19465</xdr:rowOff>
    </xdr:from>
    <xdr:to>
      <xdr:col>15</xdr:col>
      <xdr:colOff>101600</xdr:colOff>
      <xdr:row>76</xdr:row>
      <xdr:rowOff>121065</xdr:rowOff>
    </xdr:to>
    <xdr:sp macro="" textlink="">
      <xdr:nvSpPr>
        <xdr:cNvPr id="197" name="楕円 196"/>
        <xdr:cNvSpPr/>
      </xdr:nvSpPr>
      <xdr:spPr>
        <a:xfrm>
          <a:off x="2857500" y="1304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137592</xdr:rowOff>
    </xdr:from>
    <xdr:ext cx="599010" cy="259045"/>
    <xdr:sp macro="" textlink="">
      <xdr:nvSpPr>
        <xdr:cNvPr id="198" name="テキスト ボックス 197"/>
        <xdr:cNvSpPr txBox="1"/>
      </xdr:nvSpPr>
      <xdr:spPr>
        <a:xfrm>
          <a:off x="2608795" y="1282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33689</xdr:rowOff>
    </xdr:from>
    <xdr:to>
      <xdr:col>10</xdr:col>
      <xdr:colOff>165100</xdr:colOff>
      <xdr:row>74</xdr:row>
      <xdr:rowOff>135289</xdr:rowOff>
    </xdr:to>
    <xdr:sp macro="" textlink="">
      <xdr:nvSpPr>
        <xdr:cNvPr id="199" name="楕円 198"/>
        <xdr:cNvSpPr/>
      </xdr:nvSpPr>
      <xdr:spPr>
        <a:xfrm>
          <a:off x="1968500" y="127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151816</xdr:rowOff>
    </xdr:from>
    <xdr:ext cx="599010" cy="259045"/>
    <xdr:sp macro="" textlink="">
      <xdr:nvSpPr>
        <xdr:cNvPr id="200" name="テキスト ボックス 199"/>
        <xdr:cNvSpPr txBox="1"/>
      </xdr:nvSpPr>
      <xdr:spPr>
        <a:xfrm>
          <a:off x="1719795" y="1249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156204</xdr:rowOff>
    </xdr:from>
    <xdr:to>
      <xdr:col>6</xdr:col>
      <xdr:colOff>38100</xdr:colOff>
      <xdr:row>76</xdr:row>
      <xdr:rowOff>86354</xdr:rowOff>
    </xdr:to>
    <xdr:sp macro="" textlink="">
      <xdr:nvSpPr>
        <xdr:cNvPr id="201" name="楕円 200"/>
        <xdr:cNvSpPr/>
      </xdr:nvSpPr>
      <xdr:spPr>
        <a:xfrm>
          <a:off x="1079500" y="130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102881</xdr:rowOff>
    </xdr:from>
    <xdr:ext cx="599010" cy="259045"/>
    <xdr:sp macro="" textlink="">
      <xdr:nvSpPr>
        <xdr:cNvPr id="202" name="テキスト ボックス 201"/>
        <xdr:cNvSpPr txBox="1"/>
      </xdr:nvSpPr>
      <xdr:spPr>
        <a:xfrm>
          <a:off x="830795" y="1279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117908</xdr:rowOff>
    </xdr:from>
    <xdr:to>
      <xdr:col>24</xdr:col>
      <xdr:colOff>63500</xdr:colOff>
      <xdr:row>96</xdr:row>
      <xdr:rowOff>28928</xdr:rowOff>
    </xdr:to>
    <xdr:cxnSp macro="">
      <xdr:nvCxnSpPr>
        <xdr:cNvPr id="231" name="直線コネクタ 230"/>
        <xdr:cNvCxnSpPr/>
      </xdr:nvCxnSpPr>
      <xdr:spPr>
        <a:xfrm flipV="1">
          <a:off x="3797300" y="16405658"/>
          <a:ext cx="838200" cy="8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136979</xdr:rowOff>
    </xdr:from>
    <xdr:to>
      <xdr:col>19</xdr:col>
      <xdr:colOff>177800</xdr:colOff>
      <xdr:row>96</xdr:row>
      <xdr:rowOff>28928</xdr:rowOff>
    </xdr:to>
    <xdr:cxnSp macro="">
      <xdr:nvCxnSpPr>
        <xdr:cNvPr id="234" name="直線コネクタ 233"/>
        <xdr:cNvCxnSpPr/>
      </xdr:nvCxnSpPr>
      <xdr:spPr>
        <a:xfrm>
          <a:off x="2908300" y="16424729"/>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114409</xdr:rowOff>
    </xdr:from>
    <xdr:to>
      <xdr:col>15</xdr:col>
      <xdr:colOff>50800</xdr:colOff>
      <xdr:row>95</xdr:row>
      <xdr:rowOff>136979</xdr:rowOff>
    </xdr:to>
    <xdr:cxnSp macro="">
      <xdr:nvCxnSpPr>
        <xdr:cNvPr id="237" name="直線コネクタ 236"/>
        <xdr:cNvCxnSpPr/>
      </xdr:nvCxnSpPr>
      <xdr:spPr>
        <a:xfrm>
          <a:off x="2019300" y="16402159"/>
          <a:ext cx="889000" cy="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114409</xdr:rowOff>
    </xdr:from>
    <xdr:to>
      <xdr:col>10</xdr:col>
      <xdr:colOff>114300</xdr:colOff>
      <xdr:row>96</xdr:row>
      <xdr:rowOff>51712</xdr:rowOff>
    </xdr:to>
    <xdr:cxnSp macro="">
      <xdr:nvCxnSpPr>
        <xdr:cNvPr id="240" name="直線コネクタ 239"/>
        <xdr:cNvCxnSpPr/>
      </xdr:nvCxnSpPr>
      <xdr:spPr>
        <a:xfrm flipV="1">
          <a:off x="1130300" y="16402159"/>
          <a:ext cx="889000" cy="10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67108</xdr:rowOff>
    </xdr:from>
    <xdr:to>
      <xdr:col>24</xdr:col>
      <xdr:colOff>114300</xdr:colOff>
      <xdr:row>95</xdr:row>
      <xdr:rowOff>168708</xdr:rowOff>
    </xdr:to>
    <xdr:sp macro="" textlink="">
      <xdr:nvSpPr>
        <xdr:cNvPr id="250" name="楕円 249"/>
        <xdr:cNvSpPr/>
      </xdr:nvSpPr>
      <xdr:spPr>
        <a:xfrm>
          <a:off x="4584700" y="1635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89985</xdr:rowOff>
    </xdr:from>
    <xdr:ext cx="534377" cy="259045"/>
    <xdr:sp macro="" textlink="">
      <xdr:nvSpPr>
        <xdr:cNvPr id="251" name="衛生費該当値テキスト"/>
        <xdr:cNvSpPr txBox="1"/>
      </xdr:nvSpPr>
      <xdr:spPr>
        <a:xfrm>
          <a:off x="4686300" y="162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149578</xdr:rowOff>
    </xdr:from>
    <xdr:to>
      <xdr:col>20</xdr:col>
      <xdr:colOff>38100</xdr:colOff>
      <xdr:row>96</xdr:row>
      <xdr:rowOff>79728</xdr:rowOff>
    </xdr:to>
    <xdr:sp macro="" textlink="">
      <xdr:nvSpPr>
        <xdr:cNvPr id="252" name="楕円 251"/>
        <xdr:cNvSpPr/>
      </xdr:nvSpPr>
      <xdr:spPr>
        <a:xfrm>
          <a:off x="3746500" y="164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96255</xdr:rowOff>
    </xdr:from>
    <xdr:ext cx="534377" cy="259045"/>
    <xdr:sp macro="" textlink="">
      <xdr:nvSpPr>
        <xdr:cNvPr id="253" name="テキスト ボックス 252"/>
        <xdr:cNvSpPr txBox="1"/>
      </xdr:nvSpPr>
      <xdr:spPr>
        <a:xfrm>
          <a:off x="3530111" y="1621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86179</xdr:rowOff>
    </xdr:from>
    <xdr:to>
      <xdr:col>15</xdr:col>
      <xdr:colOff>101600</xdr:colOff>
      <xdr:row>96</xdr:row>
      <xdr:rowOff>16329</xdr:rowOff>
    </xdr:to>
    <xdr:sp macro="" textlink="">
      <xdr:nvSpPr>
        <xdr:cNvPr id="254" name="楕円 253"/>
        <xdr:cNvSpPr/>
      </xdr:nvSpPr>
      <xdr:spPr>
        <a:xfrm>
          <a:off x="2857500" y="163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32856</xdr:rowOff>
    </xdr:from>
    <xdr:ext cx="534377" cy="259045"/>
    <xdr:sp macro="" textlink="">
      <xdr:nvSpPr>
        <xdr:cNvPr id="255" name="テキスト ボックス 254"/>
        <xdr:cNvSpPr txBox="1"/>
      </xdr:nvSpPr>
      <xdr:spPr>
        <a:xfrm>
          <a:off x="2641111" y="161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63609</xdr:rowOff>
    </xdr:from>
    <xdr:to>
      <xdr:col>10</xdr:col>
      <xdr:colOff>165100</xdr:colOff>
      <xdr:row>95</xdr:row>
      <xdr:rowOff>165209</xdr:rowOff>
    </xdr:to>
    <xdr:sp macro="" textlink="">
      <xdr:nvSpPr>
        <xdr:cNvPr id="256" name="楕円 255"/>
        <xdr:cNvSpPr/>
      </xdr:nvSpPr>
      <xdr:spPr>
        <a:xfrm>
          <a:off x="1968500" y="163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10286</xdr:rowOff>
    </xdr:from>
    <xdr:ext cx="534377" cy="259045"/>
    <xdr:sp macro="" textlink="">
      <xdr:nvSpPr>
        <xdr:cNvPr id="257" name="テキスト ボックス 256"/>
        <xdr:cNvSpPr txBox="1"/>
      </xdr:nvSpPr>
      <xdr:spPr>
        <a:xfrm>
          <a:off x="1752111" y="161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912</xdr:rowOff>
    </xdr:from>
    <xdr:to>
      <xdr:col>6</xdr:col>
      <xdr:colOff>38100</xdr:colOff>
      <xdr:row>96</xdr:row>
      <xdr:rowOff>102512</xdr:rowOff>
    </xdr:to>
    <xdr:sp macro="" textlink="">
      <xdr:nvSpPr>
        <xdr:cNvPr id="258" name="楕円 257"/>
        <xdr:cNvSpPr/>
      </xdr:nvSpPr>
      <xdr:spPr>
        <a:xfrm>
          <a:off x="1079500" y="164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119039</xdr:rowOff>
    </xdr:from>
    <xdr:ext cx="534377" cy="259045"/>
    <xdr:sp macro="" textlink="">
      <xdr:nvSpPr>
        <xdr:cNvPr id="259" name="テキスト ボックス 258"/>
        <xdr:cNvSpPr txBox="1"/>
      </xdr:nvSpPr>
      <xdr:spPr>
        <a:xfrm>
          <a:off x="863111" y="162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110439</xdr:rowOff>
    </xdr:from>
    <xdr:to>
      <xdr:col>55</xdr:col>
      <xdr:colOff>0</xdr:colOff>
      <xdr:row>36</xdr:row>
      <xdr:rowOff>97637</xdr:rowOff>
    </xdr:to>
    <xdr:cxnSp macro="">
      <xdr:nvCxnSpPr>
        <xdr:cNvPr id="286" name="直線コネクタ 285"/>
        <xdr:cNvCxnSpPr/>
      </xdr:nvCxnSpPr>
      <xdr:spPr>
        <a:xfrm>
          <a:off x="9639300" y="6111189"/>
          <a:ext cx="8382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110439</xdr:rowOff>
    </xdr:from>
    <xdr:to>
      <xdr:col>50</xdr:col>
      <xdr:colOff>114300</xdr:colOff>
      <xdr:row>36</xdr:row>
      <xdr:rowOff>114326</xdr:rowOff>
    </xdr:to>
    <xdr:cxnSp macro="">
      <xdr:nvCxnSpPr>
        <xdr:cNvPr id="289" name="直線コネクタ 288"/>
        <xdr:cNvCxnSpPr/>
      </xdr:nvCxnSpPr>
      <xdr:spPr>
        <a:xfrm flipV="1">
          <a:off x="8750300" y="6111189"/>
          <a:ext cx="889000" cy="1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114326</xdr:rowOff>
    </xdr:from>
    <xdr:to>
      <xdr:col>45</xdr:col>
      <xdr:colOff>177800</xdr:colOff>
      <xdr:row>36</xdr:row>
      <xdr:rowOff>115240</xdr:rowOff>
    </xdr:to>
    <xdr:cxnSp macro="">
      <xdr:nvCxnSpPr>
        <xdr:cNvPr id="292" name="直線コネクタ 291"/>
        <xdr:cNvCxnSpPr/>
      </xdr:nvCxnSpPr>
      <xdr:spPr>
        <a:xfrm flipV="1">
          <a:off x="7861300" y="628652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90780</xdr:rowOff>
    </xdr:from>
    <xdr:to>
      <xdr:col>41</xdr:col>
      <xdr:colOff>50800</xdr:colOff>
      <xdr:row>36</xdr:row>
      <xdr:rowOff>115240</xdr:rowOff>
    </xdr:to>
    <xdr:cxnSp macro="">
      <xdr:nvCxnSpPr>
        <xdr:cNvPr id="295" name="直線コネクタ 294"/>
        <xdr:cNvCxnSpPr/>
      </xdr:nvCxnSpPr>
      <xdr:spPr>
        <a:xfrm>
          <a:off x="6972300" y="6262980"/>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46837</xdr:rowOff>
    </xdr:from>
    <xdr:to>
      <xdr:col>55</xdr:col>
      <xdr:colOff>50800</xdr:colOff>
      <xdr:row>36</xdr:row>
      <xdr:rowOff>148437</xdr:rowOff>
    </xdr:to>
    <xdr:sp macro="" textlink="">
      <xdr:nvSpPr>
        <xdr:cNvPr id="305" name="楕円 304"/>
        <xdr:cNvSpPr/>
      </xdr:nvSpPr>
      <xdr:spPr>
        <a:xfrm>
          <a:off x="104267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69714</xdr:rowOff>
    </xdr:from>
    <xdr:ext cx="469744" cy="259045"/>
    <xdr:sp macro="" textlink="">
      <xdr:nvSpPr>
        <xdr:cNvPr id="306" name="労働費該当値テキスト"/>
        <xdr:cNvSpPr txBox="1"/>
      </xdr:nvSpPr>
      <xdr:spPr>
        <a:xfrm>
          <a:off x="10528300" y="607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59639</xdr:rowOff>
    </xdr:from>
    <xdr:to>
      <xdr:col>50</xdr:col>
      <xdr:colOff>165100</xdr:colOff>
      <xdr:row>35</xdr:row>
      <xdr:rowOff>161239</xdr:rowOff>
    </xdr:to>
    <xdr:sp macro="" textlink="">
      <xdr:nvSpPr>
        <xdr:cNvPr id="307" name="楕円 306"/>
        <xdr:cNvSpPr/>
      </xdr:nvSpPr>
      <xdr:spPr>
        <a:xfrm>
          <a:off x="9588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6316</xdr:rowOff>
    </xdr:from>
    <xdr:ext cx="469744" cy="259045"/>
    <xdr:sp macro="" textlink="">
      <xdr:nvSpPr>
        <xdr:cNvPr id="308" name="テキスト ボックス 307"/>
        <xdr:cNvSpPr txBox="1"/>
      </xdr:nvSpPr>
      <xdr:spPr>
        <a:xfrm>
          <a:off x="9404428" y="58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63526</xdr:rowOff>
    </xdr:from>
    <xdr:to>
      <xdr:col>46</xdr:col>
      <xdr:colOff>38100</xdr:colOff>
      <xdr:row>36</xdr:row>
      <xdr:rowOff>165126</xdr:rowOff>
    </xdr:to>
    <xdr:sp macro="" textlink="">
      <xdr:nvSpPr>
        <xdr:cNvPr id="309" name="楕円 308"/>
        <xdr:cNvSpPr/>
      </xdr:nvSpPr>
      <xdr:spPr>
        <a:xfrm>
          <a:off x="8699500" y="62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10203</xdr:rowOff>
    </xdr:from>
    <xdr:ext cx="469744" cy="259045"/>
    <xdr:sp macro="" textlink="">
      <xdr:nvSpPr>
        <xdr:cNvPr id="310" name="テキスト ボックス 309"/>
        <xdr:cNvSpPr txBox="1"/>
      </xdr:nvSpPr>
      <xdr:spPr>
        <a:xfrm>
          <a:off x="8515428" y="60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64440</xdr:rowOff>
    </xdr:from>
    <xdr:to>
      <xdr:col>41</xdr:col>
      <xdr:colOff>101600</xdr:colOff>
      <xdr:row>36</xdr:row>
      <xdr:rowOff>166040</xdr:rowOff>
    </xdr:to>
    <xdr:sp macro="" textlink="">
      <xdr:nvSpPr>
        <xdr:cNvPr id="311" name="楕円 310"/>
        <xdr:cNvSpPr/>
      </xdr:nvSpPr>
      <xdr:spPr>
        <a:xfrm>
          <a:off x="7810500" y="62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11117</xdr:rowOff>
    </xdr:from>
    <xdr:ext cx="469744" cy="259045"/>
    <xdr:sp macro="" textlink="">
      <xdr:nvSpPr>
        <xdr:cNvPr id="312" name="テキスト ボックス 311"/>
        <xdr:cNvSpPr txBox="1"/>
      </xdr:nvSpPr>
      <xdr:spPr>
        <a:xfrm>
          <a:off x="7626428" y="60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39980</xdr:rowOff>
    </xdr:from>
    <xdr:to>
      <xdr:col>36</xdr:col>
      <xdr:colOff>165100</xdr:colOff>
      <xdr:row>36</xdr:row>
      <xdr:rowOff>141580</xdr:rowOff>
    </xdr:to>
    <xdr:sp macro="" textlink="">
      <xdr:nvSpPr>
        <xdr:cNvPr id="313" name="楕円 312"/>
        <xdr:cNvSpPr/>
      </xdr:nvSpPr>
      <xdr:spPr>
        <a:xfrm>
          <a:off x="69215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158107</xdr:rowOff>
    </xdr:from>
    <xdr:ext cx="469744" cy="259045"/>
    <xdr:sp macro="" textlink="">
      <xdr:nvSpPr>
        <xdr:cNvPr id="314" name="テキスト ボックス 313"/>
        <xdr:cNvSpPr txBox="1"/>
      </xdr:nvSpPr>
      <xdr:spPr>
        <a:xfrm>
          <a:off x="6737428" y="59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8230</xdr:rowOff>
    </xdr:from>
    <xdr:to>
      <xdr:col>55</xdr:col>
      <xdr:colOff>0</xdr:colOff>
      <xdr:row>57</xdr:row>
      <xdr:rowOff>31458</xdr:rowOff>
    </xdr:to>
    <xdr:cxnSp macro="">
      <xdr:nvCxnSpPr>
        <xdr:cNvPr id="343" name="直線コネクタ 342"/>
        <xdr:cNvCxnSpPr/>
      </xdr:nvCxnSpPr>
      <xdr:spPr>
        <a:xfrm flipV="1">
          <a:off x="9639300" y="9780880"/>
          <a:ext cx="8382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128867</xdr:rowOff>
    </xdr:from>
    <xdr:to>
      <xdr:col>50</xdr:col>
      <xdr:colOff>114300</xdr:colOff>
      <xdr:row>57</xdr:row>
      <xdr:rowOff>31458</xdr:rowOff>
    </xdr:to>
    <xdr:cxnSp macro="">
      <xdr:nvCxnSpPr>
        <xdr:cNvPr id="346" name="直線コネクタ 345"/>
        <xdr:cNvCxnSpPr/>
      </xdr:nvCxnSpPr>
      <xdr:spPr>
        <a:xfrm>
          <a:off x="8750300" y="9730067"/>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86703</xdr:rowOff>
    </xdr:from>
    <xdr:to>
      <xdr:col>45</xdr:col>
      <xdr:colOff>177800</xdr:colOff>
      <xdr:row>56</xdr:row>
      <xdr:rowOff>128867</xdr:rowOff>
    </xdr:to>
    <xdr:cxnSp macro="">
      <xdr:nvCxnSpPr>
        <xdr:cNvPr id="349" name="直線コネクタ 348"/>
        <xdr:cNvCxnSpPr/>
      </xdr:nvCxnSpPr>
      <xdr:spPr>
        <a:xfrm>
          <a:off x="7861300" y="9687903"/>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86703</xdr:rowOff>
    </xdr:from>
    <xdr:to>
      <xdr:col>41</xdr:col>
      <xdr:colOff>50800</xdr:colOff>
      <xdr:row>56</xdr:row>
      <xdr:rowOff>130759</xdr:rowOff>
    </xdr:to>
    <xdr:cxnSp macro="">
      <xdr:nvCxnSpPr>
        <xdr:cNvPr id="352" name="直線コネクタ 351"/>
        <xdr:cNvCxnSpPr/>
      </xdr:nvCxnSpPr>
      <xdr:spPr>
        <a:xfrm flipV="1">
          <a:off x="6972300" y="9687903"/>
          <a:ext cx="8890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128880</xdr:rowOff>
    </xdr:from>
    <xdr:to>
      <xdr:col>55</xdr:col>
      <xdr:colOff>50800</xdr:colOff>
      <xdr:row>57</xdr:row>
      <xdr:rowOff>59030</xdr:rowOff>
    </xdr:to>
    <xdr:sp macro="" textlink="">
      <xdr:nvSpPr>
        <xdr:cNvPr id="362" name="楕円 361"/>
        <xdr:cNvSpPr/>
      </xdr:nvSpPr>
      <xdr:spPr>
        <a:xfrm>
          <a:off x="10426700" y="97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107307</xdr:rowOff>
    </xdr:from>
    <xdr:ext cx="534377" cy="259045"/>
    <xdr:sp macro="" textlink="">
      <xdr:nvSpPr>
        <xdr:cNvPr id="363" name="農林水産業費該当値テキスト"/>
        <xdr:cNvSpPr txBox="1"/>
      </xdr:nvSpPr>
      <xdr:spPr>
        <a:xfrm>
          <a:off x="10528300" y="9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152108</xdr:rowOff>
    </xdr:from>
    <xdr:to>
      <xdr:col>50</xdr:col>
      <xdr:colOff>165100</xdr:colOff>
      <xdr:row>57</xdr:row>
      <xdr:rowOff>82258</xdr:rowOff>
    </xdr:to>
    <xdr:sp macro="" textlink="">
      <xdr:nvSpPr>
        <xdr:cNvPr id="364" name="楕円 363"/>
        <xdr:cNvSpPr/>
      </xdr:nvSpPr>
      <xdr:spPr>
        <a:xfrm>
          <a:off x="9588500" y="97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73385</xdr:rowOff>
    </xdr:from>
    <xdr:ext cx="534377" cy="259045"/>
    <xdr:sp macro="" textlink="">
      <xdr:nvSpPr>
        <xdr:cNvPr id="365" name="テキスト ボックス 364"/>
        <xdr:cNvSpPr txBox="1"/>
      </xdr:nvSpPr>
      <xdr:spPr>
        <a:xfrm>
          <a:off x="9372111" y="98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78067</xdr:rowOff>
    </xdr:from>
    <xdr:to>
      <xdr:col>46</xdr:col>
      <xdr:colOff>38100</xdr:colOff>
      <xdr:row>57</xdr:row>
      <xdr:rowOff>8217</xdr:rowOff>
    </xdr:to>
    <xdr:sp macro="" textlink="">
      <xdr:nvSpPr>
        <xdr:cNvPr id="366" name="楕円 365"/>
        <xdr:cNvSpPr/>
      </xdr:nvSpPr>
      <xdr:spPr>
        <a:xfrm>
          <a:off x="8699500" y="96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170794</xdr:rowOff>
    </xdr:from>
    <xdr:ext cx="534377" cy="259045"/>
    <xdr:sp macro="" textlink="">
      <xdr:nvSpPr>
        <xdr:cNvPr id="367" name="テキスト ボックス 366"/>
        <xdr:cNvSpPr txBox="1"/>
      </xdr:nvSpPr>
      <xdr:spPr>
        <a:xfrm>
          <a:off x="8483111" y="97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35903</xdr:rowOff>
    </xdr:from>
    <xdr:to>
      <xdr:col>41</xdr:col>
      <xdr:colOff>101600</xdr:colOff>
      <xdr:row>56</xdr:row>
      <xdr:rowOff>137503</xdr:rowOff>
    </xdr:to>
    <xdr:sp macro="" textlink="">
      <xdr:nvSpPr>
        <xdr:cNvPr id="368" name="楕円 367"/>
        <xdr:cNvSpPr/>
      </xdr:nvSpPr>
      <xdr:spPr>
        <a:xfrm>
          <a:off x="7810500" y="96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154030</xdr:rowOff>
    </xdr:from>
    <xdr:ext cx="534377" cy="259045"/>
    <xdr:sp macro="" textlink="">
      <xdr:nvSpPr>
        <xdr:cNvPr id="369" name="テキスト ボックス 368"/>
        <xdr:cNvSpPr txBox="1"/>
      </xdr:nvSpPr>
      <xdr:spPr>
        <a:xfrm>
          <a:off x="7594111" y="941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79959</xdr:rowOff>
    </xdr:from>
    <xdr:to>
      <xdr:col>36</xdr:col>
      <xdr:colOff>165100</xdr:colOff>
      <xdr:row>57</xdr:row>
      <xdr:rowOff>10109</xdr:rowOff>
    </xdr:to>
    <xdr:sp macro="" textlink="">
      <xdr:nvSpPr>
        <xdr:cNvPr id="370" name="楕円 369"/>
        <xdr:cNvSpPr/>
      </xdr:nvSpPr>
      <xdr:spPr>
        <a:xfrm>
          <a:off x="6921500" y="96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1236</xdr:rowOff>
    </xdr:from>
    <xdr:ext cx="534377" cy="259045"/>
    <xdr:sp macro="" textlink="">
      <xdr:nvSpPr>
        <xdr:cNvPr id="371" name="テキスト ボックス 370"/>
        <xdr:cNvSpPr txBox="1"/>
      </xdr:nvSpPr>
      <xdr:spPr>
        <a:xfrm>
          <a:off x="6705111" y="97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39294</xdr:rowOff>
    </xdr:from>
    <xdr:to>
      <xdr:col>55</xdr:col>
      <xdr:colOff>0</xdr:colOff>
      <xdr:row>78</xdr:row>
      <xdr:rowOff>55096</xdr:rowOff>
    </xdr:to>
    <xdr:cxnSp macro="">
      <xdr:nvCxnSpPr>
        <xdr:cNvPr id="398" name="直線コネクタ 397"/>
        <xdr:cNvCxnSpPr/>
      </xdr:nvCxnSpPr>
      <xdr:spPr>
        <a:xfrm>
          <a:off x="9639300" y="13412394"/>
          <a:ext cx="8382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39294</xdr:rowOff>
    </xdr:from>
    <xdr:to>
      <xdr:col>50</xdr:col>
      <xdr:colOff>114300</xdr:colOff>
      <xdr:row>78</xdr:row>
      <xdr:rowOff>89883</xdr:rowOff>
    </xdr:to>
    <xdr:cxnSp macro="">
      <xdr:nvCxnSpPr>
        <xdr:cNvPr id="401" name="直線コネクタ 400"/>
        <xdr:cNvCxnSpPr/>
      </xdr:nvCxnSpPr>
      <xdr:spPr>
        <a:xfrm flipV="1">
          <a:off x="8750300" y="13412394"/>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89883</xdr:rowOff>
    </xdr:from>
    <xdr:to>
      <xdr:col>45</xdr:col>
      <xdr:colOff>177800</xdr:colOff>
      <xdr:row>78</xdr:row>
      <xdr:rowOff>101395</xdr:rowOff>
    </xdr:to>
    <xdr:cxnSp macro="">
      <xdr:nvCxnSpPr>
        <xdr:cNvPr id="404" name="直線コネクタ 403"/>
        <xdr:cNvCxnSpPr/>
      </xdr:nvCxnSpPr>
      <xdr:spPr>
        <a:xfrm flipV="1">
          <a:off x="7861300" y="13462983"/>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88951</xdr:rowOff>
    </xdr:from>
    <xdr:to>
      <xdr:col>41</xdr:col>
      <xdr:colOff>50800</xdr:colOff>
      <xdr:row>78</xdr:row>
      <xdr:rowOff>101395</xdr:rowOff>
    </xdr:to>
    <xdr:cxnSp macro="">
      <xdr:nvCxnSpPr>
        <xdr:cNvPr id="407" name="直線コネクタ 406"/>
        <xdr:cNvCxnSpPr/>
      </xdr:nvCxnSpPr>
      <xdr:spPr>
        <a:xfrm>
          <a:off x="6972300" y="13462051"/>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4296</xdr:rowOff>
    </xdr:from>
    <xdr:to>
      <xdr:col>55</xdr:col>
      <xdr:colOff>50800</xdr:colOff>
      <xdr:row>78</xdr:row>
      <xdr:rowOff>105896</xdr:rowOff>
    </xdr:to>
    <xdr:sp macro="" textlink="">
      <xdr:nvSpPr>
        <xdr:cNvPr id="417" name="楕円 416"/>
        <xdr:cNvSpPr/>
      </xdr:nvSpPr>
      <xdr:spPr>
        <a:xfrm>
          <a:off x="10426700" y="133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97604</xdr:rowOff>
    </xdr:from>
    <xdr:ext cx="534377" cy="259045"/>
    <xdr:sp macro="" textlink="">
      <xdr:nvSpPr>
        <xdr:cNvPr id="418" name="商工費該当値テキスト"/>
        <xdr:cNvSpPr txBox="1"/>
      </xdr:nvSpPr>
      <xdr:spPr>
        <a:xfrm>
          <a:off x="10528300" y="132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159944</xdr:rowOff>
    </xdr:from>
    <xdr:to>
      <xdr:col>50</xdr:col>
      <xdr:colOff>165100</xdr:colOff>
      <xdr:row>78</xdr:row>
      <xdr:rowOff>90094</xdr:rowOff>
    </xdr:to>
    <xdr:sp macro="" textlink="">
      <xdr:nvSpPr>
        <xdr:cNvPr id="419" name="楕円 418"/>
        <xdr:cNvSpPr/>
      </xdr:nvSpPr>
      <xdr:spPr>
        <a:xfrm>
          <a:off x="9588500" y="133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81221</xdr:rowOff>
    </xdr:from>
    <xdr:ext cx="534377" cy="259045"/>
    <xdr:sp macro="" textlink="">
      <xdr:nvSpPr>
        <xdr:cNvPr id="420" name="テキスト ボックス 419"/>
        <xdr:cNvSpPr txBox="1"/>
      </xdr:nvSpPr>
      <xdr:spPr>
        <a:xfrm>
          <a:off x="9372111" y="1345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39083</xdr:rowOff>
    </xdr:from>
    <xdr:to>
      <xdr:col>46</xdr:col>
      <xdr:colOff>38100</xdr:colOff>
      <xdr:row>78</xdr:row>
      <xdr:rowOff>140683</xdr:rowOff>
    </xdr:to>
    <xdr:sp macro="" textlink="">
      <xdr:nvSpPr>
        <xdr:cNvPr id="421" name="楕円 420"/>
        <xdr:cNvSpPr/>
      </xdr:nvSpPr>
      <xdr:spPr>
        <a:xfrm>
          <a:off x="8699500" y="134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131810</xdr:rowOff>
    </xdr:from>
    <xdr:ext cx="534377" cy="259045"/>
    <xdr:sp macro="" textlink="">
      <xdr:nvSpPr>
        <xdr:cNvPr id="422" name="テキスト ボックス 421"/>
        <xdr:cNvSpPr txBox="1"/>
      </xdr:nvSpPr>
      <xdr:spPr>
        <a:xfrm>
          <a:off x="8483111" y="1350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50595</xdr:rowOff>
    </xdr:from>
    <xdr:to>
      <xdr:col>41</xdr:col>
      <xdr:colOff>101600</xdr:colOff>
      <xdr:row>78</xdr:row>
      <xdr:rowOff>152195</xdr:rowOff>
    </xdr:to>
    <xdr:sp macro="" textlink="">
      <xdr:nvSpPr>
        <xdr:cNvPr id="423" name="楕円 422"/>
        <xdr:cNvSpPr/>
      </xdr:nvSpPr>
      <xdr:spPr>
        <a:xfrm>
          <a:off x="7810500" y="134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143322</xdr:rowOff>
    </xdr:from>
    <xdr:ext cx="469744" cy="259045"/>
    <xdr:sp macro="" textlink="">
      <xdr:nvSpPr>
        <xdr:cNvPr id="424" name="テキスト ボックス 423"/>
        <xdr:cNvSpPr txBox="1"/>
      </xdr:nvSpPr>
      <xdr:spPr>
        <a:xfrm>
          <a:off x="7626428" y="1351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38151</xdr:rowOff>
    </xdr:from>
    <xdr:to>
      <xdr:col>36</xdr:col>
      <xdr:colOff>165100</xdr:colOff>
      <xdr:row>78</xdr:row>
      <xdr:rowOff>139751</xdr:rowOff>
    </xdr:to>
    <xdr:sp macro="" textlink="">
      <xdr:nvSpPr>
        <xdr:cNvPr id="425" name="楕円 424"/>
        <xdr:cNvSpPr/>
      </xdr:nvSpPr>
      <xdr:spPr>
        <a:xfrm>
          <a:off x="6921500" y="134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130878</xdr:rowOff>
    </xdr:from>
    <xdr:ext cx="534377" cy="259045"/>
    <xdr:sp macro="" textlink="">
      <xdr:nvSpPr>
        <xdr:cNvPr id="426" name="テキスト ボックス 425"/>
        <xdr:cNvSpPr txBox="1"/>
      </xdr:nvSpPr>
      <xdr:spPr>
        <a:xfrm>
          <a:off x="6705111" y="135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95315</xdr:rowOff>
    </xdr:from>
    <xdr:to>
      <xdr:col>55</xdr:col>
      <xdr:colOff>0</xdr:colOff>
      <xdr:row>97</xdr:row>
      <xdr:rowOff>24710</xdr:rowOff>
    </xdr:to>
    <xdr:cxnSp macro="">
      <xdr:nvCxnSpPr>
        <xdr:cNvPr id="453" name="直線コネクタ 452"/>
        <xdr:cNvCxnSpPr/>
      </xdr:nvCxnSpPr>
      <xdr:spPr>
        <a:xfrm flipV="1">
          <a:off x="9639300" y="16554515"/>
          <a:ext cx="838200" cy="1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24710</xdr:rowOff>
    </xdr:from>
    <xdr:to>
      <xdr:col>50</xdr:col>
      <xdr:colOff>114300</xdr:colOff>
      <xdr:row>97</xdr:row>
      <xdr:rowOff>86354</xdr:rowOff>
    </xdr:to>
    <xdr:cxnSp macro="">
      <xdr:nvCxnSpPr>
        <xdr:cNvPr id="456" name="直線コネクタ 455"/>
        <xdr:cNvCxnSpPr/>
      </xdr:nvCxnSpPr>
      <xdr:spPr>
        <a:xfrm flipV="1">
          <a:off x="8750300" y="16655360"/>
          <a:ext cx="889000" cy="6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71558</xdr:rowOff>
    </xdr:from>
    <xdr:to>
      <xdr:col>45</xdr:col>
      <xdr:colOff>177800</xdr:colOff>
      <xdr:row>97</xdr:row>
      <xdr:rowOff>86354</xdr:rowOff>
    </xdr:to>
    <xdr:cxnSp macro="">
      <xdr:nvCxnSpPr>
        <xdr:cNvPr id="459" name="直線コネクタ 458"/>
        <xdr:cNvCxnSpPr/>
      </xdr:nvCxnSpPr>
      <xdr:spPr>
        <a:xfrm>
          <a:off x="7861300" y="16702208"/>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160274</xdr:rowOff>
    </xdr:from>
    <xdr:to>
      <xdr:col>41</xdr:col>
      <xdr:colOff>50800</xdr:colOff>
      <xdr:row>97</xdr:row>
      <xdr:rowOff>71558</xdr:rowOff>
    </xdr:to>
    <xdr:cxnSp macro="">
      <xdr:nvCxnSpPr>
        <xdr:cNvPr id="462" name="直線コネクタ 461"/>
        <xdr:cNvCxnSpPr/>
      </xdr:nvCxnSpPr>
      <xdr:spPr>
        <a:xfrm>
          <a:off x="6972300" y="16619474"/>
          <a:ext cx="889000" cy="8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44515</xdr:rowOff>
    </xdr:from>
    <xdr:to>
      <xdr:col>55</xdr:col>
      <xdr:colOff>50800</xdr:colOff>
      <xdr:row>96</xdr:row>
      <xdr:rowOff>146115</xdr:rowOff>
    </xdr:to>
    <xdr:sp macro="" textlink="">
      <xdr:nvSpPr>
        <xdr:cNvPr id="472" name="楕円 471"/>
        <xdr:cNvSpPr/>
      </xdr:nvSpPr>
      <xdr:spPr>
        <a:xfrm>
          <a:off x="10426700" y="165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67392</xdr:rowOff>
    </xdr:from>
    <xdr:ext cx="534377" cy="259045"/>
    <xdr:sp macro="" textlink="">
      <xdr:nvSpPr>
        <xdr:cNvPr id="473" name="土木費該当値テキスト"/>
        <xdr:cNvSpPr txBox="1"/>
      </xdr:nvSpPr>
      <xdr:spPr>
        <a:xfrm>
          <a:off x="10528300" y="163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145360</xdr:rowOff>
    </xdr:from>
    <xdr:to>
      <xdr:col>50</xdr:col>
      <xdr:colOff>165100</xdr:colOff>
      <xdr:row>97</xdr:row>
      <xdr:rowOff>75510</xdr:rowOff>
    </xdr:to>
    <xdr:sp macro="" textlink="">
      <xdr:nvSpPr>
        <xdr:cNvPr id="474" name="楕円 473"/>
        <xdr:cNvSpPr/>
      </xdr:nvSpPr>
      <xdr:spPr>
        <a:xfrm>
          <a:off x="9588500" y="166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92037</xdr:rowOff>
    </xdr:from>
    <xdr:ext cx="534377" cy="259045"/>
    <xdr:sp macro="" textlink="">
      <xdr:nvSpPr>
        <xdr:cNvPr id="475" name="テキスト ボックス 474"/>
        <xdr:cNvSpPr txBox="1"/>
      </xdr:nvSpPr>
      <xdr:spPr>
        <a:xfrm>
          <a:off x="9372111" y="163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35554</xdr:rowOff>
    </xdr:from>
    <xdr:to>
      <xdr:col>46</xdr:col>
      <xdr:colOff>38100</xdr:colOff>
      <xdr:row>97</xdr:row>
      <xdr:rowOff>137154</xdr:rowOff>
    </xdr:to>
    <xdr:sp macro="" textlink="">
      <xdr:nvSpPr>
        <xdr:cNvPr id="476" name="楕円 475"/>
        <xdr:cNvSpPr/>
      </xdr:nvSpPr>
      <xdr:spPr>
        <a:xfrm>
          <a:off x="8699500" y="166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128281</xdr:rowOff>
    </xdr:from>
    <xdr:ext cx="534377" cy="259045"/>
    <xdr:sp macro="" textlink="">
      <xdr:nvSpPr>
        <xdr:cNvPr id="477" name="テキスト ボックス 476"/>
        <xdr:cNvSpPr txBox="1"/>
      </xdr:nvSpPr>
      <xdr:spPr>
        <a:xfrm>
          <a:off x="8483111" y="167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20758</xdr:rowOff>
    </xdr:from>
    <xdr:to>
      <xdr:col>41</xdr:col>
      <xdr:colOff>101600</xdr:colOff>
      <xdr:row>97</xdr:row>
      <xdr:rowOff>122358</xdr:rowOff>
    </xdr:to>
    <xdr:sp macro="" textlink="">
      <xdr:nvSpPr>
        <xdr:cNvPr id="478" name="楕円 477"/>
        <xdr:cNvSpPr/>
      </xdr:nvSpPr>
      <xdr:spPr>
        <a:xfrm>
          <a:off x="7810500" y="166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113485</xdr:rowOff>
    </xdr:from>
    <xdr:ext cx="534377" cy="259045"/>
    <xdr:sp macro="" textlink="">
      <xdr:nvSpPr>
        <xdr:cNvPr id="479" name="テキスト ボックス 478"/>
        <xdr:cNvSpPr txBox="1"/>
      </xdr:nvSpPr>
      <xdr:spPr>
        <a:xfrm>
          <a:off x="7594111" y="167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109474</xdr:rowOff>
    </xdr:from>
    <xdr:to>
      <xdr:col>36</xdr:col>
      <xdr:colOff>165100</xdr:colOff>
      <xdr:row>97</xdr:row>
      <xdr:rowOff>39624</xdr:rowOff>
    </xdr:to>
    <xdr:sp macro="" textlink="">
      <xdr:nvSpPr>
        <xdr:cNvPr id="480" name="楕円 479"/>
        <xdr:cNvSpPr/>
      </xdr:nvSpPr>
      <xdr:spPr>
        <a:xfrm>
          <a:off x="6921500" y="165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56151</xdr:rowOff>
    </xdr:from>
    <xdr:ext cx="534377" cy="259045"/>
    <xdr:sp macro="" textlink="">
      <xdr:nvSpPr>
        <xdr:cNvPr id="481" name="テキスト ボックス 480"/>
        <xdr:cNvSpPr txBox="1"/>
      </xdr:nvSpPr>
      <xdr:spPr>
        <a:xfrm>
          <a:off x="6705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85884</xdr:rowOff>
    </xdr:from>
    <xdr:to>
      <xdr:col>85</xdr:col>
      <xdr:colOff>127000</xdr:colOff>
      <xdr:row>36</xdr:row>
      <xdr:rowOff>144272</xdr:rowOff>
    </xdr:to>
    <xdr:cxnSp macro="">
      <xdr:nvCxnSpPr>
        <xdr:cNvPr id="510" name="直線コネクタ 509"/>
        <xdr:cNvCxnSpPr/>
      </xdr:nvCxnSpPr>
      <xdr:spPr>
        <a:xfrm flipV="1">
          <a:off x="15481300" y="6258084"/>
          <a:ext cx="8382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119602</xdr:rowOff>
    </xdr:from>
    <xdr:to>
      <xdr:col>81</xdr:col>
      <xdr:colOff>50800</xdr:colOff>
      <xdr:row>36</xdr:row>
      <xdr:rowOff>144272</xdr:rowOff>
    </xdr:to>
    <xdr:cxnSp macro="">
      <xdr:nvCxnSpPr>
        <xdr:cNvPr id="513" name="直線コネクタ 512"/>
        <xdr:cNvCxnSpPr/>
      </xdr:nvCxnSpPr>
      <xdr:spPr>
        <a:xfrm>
          <a:off x="14592300" y="6291802"/>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98628</xdr:rowOff>
    </xdr:from>
    <xdr:to>
      <xdr:col>76</xdr:col>
      <xdr:colOff>114300</xdr:colOff>
      <xdr:row>36</xdr:row>
      <xdr:rowOff>119602</xdr:rowOff>
    </xdr:to>
    <xdr:cxnSp macro="">
      <xdr:nvCxnSpPr>
        <xdr:cNvPr id="516" name="直線コネクタ 515"/>
        <xdr:cNvCxnSpPr/>
      </xdr:nvCxnSpPr>
      <xdr:spPr>
        <a:xfrm>
          <a:off x="13703300" y="6270828"/>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73273</xdr:rowOff>
    </xdr:from>
    <xdr:to>
      <xdr:col>71</xdr:col>
      <xdr:colOff>177800</xdr:colOff>
      <xdr:row>36</xdr:row>
      <xdr:rowOff>98628</xdr:rowOff>
    </xdr:to>
    <xdr:cxnSp macro="">
      <xdr:nvCxnSpPr>
        <xdr:cNvPr id="519" name="直線コネクタ 518"/>
        <xdr:cNvCxnSpPr/>
      </xdr:nvCxnSpPr>
      <xdr:spPr>
        <a:xfrm>
          <a:off x="12814300" y="6245473"/>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35084</xdr:rowOff>
    </xdr:from>
    <xdr:to>
      <xdr:col>85</xdr:col>
      <xdr:colOff>177800</xdr:colOff>
      <xdr:row>36</xdr:row>
      <xdr:rowOff>136684</xdr:rowOff>
    </xdr:to>
    <xdr:sp macro="" textlink="">
      <xdr:nvSpPr>
        <xdr:cNvPr id="529" name="楕円 528"/>
        <xdr:cNvSpPr/>
      </xdr:nvSpPr>
      <xdr:spPr>
        <a:xfrm>
          <a:off x="16268700" y="62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13511</xdr:rowOff>
    </xdr:from>
    <xdr:ext cx="534377" cy="259045"/>
    <xdr:sp macro="" textlink="">
      <xdr:nvSpPr>
        <xdr:cNvPr id="530" name="消防費該当値テキスト"/>
        <xdr:cNvSpPr txBox="1"/>
      </xdr:nvSpPr>
      <xdr:spPr>
        <a:xfrm>
          <a:off x="16370300" y="61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93472</xdr:rowOff>
    </xdr:from>
    <xdr:to>
      <xdr:col>81</xdr:col>
      <xdr:colOff>101600</xdr:colOff>
      <xdr:row>37</xdr:row>
      <xdr:rowOff>23622</xdr:rowOff>
    </xdr:to>
    <xdr:sp macro="" textlink="">
      <xdr:nvSpPr>
        <xdr:cNvPr id="531" name="楕円 530"/>
        <xdr:cNvSpPr/>
      </xdr:nvSpPr>
      <xdr:spPr>
        <a:xfrm>
          <a:off x="15430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14749</xdr:rowOff>
    </xdr:from>
    <xdr:ext cx="534377" cy="259045"/>
    <xdr:sp macro="" textlink="">
      <xdr:nvSpPr>
        <xdr:cNvPr id="532" name="テキスト ボックス 531"/>
        <xdr:cNvSpPr txBox="1"/>
      </xdr:nvSpPr>
      <xdr:spPr>
        <a:xfrm>
          <a:off x="15214111" y="63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68802</xdr:rowOff>
    </xdr:from>
    <xdr:to>
      <xdr:col>76</xdr:col>
      <xdr:colOff>165100</xdr:colOff>
      <xdr:row>36</xdr:row>
      <xdr:rowOff>170402</xdr:rowOff>
    </xdr:to>
    <xdr:sp macro="" textlink="">
      <xdr:nvSpPr>
        <xdr:cNvPr id="533" name="楕円 532"/>
        <xdr:cNvSpPr/>
      </xdr:nvSpPr>
      <xdr:spPr>
        <a:xfrm>
          <a:off x="14541500" y="624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161529</xdr:rowOff>
    </xdr:from>
    <xdr:ext cx="534377" cy="259045"/>
    <xdr:sp macro="" textlink="">
      <xdr:nvSpPr>
        <xdr:cNvPr id="534" name="テキスト ボックス 533"/>
        <xdr:cNvSpPr txBox="1"/>
      </xdr:nvSpPr>
      <xdr:spPr>
        <a:xfrm>
          <a:off x="14325111" y="633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47828</xdr:rowOff>
    </xdr:from>
    <xdr:to>
      <xdr:col>72</xdr:col>
      <xdr:colOff>38100</xdr:colOff>
      <xdr:row>36</xdr:row>
      <xdr:rowOff>149428</xdr:rowOff>
    </xdr:to>
    <xdr:sp macro="" textlink="">
      <xdr:nvSpPr>
        <xdr:cNvPr id="535" name="楕円 534"/>
        <xdr:cNvSpPr/>
      </xdr:nvSpPr>
      <xdr:spPr>
        <a:xfrm>
          <a:off x="13652500" y="62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140555</xdr:rowOff>
    </xdr:from>
    <xdr:ext cx="534377" cy="259045"/>
    <xdr:sp macro="" textlink="">
      <xdr:nvSpPr>
        <xdr:cNvPr id="536" name="テキスト ボックス 535"/>
        <xdr:cNvSpPr txBox="1"/>
      </xdr:nvSpPr>
      <xdr:spPr>
        <a:xfrm>
          <a:off x="13436111" y="63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22473</xdr:rowOff>
    </xdr:from>
    <xdr:to>
      <xdr:col>67</xdr:col>
      <xdr:colOff>101600</xdr:colOff>
      <xdr:row>36</xdr:row>
      <xdr:rowOff>124073</xdr:rowOff>
    </xdr:to>
    <xdr:sp macro="" textlink="">
      <xdr:nvSpPr>
        <xdr:cNvPr id="537" name="楕円 536"/>
        <xdr:cNvSpPr/>
      </xdr:nvSpPr>
      <xdr:spPr>
        <a:xfrm>
          <a:off x="12763500" y="61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140600</xdr:rowOff>
    </xdr:from>
    <xdr:ext cx="534377" cy="259045"/>
    <xdr:sp macro="" textlink="">
      <xdr:nvSpPr>
        <xdr:cNvPr id="538" name="テキスト ボックス 537"/>
        <xdr:cNvSpPr txBox="1"/>
      </xdr:nvSpPr>
      <xdr:spPr>
        <a:xfrm>
          <a:off x="12547111" y="59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21113</xdr:rowOff>
    </xdr:from>
    <xdr:to>
      <xdr:col>85</xdr:col>
      <xdr:colOff>127000</xdr:colOff>
      <xdr:row>52</xdr:row>
      <xdr:rowOff>81307</xdr:rowOff>
    </xdr:to>
    <xdr:cxnSp macro="">
      <xdr:nvCxnSpPr>
        <xdr:cNvPr id="572" name="直線コネクタ 571"/>
        <xdr:cNvCxnSpPr/>
      </xdr:nvCxnSpPr>
      <xdr:spPr>
        <a:xfrm>
          <a:off x="15481300" y="8936513"/>
          <a:ext cx="838200" cy="6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146601</xdr:rowOff>
    </xdr:from>
    <xdr:to>
      <xdr:col>81</xdr:col>
      <xdr:colOff>50800</xdr:colOff>
      <xdr:row>52</xdr:row>
      <xdr:rowOff>21113</xdr:rowOff>
    </xdr:to>
    <xdr:cxnSp macro="">
      <xdr:nvCxnSpPr>
        <xdr:cNvPr id="575" name="直線コネクタ 574"/>
        <xdr:cNvCxnSpPr/>
      </xdr:nvCxnSpPr>
      <xdr:spPr>
        <a:xfrm>
          <a:off x="14592300" y="889055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146601</xdr:rowOff>
    </xdr:from>
    <xdr:to>
      <xdr:col>76</xdr:col>
      <xdr:colOff>114300</xdr:colOff>
      <xdr:row>53</xdr:row>
      <xdr:rowOff>59690</xdr:rowOff>
    </xdr:to>
    <xdr:cxnSp macro="">
      <xdr:nvCxnSpPr>
        <xdr:cNvPr id="578" name="直線コネクタ 577"/>
        <xdr:cNvCxnSpPr/>
      </xdr:nvCxnSpPr>
      <xdr:spPr>
        <a:xfrm flipV="1">
          <a:off x="13703300" y="8890551"/>
          <a:ext cx="889000" cy="2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59690</xdr:rowOff>
    </xdr:from>
    <xdr:to>
      <xdr:col>71</xdr:col>
      <xdr:colOff>177800</xdr:colOff>
      <xdr:row>53</xdr:row>
      <xdr:rowOff>88150</xdr:rowOff>
    </xdr:to>
    <xdr:cxnSp macro="">
      <xdr:nvCxnSpPr>
        <xdr:cNvPr id="581" name="直線コネクタ 580"/>
        <xdr:cNvCxnSpPr/>
      </xdr:nvCxnSpPr>
      <xdr:spPr>
        <a:xfrm flipV="1">
          <a:off x="12814300" y="9146540"/>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30507</xdr:rowOff>
    </xdr:from>
    <xdr:to>
      <xdr:col>85</xdr:col>
      <xdr:colOff>177800</xdr:colOff>
      <xdr:row>52</xdr:row>
      <xdr:rowOff>132107</xdr:rowOff>
    </xdr:to>
    <xdr:sp macro="" textlink="">
      <xdr:nvSpPr>
        <xdr:cNvPr id="591" name="楕円 590"/>
        <xdr:cNvSpPr/>
      </xdr:nvSpPr>
      <xdr:spPr>
        <a:xfrm>
          <a:off x="16268700" y="89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53384</xdr:rowOff>
    </xdr:from>
    <xdr:ext cx="599010" cy="259045"/>
    <xdr:sp macro="" textlink="">
      <xdr:nvSpPr>
        <xdr:cNvPr id="592" name="教育費該当値テキスト"/>
        <xdr:cNvSpPr txBox="1"/>
      </xdr:nvSpPr>
      <xdr:spPr>
        <a:xfrm>
          <a:off x="16370300" y="879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141763</xdr:rowOff>
    </xdr:from>
    <xdr:to>
      <xdr:col>81</xdr:col>
      <xdr:colOff>101600</xdr:colOff>
      <xdr:row>52</xdr:row>
      <xdr:rowOff>71913</xdr:rowOff>
    </xdr:to>
    <xdr:sp macro="" textlink="">
      <xdr:nvSpPr>
        <xdr:cNvPr id="593" name="楕円 592"/>
        <xdr:cNvSpPr/>
      </xdr:nvSpPr>
      <xdr:spPr>
        <a:xfrm>
          <a:off x="15430500" y="88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88440</xdr:rowOff>
    </xdr:from>
    <xdr:ext cx="599010" cy="259045"/>
    <xdr:sp macro="" textlink="">
      <xdr:nvSpPr>
        <xdr:cNvPr id="594" name="テキスト ボックス 593"/>
        <xdr:cNvSpPr txBox="1"/>
      </xdr:nvSpPr>
      <xdr:spPr>
        <a:xfrm>
          <a:off x="15181795" y="866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95801</xdr:rowOff>
    </xdr:from>
    <xdr:to>
      <xdr:col>76</xdr:col>
      <xdr:colOff>165100</xdr:colOff>
      <xdr:row>52</xdr:row>
      <xdr:rowOff>25951</xdr:rowOff>
    </xdr:to>
    <xdr:sp macro="" textlink="">
      <xdr:nvSpPr>
        <xdr:cNvPr id="595" name="楕円 594"/>
        <xdr:cNvSpPr/>
      </xdr:nvSpPr>
      <xdr:spPr>
        <a:xfrm>
          <a:off x="14541500" y="883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42478</xdr:rowOff>
    </xdr:from>
    <xdr:ext cx="599010" cy="259045"/>
    <xdr:sp macro="" textlink="">
      <xdr:nvSpPr>
        <xdr:cNvPr id="596" name="テキスト ボックス 595"/>
        <xdr:cNvSpPr txBox="1"/>
      </xdr:nvSpPr>
      <xdr:spPr>
        <a:xfrm>
          <a:off x="14292795" y="861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8890</xdr:rowOff>
    </xdr:from>
    <xdr:to>
      <xdr:col>72</xdr:col>
      <xdr:colOff>38100</xdr:colOff>
      <xdr:row>53</xdr:row>
      <xdr:rowOff>110490</xdr:rowOff>
    </xdr:to>
    <xdr:sp macro="" textlink="">
      <xdr:nvSpPr>
        <xdr:cNvPr id="597" name="楕円 596"/>
        <xdr:cNvSpPr/>
      </xdr:nvSpPr>
      <xdr:spPr>
        <a:xfrm>
          <a:off x="13652500" y="90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127017</xdr:rowOff>
    </xdr:from>
    <xdr:ext cx="534377" cy="259045"/>
    <xdr:sp macro="" textlink="">
      <xdr:nvSpPr>
        <xdr:cNvPr id="598" name="テキスト ボックス 597"/>
        <xdr:cNvSpPr txBox="1"/>
      </xdr:nvSpPr>
      <xdr:spPr>
        <a:xfrm>
          <a:off x="13436111" y="887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37350</xdr:rowOff>
    </xdr:from>
    <xdr:to>
      <xdr:col>67</xdr:col>
      <xdr:colOff>101600</xdr:colOff>
      <xdr:row>53</xdr:row>
      <xdr:rowOff>138950</xdr:rowOff>
    </xdr:to>
    <xdr:sp macro="" textlink="">
      <xdr:nvSpPr>
        <xdr:cNvPr id="599" name="楕円 598"/>
        <xdr:cNvSpPr/>
      </xdr:nvSpPr>
      <xdr:spPr>
        <a:xfrm>
          <a:off x="12763500" y="9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155477</xdr:rowOff>
    </xdr:from>
    <xdr:ext cx="534377" cy="259045"/>
    <xdr:sp macro="" textlink="">
      <xdr:nvSpPr>
        <xdr:cNvPr id="600" name="テキスト ボックス 599"/>
        <xdr:cNvSpPr txBox="1"/>
      </xdr:nvSpPr>
      <xdr:spPr>
        <a:xfrm>
          <a:off x="12547111" y="88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43665</xdr:rowOff>
    </xdr:from>
    <xdr:to>
      <xdr:col>85</xdr:col>
      <xdr:colOff>127000</xdr:colOff>
      <xdr:row>75</xdr:row>
      <xdr:rowOff>122824</xdr:rowOff>
    </xdr:to>
    <xdr:cxnSp macro="">
      <xdr:nvCxnSpPr>
        <xdr:cNvPr id="625" name="直線コネクタ 624"/>
        <xdr:cNvCxnSpPr/>
      </xdr:nvCxnSpPr>
      <xdr:spPr>
        <a:xfrm>
          <a:off x="15481300" y="12902415"/>
          <a:ext cx="838200" cy="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147558</xdr:rowOff>
    </xdr:from>
    <xdr:to>
      <xdr:col>81</xdr:col>
      <xdr:colOff>50800</xdr:colOff>
      <xdr:row>75</xdr:row>
      <xdr:rowOff>43665</xdr:rowOff>
    </xdr:to>
    <xdr:cxnSp macro="">
      <xdr:nvCxnSpPr>
        <xdr:cNvPr id="628" name="直線コネクタ 627"/>
        <xdr:cNvCxnSpPr/>
      </xdr:nvCxnSpPr>
      <xdr:spPr>
        <a:xfrm>
          <a:off x="14592300" y="12834858"/>
          <a:ext cx="889000" cy="6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147558</xdr:rowOff>
    </xdr:from>
    <xdr:to>
      <xdr:col>76</xdr:col>
      <xdr:colOff>114300</xdr:colOff>
      <xdr:row>75</xdr:row>
      <xdr:rowOff>122412</xdr:rowOff>
    </xdr:to>
    <xdr:cxnSp macro="">
      <xdr:nvCxnSpPr>
        <xdr:cNvPr id="631" name="直線コネクタ 630"/>
        <xdr:cNvCxnSpPr/>
      </xdr:nvCxnSpPr>
      <xdr:spPr>
        <a:xfrm flipV="1">
          <a:off x="13703300" y="1283485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122412</xdr:rowOff>
    </xdr:from>
    <xdr:to>
      <xdr:col>71</xdr:col>
      <xdr:colOff>177800</xdr:colOff>
      <xdr:row>77</xdr:row>
      <xdr:rowOff>107004</xdr:rowOff>
    </xdr:to>
    <xdr:cxnSp macro="">
      <xdr:nvCxnSpPr>
        <xdr:cNvPr id="634" name="直線コネクタ 633"/>
        <xdr:cNvCxnSpPr/>
      </xdr:nvCxnSpPr>
      <xdr:spPr>
        <a:xfrm flipV="1">
          <a:off x="12814300" y="12981162"/>
          <a:ext cx="889000" cy="32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72024</xdr:rowOff>
    </xdr:from>
    <xdr:to>
      <xdr:col>85</xdr:col>
      <xdr:colOff>177800</xdr:colOff>
      <xdr:row>76</xdr:row>
      <xdr:rowOff>2174</xdr:rowOff>
    </xdr:to>
    <xdr:sp macro="" textlink="">
      <xdr:nvSpPr>
        <xdr:cNvPr id="644" name="楕円 643"/>
        <xdr:cNvSpPr/>
      </xdr:nvSpPr>
      <xdr:spPr>
        <a:xfrm>
          <a:off x="16268700" y="129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94901</xdr:rowOff>
    </xdr:from>
    <xdr:ext cx="534377" cy="259045"/>
    <xdr:sp macro="" textlink="">
      <xdr:nvSpPr>
        <xdr:cNvPr id="645" name="災害復旧費該当値テキスト"/>
        <xdr:cNvSpPr txBox="1"/>
      </xdr:nvSpPr>
      <xdr:spPr>
        <a:xfrm>
          <a:off x="16370300" y="127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164315</xdr:rowOff>
    </xdr:from>
    <xdr:to>
      <xdr:col>81</xdr:col>
      <xdr:colOff>101600</xdr:colOff>
      <xdr:row>75</xdr:row>
      <xdr:rowOff>94465</xdr:rowOff>
    </xdr:to>
    <xdr:sp macro="" textlink="">
      <xdr:nvSpPr>
        <xdr:cNvPr id="646" name="楕円 645"/>
        <xdr:cNvSpPr/>
      </xdr:nvSpPr>
      <xdr:spPr>
        <a:xfrm>
          <a:off x="15430500" y="128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110992</xdr:rowOff>
    </xdr:from>
    <xdr:ext cx="534377" cy="259045"/>
    <xdr:sp macro="" textlink="">
      <xdr:nvSpPr>
        <xdr:cNvPr id="647" name="テキスト ボックス 646"/>
        <xdr:cNvSpPr txBox="1"/>
      </xdr:nvSpPr>
      <xdr:spPr>
        <a:xfrm>
          <a:off x="15214111" y="1262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96758</xdr:rowOff>
    </xdr:from>
    <xdr:to>
      <xdr:col>76</xdr:col>
      <xdr:colOff>165100</xdr:colOff>
      <xdr:row>75</xdr:row>
      <xdr:rowOff>26908</xdr:rowOff>
    </xdr:to>
    <xdr:sp macro="" textlink="">
      <xdr:nvSpPr>
        <xdr:cNvPr id="648" name="楕円 647"/>
        <xdr:cNvSpPr/>
      </xdr:nvSpPr>
      <xdr:spPr>
        <a:xfrm>
          <a:off x="14541500" y="1278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43435</xdr:rowOff>
    </xdr:from>
    <xdr:ext cx="534377" cy="259045"/>
    <xdr:sp macro="" textlink="">
      <xdr:nvSpPr>
        <xdr:cNvPr id="649" name="テキスト ボックス 648"/>
        <xdr:cNvSpPr txBox="1"/>
      </xdr:nvSpPr>
      <xdr:spPr>
        <a:xfrm>
          <a:off x="14325111" y="1255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71612</xdr:rowOff>
    </xdr:from>
    <xdr:to>
      <xdr:col>72</xdr:col>
      <xdr:colOff>38100</xdr:colOff>
      <xdr:row>76</xdr:row>
      <xdr:rowOff>1761</xdr:rowOff>
    </xdr:to>
    <xdr:sp macro="" textlink="">
      <xdr:nvSpPr>
        <xdr:cNvPr id="650" name="楕円 649"/>
        <xdr:cNvSpPr/>
      </xdr:nvSpPr>
      <xdr:spPr>
        <a:xfrm>
          <a:off x="13652500" y="12930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18289</xdr:rowOff>
    </xdr:from>
    <xdr:ext cx="534377" cy="259045"/>
    <xdr:sp macro="" textlink="">
      <xdr:nvSpPr>
        <xdr:cNvPr id="651" name="テキスト ボックス 650"/>
        <xdr:cNvSpPr txBox="1"/>
      </xdr:nvSpPr>
      <xdr:spPr>
        <a:xfrm>
          <a:off x="13436111" y="127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56204</xdr:rowOff>
    </xdr:from>
    <xdr:to>
      <xdr:col>67</xdr:col>
      <xdr:colOff>101600</xdr:colOff>
      <xdr:row>77</xdr:row>
      <xdr:rowOff>157804</xdr:rowOff>
    </xdr:to>
    <xdr:sp macro="" textlink="">
      <xdr:nvSpPr>
        <xdr:cNvPr id="652" name="楕円 651"/>
        <xdr:cNvSpPr/>
      </xdr:nvSpPr>
      <xdr:spPr>
        <a:xfrm>
          <a:off x="12763500" y="132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2881</xdr:rowOff>
    </xdr:from>
    <xdr:ext cx="534377" cy="259045"/>
    <xdr:sp macro="" textlink="">
      <xdr:nvSpPr>
        <xdr:cNvPr id="653" name="テキスト ボックス 652"/>
        <xdr:cNvSpPr txBox="1"/>
      </xdr:nvSpPr>
      <xdr:spPr>
        <a:xfrm>
          <a:off x="12547111" y="13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767</xdr:rowOff>
    </xdr:from>
    <xdr:to>
      <xdr:col>85</xdr:col>
      <xdr:colOff>127000</xdr:colOff>
      <xdr:row>97</xdr:row>
      <xdr:rowOff>46476</xdr:rowOff>
    </xdr:to>
    <xdr:cxnSp macro="">
      <xdr:nvCxnSpPr>
        <xdr:cNvPr id="684" name="直線コネクタ 683"/>
        <xdr:cNvCxnSpPr/>
      </xdr:nvCxnSpPr>
      <xdr:spPr>
        <a:xfrm flipV="1">
          <a:off x="15481300" y="16631417"/>
          <a:ext cx="8382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46476</xdr:rowOff>
    </xdr:from>
    <xdr:to>
      <xdr:col>81</xdr:col>
      <xdr:colOff>50800</xdr:colOff>
      <xdr:row>97</xdr:row>
      <xdr:rowOff>55291</xdr:rowOff>
    </xdr:to>
    <xdr:cxnSp macro="">
      <xdr:nvCxnSpPr>
        <xdr:cNvPr id="687" name="直線コネクタ 686"/>
        <xdr:cNvCxnSpPr/>
      </xdr:nvCxnSpPr>
      <xdr:spPr>
        <a:xfrm flipV="1">
          <a:off x="14592300" y="16677126"/>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51192</xdr:rowOff>
    </xdr:from>
    <xdr:to>
      <xdr:col>76</xdr:col>
      <xdr:colOff>114300</xdr:colOff>
      <xdr:row>97</xdr:row>
      <xdr:rowOff>55291</xdr:rowOff>
    </xdr:to>
    <xdr:cxnSp macro="">
      <xdr:nvCxnSpPr>
        <xdr:cNvPr id="690" name="直線コネクタ 689"/>
        <xdr:cNvCxnSpPr/>
      </xdr:nvCxnSpPr>
      <xdr:spPr>
        <a:xfrm>
          <a:off x="13703300" y="16681842"/>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51192</xdr:rowOff>
    </xdr:from>
    <xdr:to>
      <xdr:col>71</xdr:col>
      <xdr:colOff>177800</xdr:colOff>
      <xdr:row>97</xdr:row>
      <xdr:rowOff>61627</xdr:rowOff>
    </xdr:to>
    <xdr:cxnSp macro="">
      <xdr:nvCxnSpPr>
        <xdr:cNvPr id="693" name="直線コネクタ 692"/>
        <xdr:cNvCxnSpPr/>
      </xdr:nvCxnSpPr>
      <xdr:spPr>
        <a:xfrm flipV="1">
          <a:off x="12814300" y="16681842"/>
          <a:ext cx="8890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121417</xdr:rowOff>
    </xdr:from>
    <xdr:to>
      <xdr:col>85</xdr:col>
      <xdr:colOff>177800</xdr:colOff>
      <xdr:row>97</xdr:row>
      <xdr:rowOff>51567</xdr:rowOff>
    </xdr:to>
    <xdr:sp macro="" textlink="">
      <xdr:nvSpPr>
        <xdr:cNvPr id="703" name="楕円 702"/>
        <xdr:cNvSpPr/>
      </xdr:nvSpPr>
      <xdr:spPr>
        <a:xfrm>
          <a:off x="16268700" y="165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144294</xdr:rowOff>
    </xdr:from>
    <xdr:ext cx="599010" cy="259045"/>
    <xdr:sp macro="" textlink="">
      <xdr:nvSpPr>
        <xdr:cNvPr id="704" name="公債費該当値テキスト"/>
        <xdr:cNvSpPr txBox="1"/>
      </xdr:nvSpPr>
      <xdr:spPr>
        <a:xfrm>
          <a:off x="16370300" y="1643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167126</xdr:rowOff>
    </xdr:from>
    <xdr:to>
      <xdr:col>81</xdr:col>
      <xdr:colOff>101600</xdr:colOff>
      <xdr:row>97</xdr:row>
      <xdr:rowOff>97276</xdr:rowOff>
    </xdr:to>
    <xdr:sp macro="" textlink="">
      <xdr:nvSpPr>
        <xdr:cNvPr id="705" name="楕円 704"/>
        <xdr:cNvSpPr/>
      </xdr:nvSpPr>
      <xdr:spPr>
        <a:xfrm>
          <a:off x="15430500" y="166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113803</xdr:rowOff>
    </xdr:from>
    <xdr:ext cx="599010" cy="259045"/>
    <xdr:sp macro="" textlink="">
      <xdr:nvSpPr>
        <xdr:cNvPr id="706" name="テキスト ボックス 705"/>
        <xdr:cNvSpPr txBox="1"/>
      </xdr:nvSpPr>
      <xdr:spPr>
        <a:xfrm>
          <a:off x="15181795" y="1640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4491</xdr:rowOff>
    </xdr:from>
    <xdr:to>
      <xdr:col>76</xdr:col>
      <xdr:colOff>165100</xdr:colOff>
      <xdr:row>97</xdr:row>
      <xdr:rowOff>106091</xdr:rowOff>
    </xdr:to>
    <xdr:sp macro="" textlink="">
      <xdr:nvSpPr>
        <xdr:cNvPr id="707" name="楕円 706"/>
        <xdr:cNvSpPr/>
      </xdr:nvSpPr>
      <xdr:spPr>
        <a:xfrm>
          <a:off x="14541500" y="166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122618</xdr:rowOff>
    </xdr:from>
    <xdr:ext cx="599010" cy="259045"/>
    <xdr:sp macro="" textlink="">
      <xdr:nvSpPr>
        <xdr:cNvPr id="708" name="テキスト ボックス 707"/>
        <xdr:cNvSpPr txBox="1"/>
      </xdr:nvSpPr>
      <xdr:spPr>
        <a:xfrm>
          <a:off x="14292795" y="164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392</xdr:rowOff>
    </xdr:from>
    <xdr:to>
      <xdr:col>72</xdr:col>
      <xdr:colOff>38100</xdr:colOff>
      <xdr:row>97</xdr:row>
      <xdr:rowOff>101992</xdr:rowOff>
    </xdr:to>
    <xdr:sp macro="" textlink="">
      <xdr:nvSpPr>
        <xdr:cNvPr id="709" name="楕円 708"/>
        <xdr:cNvSpPr/>
      </xdr:nvSpPr>
      <xdr:spPr>
        <a:xfrm>
          <a:off x="13652500" y="166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118519</xdr:rowOff>
    </xdr:from>
    <xdr:ext cx="599010" cy="259045"/>
    <xdr:sp macro="" textlink="">
      <xdr:nvSpPr>
        <xdr:cNvPr id="710" name="テキスト ボックス 709"/>
        <xdr:cNvSpPr txBox="1"/>
      </xdr:nvSpPr>
      <xdr:spPr>
        <a:xfrm>
          <a:off x="13403795" y="1640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10827</xdr:rowOff>
    </xdr:from>
    <xdr:to>
      <xdr:col>67</xdr:col>
      <xdr:colOff>101600</xdr:colOff>
      <xdr:row>97</xdr:row>
      <xdr:rowOff>112427</xdr:rowOff>
    </xdr:to>
    <xdr:sp macro="" textlink="">
      <xdr:nvSpPr>
        <xdr:cNvPr id="711" name="楕円 710"/>
        <xdr:cNvSpPr/>
      </xdr:nvSpPr>
      <xdr:spPr>
        <a:xfrm>
          <a:off x="12763500" y="16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128954</xdr:rowOff>
    </xdr:from>
    <xdr:ext cx="599010" cy="259045"/>
    <xdr:sp macro="" textlink="">
      <xdr:nvSpPr>
        <xdr:cNvPr id="712" name="テキスト ボックス 711"/>
        <xdr:cNvSpPr txBox="1"/>
      </xdr:nvSpPr>
      <xdr:spPr>
        <a:xfrm>
          <a:off x="12514795" y="1641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費は住民一人当たり約７３千円と類似団体と比較して非常に高い状況となっているが、平成３０年７月豪雨等の影響である。同じく、公債費も住民一人当たり１３５千円と類似団体と比較し非常に高い状況であるが、こちらも同災害に係る起債の増額とともに、近年の大型事業の影響による起債の発行増が影響している。</a:t>
          </a:r>
        </a:p>
        <a:p>
          <a:r>
            <a:rPr kumimoji="1" lang="ja-JP" altLang="en-US" sz="1300">
              <a:latin typeface="ＭＳ Ｐゴシック" panose="020B0600070205080204" pitchFamily="50" charset="-128"/>
              <a:ea typeface="ＭＳ Ｐゴシック" panose="020B0600070205080204" pitchFamily="50" charset="-128"/>
            </a:rPr>
            <a:t>　民生費については、大型事業（成羽長寿園・こども園建設事業）の完了に伴い、類似団体平均に近い数値になっているが、障害福祉サービス等の扶助費が年々増加傾向にあるため、今後しばらくは、高い状況が続くことが見込まれる。</a:t>
          </a:r>
        </a:p>
        <a:p>
          <a:r>
            <a:rPr kumimoji="1" lang="ja-JP" altLang="en-US" sz="1300">
              <a:latin typeface="ＭＳ Ｐゴシック" panose="020B0600070205080204" pitchFamily="50" charset="-128"/>
              <a:ea typeface="ＭＳ Ｐゴシック" panose="020B0600070205080204" pitchFamily="50" charset="-128"/>
            </a:rPr>
            <a:t>　教育費については、以前から成羽複合施設や川上総合学習センター、旧吹屋小学校などの施設整備を行っていることに加えて、高梁市図書館の運営委託料などから、類似団体平均と比較して高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市は市税等の自主財源に乏しく、地方交付税等の依存財源に頼らざるを得ない状況であり、健全な財政運営のためにも財政調整基金の確保や実質収支額の改善に努めている。特に財政調整基金は、決算剰余金を中心に積み立てるとともに、取り崩しについては最低限の範囲に努めている。平成３０年７月豪雨災害等の復旧に対する基金の取崩により財政調整基金の残高は大きく減少したが、令和２年度以降は実質単年度収支が増加し、積み立てることができている。今後も事務事業の見直しなど、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いずれの会計も実質赤字は発生していない。</a:t>
          </a:r>
        </a:p>
        <a:p>
          <a:r>
            <a:rPr kumimoji="1" lang="ja-JP" altLang="en-US" sz="1400">
              <a:latin typeface="ＭＳ ゴシック" pitchFamily="49" charset="-128"/>
              <a:ea typeface="ＭＳ ゴシック" pitchFamily="49" charset="-128"/>
            </a:rPr>
            <a:t>　一般会計については、引き続き財政運営適正化計画に基づき、事業の重点化を図り持続可能な財政運営を行う。</a:t>
          </a:r>
        </a:p>
        <a:p>
          <a:r>
            <a:rPr kumimoji="1" lang="ja-JP" altLang="en-US" sz="1400">
              <a:latin typeface="ＭＳ ゴシック" pitchFamily="49" charset="-128"/>
              <a:ea typeface="ＭＳ ゴシック" pitchFamily="49" charset="-128"/>
            </a:rPr>
            <a:t>その他特別会計については、独立採算を原則とし、歳入歳出の適正化を図る。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については、道路等の償還額の大きい起債の完済により、近年は減少傾向となっていたが、近年集中している大型事業の償還開始や平成３０年７月豪雨災害の影響により、今後は増加傾向となる見通しである。今後も財政運営適正化計画及び公営企業経営健全化計画の確実な実施により、大型事業についても計画的な起債発行を遵守し、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将来負担額については、下水道事業特別会計の地方債残高増加による公営企業債等繰入見込額の増加により前年度に比べ増加している。</a:t>
          </a:r>
        </a:p>
        <a:p>
          <a:r>
            <a:rPr kumimoji="1" lang="ja-JP" altLang="en-US" sz="1400">
              <a:latin typeface="ＭＳ ゴシック" pitchFamily="49" charset="-128"/>
              <a:ea typeface="ＭＳ ゴシック" pitchFamily="49" charset="-128"/>
            </a:rPr>
            <a:t>　また、充当可能財源等のうち充当可能基金では、主に財政調整基金が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億円、減債基金が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億円の増額となり、減少している基金が多い中ではあるが、総額では増えた形となった。</a:t>
          </a:r>
        </a:p>
        <a:p>
          <a:r>
            <a:rPr kumimoji="1" lang="ja-JP" altLang="en-US" sz="1400">
              <a:latin typeface="ＭＳ ゴシック" pitchFamily="49" charset="-128"/>
              <a:ea typeface="ＭＳ ゴシック" pitchFamily="49" charset="-128"/>
            </a:rPr>
            <a:t>　昨年度と比較すると、将来負担額も充当可能財源等も増加したが、充当可能財源等の増加金額のほうが大きく、将来負担比率の分子は</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百万円の増加となっている。</a:t>
          </a:r>
        </a:p>
        <a:p>
          <a:r>
            <a:rPr kumimoji="1" lang="ja-JP" altLang="en-US" sz="1400">
              <a:latin typeface="ＭＳ ゴシック" pitchFamily="49" charset="-128"/>
              <a:ea typeface="ＭＳ ゴシック" pitchFamily="49" charset="-128"/>
            </a:rPr>
            <a:t>　しかしながら、しばらくは大型事業や災害復旧事業の償還が集中する期間であり、地方債残高の増、基金の取り崩しが見込まれる。今後も引き続き、財政運営適正化計画を基に健全な財政運営に努める。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岡山県高梁市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各基金において目的に応じた事業に充当して事業を執行したが、決算剰余金を財政調整基金や減債基金等に積み立てたため、基金全体としては７６８百万円の増額となった。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を推進していくとともに、目的の類似している基金については統合も検討し、有効な財源として活用していく。また、今後も大型事業が控えており、積み立ての減少・取り崩しの増加となることで基金の減少が見込まれ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地域振興基金：住民による自主的、主体的なまちづくり活動事業等の推進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文化振興基金：文化芸術活動及び歴史文化の保護、保存と活用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復興基金：平成３０年７月豪雨災害からの復旧及び復興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福祉基金：地域福祉活動の促進と快適な生活環境の形成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開発事業基金：大規模事業の実施による財源確保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各基金において目的に応じた事業に充当したため。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各基金において目的に応じた事業を推進していくとともに、目的の類似している基金については統合も検討し、有効な財源として活用していく。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決算剰余金による積み立てが取り崩し額を上回ったため。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決算剰余金を積み立てるとともに、取り崩しについては大規模な災害対応など、最低限の範囲に努めていく。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地方債の償還に充当したが、決算剰余金による積み立てが取り崩し額を上回ったため。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財政運営適正化計画に基づき、計画的な新規起債発行に努める。また、繰上償還の財源として保持していく。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28,466
27,553
546.99
27,947,182
26,937,125
859,193
14,324,144
32,310,054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下回っており、主な要因は、市庁舎及び複合施設の建設や養護老人ホームの除却による。本市の有形固定資産のうち、大部分を占めている道路や橋りょうなどのインフラ工作物では</a:t>
          </a:r>
          <a:r>
            <a:rPr kumimoji="1" lang="en-US" altLang="ja-JP" sz="1100">
              <a:latin typeface="ＭＳ Ｐゴシック" panose="020B0600070205080204" pitchFamily="50" charset="-128"/>
              <a:ea typeface="ＭＳ Ｐゴシック" panose="020B0600070205080204" pitchFamily="50" charset="-128"/>
            </a:rPr>
            <a:t>61.1</a:t>
          </a:r>
          <a:r>
            <a:rPr kumimoji="1" lang="ja-JP" altLang="en-US" sz="1100">
              <a:latin typeface="ＭＳ Ｐゴシック" panose="020B0600070205080204" pitchFamily="50" charset="-128"/>
              <a:ea typeface="ＭＳ Ｐゴシック" panose="020B0600070205080204" pitchFamily="50" charset="-128"/>
            </a:rPr>
            <a:t>％であったが、次いで大きな割合を占める建物は</a:t>
          </a:r>
          <a:r>
            <a:rPr kumimoji="1" lang="en-US" altLang="ja-JP" sz="1100">
              <a:latin typeface="ＭＳ Ｐゴシック" panose="020B0600070205080204" pitchFamily="50" charset="-128"/>
              <a:ea typeface="ＭＳ Ｐゴシック" panose="020B0600070205080204" pitchFamily="50" charset="-128"/>
            </a:rPr>
            <a:t>66.7</a:t>
          </a:r>
          <a:r>
            <a:rPr kumimoji="1" lang="ja-JP" altLang="en-US" sz="1100">
              <a:latin typeface="ＭＳ Ｐゴシック" panose="020B0600070205080204" pitchFamily="50" charset="-128"/>
              <a:ea typeface="ＭＳ Ｐゴシック" panose="020B0600070205080204" pitchFamily="50" charset="-128"/>
            </a:rPr>
            <a:t>％であった。中でも、市営住宅では</a:t>
          </a:r>
          <a:r>
            <a:rPr kumimoji="1" lang="en-US" altLang="ja-JP" sz="1100">
              <a:latin typeface="ＭＳ Ｐゴシック" panose="020B0600070205080204" pitchFamily="50" charset="-128"/>
              <a:ea typeface="ＭＳ Ｐゴシック" panose="020B0600070205080204" pitchFamily="50" charset="-128"/>
            </a:rPr>
            <a:t>73.9</a:t>
          </a:r>
          <a:r>
            <a:rPr kumimoji="1" lang="ja-JP" altLang="en-US" sz="1100">
              <a:latin typeface="ＭＳ Ｐゴシック" panose="020B0600070205080204" pitchFamily="50" charset="-128"/>
              <a:ea typeface="ＭＳ Ｐゴシック" panose="020B0600070205080204" pitchFamily="50" charset="-128"/>
            </a:rPr>
            <a:t>％、学校については</a:t>
          </a:r>
          <a:r>
            <a:rPr kumimoji="1" lang="en-US" altLang="ja-JP" sz="1100">
              <a:latin typeface="ＭＳ Ｐゴシック" panose="020B0600070205080204" pitchFamily="50" charset="-128"/>
              <a:ea typeface="ＭＳ Ｐゴシック" panose="020B0600070205080204" pitchFamily="50" charset="-128"/>
            </a:rPr>
            <a:t>74.9</a:t>
          </a:r>
          <a:r>
            <a:rPr kumimoji="1" lang="ja-JP" altLang="en-US" sz="1100">
              <a:latin typeface="ＭＳ Ｐゴシック" panose="020B0600070205080204" pitchFamily="50" charset="-128"/>
              <a:ea typeface="ＭＳ Ｐゴシック" panose="020B0600070205080204" pitchFamily="50" charset="-128"/>
            </a:rPr>
            <a:t>％と老朽化が進んでいる。</a:t>
          </a:r>
        </a:p>
        <a:p>
          <a:r>
            <a:rPr kumimoji="1" lang="ja-JP" altLang="en-US" sz="1100">
              <a:latin typeface="ＭＳ Ｐゴシック" panose="020B0600070205080204" pitchFamily="50" charset="-128"/>
              <a:ea typeface="ＭＳ Ｐゴシック" panose="020B0600070205080204" pitchFamily="50" charset="-128"/>
            </a:rPr>
            <a:t>　本市では公共施設等総合管理計画において、公共施設等の延べ床面積を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％削減するという目標を掲げており、今後も老朽化した施設の統廃合や長寿命化などの老朽化対策に積極的に取り組んでいく。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100859</xdr:rowOff>
    </xdr:from>
    <xdr:to>
      <xdr:col>23</xdr:col>
      <xdr:colOff>136525</xdr:colOff>
      <xdr:row>31</xdr:row>
      <xdr:rowOff>31009</xdr:rowOff>
    </xdr:to>
    <xdr:sp macro="" textlink="">
      <xdr:nvSpPr>
        <xdr:cNvPr id="81" name="楕円 80"/>
        <xdr:cNvSpPr/>
      </xdr:nvSpPr>
      <xdr:spPr>
        <a:xfrm>
          <a:off x="47117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123736</xdr:rowOff>
    </xdr:from>
    <xdr:ext cx="405111" cy="259045"/>
    <xdr:sp macro="" textlink="">
      <xdr:nvSpPr>
        <xdr:cNvPr id="82" name="有形固定資産減価償却率該当値テキスト"/>
        <xdr:cNvSpPr txBox="1"/>
      </xdr:nvSpPr>
      <xdr:spPr>
        <a:xfrm>
          <a:off x="4813300" y="586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64876</xdr:rowOff>
    </xdr:from>
    <xdr:to>
      <xdr:col>19</xdr:col>
      <xdr:colOff>187325</xdr:colOff>
      <xdr:row>30</xdr:row>
      <xdr:rowOff>166476</xdr:rowOff>
    </xdr:to>
    <xdr:sp macro="" textlink="">
      <xdr:nvSpPr>
        <xdr:cNvPr id="83" name="楕円 82"/>
        <xdr:cNvSpPr/>
      </xdr:nvSpPr>
      <xdr:spPr>
        <a:xfrm>
          <a:off x="40005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115676</xdr:rowOff>
    </xdr:from>
    <xdr:to>
      <xdr:col>23</xdr:col>
      <xdr:colOff>85725</xdr:colOff>
      <xdr:row>30</xdr:row>
      <xdr:rowOff>151659</xdr:rowOff>
    </xdr:to>
    <xdr:cxnSp macro="">
      <xdr:nvCxnSpPr>
        <xdr:cNvPr id="84" name="直線コネクタ 83"/>
        <xdr:cNvCxnSpPr/>
      </xdr:nvCxnSpPr>
      <xdr:spPr>
        <a:xfrm>
          <a:off x="4051300" y="6030701"/>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7303</xdr:rowOff>
    </xdr:from>
    <xdr:to>
      <xdr:col>15</xdr:col>
      <xdr:colOff>187325</xdr:colOff>
      <xdr:row>30</xdr:row>
      <xdr:rowOff>108903</xdr:rowOff>
    </xdr:to>
    <xdr:sp macro="" textlink="">
      <xdr:nvSpPr>
        <xdr:cNvPr id="85" name="楕円 84"/>
        <xdr:cNvSpPr/>
      </xdr:nvSpPr>
      <xdr:spPr>
        <a:xfrm>
          <a:off x="3238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58103</xdr:rowOff>
    </xdr:from>
    <xdr:to>
      <xdr:col>19</xdr:col>
      <xdr:colOff>136525</xdr:colOff>
      <xdr:row>30</xdr:row>
      <xdr:rowOff>115676</xdr:rowOff>
    </xdr:to>
    <xdr:cxnSp macro="">
      <xdr:nvCxnSpPr>
        <xdr:cNvPr id="86" name="直線コネクタ 85"/>
        <xdr:cNvCxnSpPr/>
      </xdr:nvCxnSpPr>
      <xdr:spPr>
        <a:xfrm>
          <a:off x="3289300" y="5973128"/>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87" name="n_1ave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88"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89"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0"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11553</xdr:rowOff>
    </xdr:from>
    <xdr:ext cx="405111" cy="259045"/>
    <xdr:sp macro="" textlink="">
      <xdr:nvSpPr>
        <xdr:cNvPr id="91" name="n_1mainValue有形固定資産減価償却率"/>
        <xdr:cNvSpPr txBox="1"/>
      </xdr:nvSpPr>
      <xdr:spPr>
        <a:xfrm>
          <a:off x="3836044" y="57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125430</xdr:rowOff>
    </xdr:from>
    <xdr:ext cx="405111" cy="259045"/>
    <xdr:sp macro="" textlink="">
      <xdr:nvSpPr>
        <xdr:cNvPr id="92" name="n_2mainValue有形固定資産減価償却率"/>
        <xdr:cNvSpPr txBox="1"/>
      </xdr:nvSpPr>
      <xdr:spPr>
        <a:xfrm>
          <a:off x="30867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債務償還比率は昨年度と比較して</a:t>
          </a:r>
          <a:r>
            <a:rPr kumimoji="1" lang="en-US" altLang="ja-JP" sz="1100">
              <a:latin typeface="ＭＳ Ｐゴシック" panose="020B0600070205080204" pitchFamily="50" charset="-128"/>
              <a:ea typeface="ＭＳ Ｐゴシック" panose="020B0600070205080204" pitchFamily="50" charset="-128"/>
            </a:rPr>
            <a:t>108.2</a:t>
          </a:r>
          <a:r>
            <a:rPr kumimoji="1" lang="ja-JP" altLang="en-US" sz="1100">
              <a:latin typeface="ＭＳ Ｐゴシック" panose="020B0600070205080204" pitchFamily="50" charset="-128"/>
              <a:ea typeface="ＭＳ Ｐゴシック" panose="020B0600070205080204" pitchFamily="50" charset="-128"/>
            </a:rPr>
            <a:t>％減少しているものの、類似団体平均を上回っている。主な要因としては、市庁舎や複合施設の建設など、近年大型事業が続いており、地方債の発行が平均と比較して大きくなっていることが考えられる。また、次年度以降も大型事業が続いており、さらに増加する見込みである。今後、財政運営適正化計画に基づき、計画的な発行を遵守する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3" name="直線コネクタ 122"/>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24"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25" name="直線コネクタ 124"/>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26"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27" name="直線コネクタ 126"/>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28"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29" name="フローチャート: 判断 128"/>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0" name="フローチャート: 判断 129"/>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1" name="フローチャート: 判断 130"/>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2" name="フローチャート: 判断 131"/>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3" name="フローチャート: 判断 132"/>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116060</xdr:rowOff>
    </xdr:from>
    <xdr:to>
      <xdr:col>76</xdr:col>
      <xdr:colOff>73025</xdr:colOff>
      <xdr:row>32</xdr:row>
      <xdr:rowOff>46210</xdr:rowOff>
    </xdr:to>
    <xdr:sp macro="" textlink="">
      <xdr:nvSpPr>
        <xdr:cNvPr id="139" name="楕円 138"/>
        <xdr:cNvSpPr/>
      </xdr:nvSpPr>
      <xdr:spPr>
        <a:xfrm>
          <a:off x="14744700" y="62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94487</xdr:rowOff>
    </xdr:from>
    <xdr:ext cx="469744" cy="259045"/>
    <xdr:sp macro="" textlink="">
      <xdr:nvSpPr>
        <xdr:cNvPr id="140" name="債務償還比率該当値テキスト"/>
        <xdr:cNvSpPr txBox="1"/>
      </xdr:nvSpPr>
      <xdr:spPr>
        <a:xfrm>
          <a:off x="14846300" y="618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111470</xdr:rowOff>
    </xdr:from>
    <xdr:to>
      <xdr:col>72</xdr:col>
      <xdr:colOff>123825</xdr:colOff>
      <xdr:row>33</xdr:row>
      <xdr:rowOff>41620</xdr:rowOff>
    </xdr:to>
    <xdr:sp macro="" textlink="">
      <xdr:nvSpPr>
        <xdr:cNvPr id="141" name="楕円 140"/>
        <xdr:cNvSpPr/>
      </xdr:nvSpPr>
      <xdr:spPr>
        <a:xfrm>
          <a:off x="14033500" y="63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166860</xdr:rowOff>
    </xdr:from>
    <xdr:to>
      <xdr:col>76</xdr:col>
      <xdr:colOff>22225</xdr:colOff>
      <xdr:row>32</xdr:row>
      <xdr:rowOff>162270</xdr:rowOff>
    </xdr:to>
    <xdr:cxnSp macro="">
      <xdr:nvCxnSpPr>
        <xdr:cNvPr id="142" name="直線コネクタ 141"/>
        <xdr:cNvCxnSpPr/>
      </xdr:nvCxnSpPr>
      <xdr:spPr>
        <a:xfrm flipV="1">
          <a:off x="14084300" y="6253335"/>
          <a:ext cx="711200" cy="16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167295</xdr:rowOff>
    </xdr:from>
    <xdr:to>
      <xdr:col>68</xdr:col>
      <xdr:colOff>123825</xdr:colOff>
      <xdr:row>33</xdr:row>
      <xdr:rowOff>97445</xdr:rowOff>
    </xdr:to>
    <xdr:sp macro="" textlink="">
      <xdr:nvSpPr>
        <xdr:cNvPr id="143" name="楕円 142"/>
        <xdr:cNvSpPr/>
      </xdr:nvSpPr>
      <xdr:spPr>
        <a:xfrm>
          <a:off x="13271500" y="64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162270</xdr:rowOff>
    </xdr:from>
    <xdr:to>
      <xdr:col>72</xdr:col>
      <xdr:colOff>73025</xdr:colOff>
      <xdr:row>33</xdr:row>
      <xdr:rowOff>46645</xdr:rowOff>
    </xdr:to>
    <xdr:cxnSp macro="">
      <xdr:nvCxnSpPr>
        <xdr:cNvPr id="144" name="直線コネクタ 143"/>
        <xdr:cNvCxnSpPr/>
      </xdr:nvCxnSpPr>
      <xdr:spPr>
        <a:xfrm flipV="1">
          <a:off x="13322300" y="6420195"/>
          <a:ext cx="7620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139537</xdr:rowOff>
    </xdr:from>
    <xdr:to>
      <xdr:col>64</xdr:col>
      <xdr:colOff>123825</xdr:colOff>
      <xdr:row>33</xdr:row>
      <xdr:rowOff>69687</xdr:rowOff>
    </xdr:to>
    <xdr:sp macro="" textlink="">
      <xdr:nvSpPr>
        <xdr:cNvPr id="145" name="楕円 144"/>
        <xdr:cNvSpPr/>
      </xdr:nvSpPr>
      <xdr:spPr>
        <a:xfrm>
          <a:off x="12509500" y="63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18887</xdr:rowOff>
    </xdr:from>
    <xdr:to>
      <xdr:col>68</xdr:col>
      <xdr:colOff>73025</xdr:colOff>
      <xdr:row>33</xdr:row>
      <xdr:rowOff>46645</xdr:rowOff>
    </xdr:to>
    <xdr:cxnSp macro="">
      <xdr:nvCxnSpPr>
        <xdr:cNvPr id="146" name="直線コネクタ 145"/>
        <xdr:cNvCxnSpPr/>
      </xdr:nvCxnSpPr>
      <xdr:spPr>
        <a:xfrm>
          <a:off x="12560300" y="644826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146168</xdr:rowOff>
    </xdr:from>
    <xdr:to>
      <xdr:col>60</xdr:col>
      <xdr:colOff>123825</xdr:colOff>
      <xdr:row>33</xdr:row>
      <xdr:rowOff>76318</xdr:rowOff>
    </xdr:to>
    <xdr:sp macro="" textlink="">
      <xdr:nvSpPr>
        <xdr:cNvPr id="147" name="楕円 146"/>
        <xdr:cNvSpPr/>
      </xdr:nvSpPr>
      <xdr:spPr>
        <a:xfrm>
          <a:off x="11747500" y="64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18887</xdr:rowOff>
    </xdr:from>
    <xdr:to>
      <xdr:col>64</xdr:col>
      <xdr:colOff>73025</xdr:colOff>
      <xdr:row>33</xdr:row>
      <xdr:rowOff>25518</xdr:rowOff>
    </xdr:to>
    <xdr:cxnSp macro="">
      <xdr:nvCxnSpPr>
        <xdr:cNvPr id="148" name="直線コネクタ 147"/>
        <xdr:cNvCxnSpPr/>
      </xdr:nvCxnSpPr>
      <xdr:spPr>
        <a:xfrm flipV="1">
          <a:off x="11798300" y="6448262"/>
          <a:ext cx="762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49"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0"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1"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2"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32747</xdr:rowOff>
    </xdr:from>
    <xdr:ext cx="469744" cy="259045"/>
    <xdr:sp macro="" textlink="">
      <xdr:nvSpPr>
        <xdr:cNvPr id="153" name="n_1mainValue債務償還比率"/>
        <xdr:cNvSpPr txBox="1"/>
      </xdr:nvSpPr>
      <xdr:spPr>
        <a:xfrm>
          <a:off x="13836727" y="646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88572</xdr:rowOff>
    </xdr:from>
    <xdr:ext cx="469744" cy="259045"/>
    <xdr:sp macro="" textlink="">
      <xdr:nvSpPr>
        <xdr:cNvPr id="154" name="n_2mainValue債務償還比率"/>
        <xdr:cNvSpPr txBox="1"/>
      </xdr:nvSpPr>
      <xdr:spPr>
        <a:xfrm>
          <a:off x="13087427" y="65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60813</xdr:rowOff>
    </xdr:from>
    <xdr:ext cx="469744" cy="259045"/>
    <xdr:sp macro="" textlink="">
      <xdr:nvSpPr>
        <xdr:cNvPr id="155" name="n_3mainValue債務償還比率"/>
        <xdr:cNvSpPr txBox="1"/>
      </xdr:nvSpPr>
      <xdr:spPr>
        <a:xfrm>
          <a:off x="12325427" y="649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67445</xdr:rowOff>
    </xdr:from>
    <xdr:ext cx="469744" cy="259045"/>
    <xdr:sp macro="" textlink="">
      <xdr:nvSpPr>
        <xdr:cNvPr id="156" name="n_4mainValue債務償還比率"/>
        <xdr:cNvSpPr txBox="1"/>
      </xdr:nvSpPr>
      <xdr:spPr>
        <a:xfrm>
          <a:off x="11563427" y="64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28,466
27,553
546.99
27,947,182
26,937,125
859,193
14,324,144
32,310,054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3" name="楕円 72"/>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118762</xdr:rowOff>
    </xdr:from>
    <xdr:ext cx="405111" cy="259045"/>
    <xdr:sp macro="" textlink="">
      <xdr:nvSpPr>
        <xdr:cNvPr id="74" name="【道路】&#10;有形固定資産減価償却率該当値テキスト"/>
        <xdr:cNvSpPr txBox="1"/>
      </xdr:nvSpPr>
      <xdr:spPr>
        <a:xfrm>
          <a:off x="4673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5" name="楕円 74"/>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146685</xdr:rowOff>
    </xdr:to>
    <xdr:cxnSp macro="">
      <xdr:nvCxnSpPr>
        <xdr:cNvPr id="76" name="直線コネクタ 75"/>
        <xdr:cNvCxnSpPr/>
      </xdr:nvCxnSpPr>
      <xdr:spPr>
        <a:xfrm>
          <a:off x="3797300" y="6456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112395</xdr:rowOff>
    </xdr:to>
    <xdr:cxnSp macro="">
      <xdr:nvCxnSpPr>
        <xdr:cNvPr id="78" name="直線コネクタ 77"/>
        <xdr:cNvCxnSpPr/>
      </xdr:nvCxnSpPr>
      <xdr:spPr>
        <a:xfrm>
          <a:off x="2908300" y="6416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79"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0"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1"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2"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3" name="n_1main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84" name="n_2mainValue【道路】&#10;有形固定資産減価償却率"/>
        <xdr:cNvSpPr txBox="1"/>
      </xdr:nvSpPr>
      <xdr:spPr>
        <a:xfrm>
          <a:off x="2705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06" name="直線コネクタ 105"/>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07"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08" name="直線コネクタ 107"/>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09"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0" name="直線コネクタ 109"/>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1"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2" name="フローチャート: 判断 111"/>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3" name="フローチャート: 判断 112"/>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14" name="フローチャート: 判断 113"/>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15" name="フローチャート: 判断 114"/>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16" name="フローチャート: 判断 115"/>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139581</xdr:rowOff>
    </xdr:from>
    <xdr:to>
      <xdr:col>55</xdr:col>
      <xdr:colOff>50800</xdr:colOff>
      <xdr:row>39</xdr:row>
      <xdr:rowOff>69731</xdr:rowOff>
    </xdr:to>
    <xdr:sp macro="" textlink="">
      <xdr:nvSpPr>
        <xdr:cNvPr id="122" name="楕円 121"/>
        <xdr:cNvSpPr/>
      </xdr:nvSpPr>
      <xdr:spPr>
        <a:xfrm>
          <a:off x="10426700" y="66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162458</xdr:rowOff>
    </xdr:from>
    <xdr:ext cx="534377" cy="259045"/>
    <xdr:sp macro="" textlink="">
      <xdr:nvSpPr>
        <xdr:cNvPr id="123" name="【道路】&#10;一人当たり延長該当値テキスト"/>
        <xdr:cNvSpPr txBox="1"/>
      </xdr:nvSpPr>
      <xdr:spPr>
        <a:xfrm>
          <a:off x="10515600" y="65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152712</xdr:rowOff>
    </xdr:from>
    <xdr:to>
      <xdr:col>50</xdr:col>
      <xdr:colOff>165100</xdr:colOff>
      <xdr:row>39</xdr:row>
      <xdr:rowOff>82862</xdr:rowOff>
    </xdr:to>
    <xdr:sp macro="" textlink="">
      <xdr:nvSpPr>
        <xdr:cNvPr id="124" name="楕円 123"/>
        <xdr:cNvSpPr/>
      </xdr:nvSpPr>
      <xdr:spPr>
        <a:xfrm>
          <a:off x="9588500" y="66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18931</xdr:rowOff>
    </xdr:from>
    <xdr:to>
      <xdr:col>55</xdr:col>
      <xdr:colOff>0</xdr:colOff>
      <xdr:row>39</xdr:row>
      <xdr:rowOff>32062</xdr:rowOff>
    </xdr:to>
    <xdr:cxnSp macro="">
      <xdr:nvCxnSpPr>
        <xdr:cNvPr id="125" name="直線コネクタ 124"/>
        <xdr:cNvCxnSpPr/>
      </xdr:nvCxnSpPr>
      <xdr:spPr>
        <a:xfrm flipV="1">
          <a:off x="9639300" y="6705481"/>
          <a:ext cx="8382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165212</xdr:rowOff>
    </xdr:from>
    <xdr:to>
      <xdr:col>46</xdr:col>
      <xdr:colOff>38100</xdr:colOff>
      <xdr:row>39</xdr:row>
      <xdr:rowOff>95362</xdr:rowOff>
    </xdr:to>
    <xdr:sp macro="" textlink="">
      <xdr:nvSpPr>
        <xdr:cNvPr id="126" name="楕円 125"/>
        <xdr:cNvSpPr/>
      </xdr:nvSpPr>
      <xdr:spPr>
        <a:xfrm>
          <a:off x="8699500" y="66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32062</xdr:rowOff>
    </xdr:from>
    <xdr:to>
      <xdr:col>50</xdr:col>
      <xdr:colOff>114300</xdr:colOff>
      <xdr:row>39</xdr:row>
      <xdr:rowOff>44562</xdr:rowOff>
    </xdr:to>
    <xdr:cxnSp macro="">
      <xdr:nvCxnSpPr>
        <xdr:cNvPr id="127" name="直線コネクタ 126"/>
        <xdr:cNvCxnSpPr/>
      </xdr:nvCxnSpPr>
      <xdr:spPr>
        <a:xfrm flipV="1">
          <a:off x="8750300" y="6718612"/>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2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2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3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3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99389</xdr:rowOff>
    </xdr:from>
    <xdr:ext cx="534377" cy="259045"/>
    <xdr:sp macro="" textlink="">
      <xdr:nvSpPr>
        <xdr:cNvPr id="132" name="n_1mainValue【道路】&#10;一人当たり延長"/>
        <xdr:cNvSpPr txBox="1"/>
      </xdr:nvSpPr>
      <xdr:spPr>
        <a:xfrm>
          <a:off x="9359411" y="64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111889</xdr:rowOff>
    </xdr:from>
    <xdr:ext cx="534377" cy="259045"/>
    <xdr:sp macro="" textlink="">
      <xdr:nvSpPr>
        <xdr:cNvPr id="133" name="n_2mainValue【道路】&#10;一人当たり延長"/>
        <xdr:cNvSpPr txBox="1"/>
      </xdr:nvSpPr>
      <xdr:spPr>
        <a:xfrm>
          <a:off x="8483111" y="645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59" name="直線コネクタ 158"/>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60"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61" name="直線コネクタ 160"/>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62"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63" name="直線コネクタ 162"/>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64"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65" name="フローチャート: 判断 164"/>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66" name="フローチャート: 判断 165"/>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67" name="フローチャート: 判断 166"/>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68" name="フローチャート: 判断 167"/>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69" name="フローチャート: 判断 168"/>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75" name="楕円 174"/>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115768</xdr:rowOff>
    </xdr:from>
    <xdr:ext cx="405111" cy="259045"/>
    <xdr:sp macro="" textlink="">
      <xdr:nvSpPr>
        <xdr:cNvPr id="176" name="【橋りょう・トンネル】&#10;有形固定資産減価償却率該当値テキスト"/>
        <xdr:cNvSpPr txBox="1"/>
      </xdr:nvSpPr>
      <xdr:spPr>
        <a:xfrm>
          <a:off x="4673600" y="1023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68399</xdr:rowOff>
    </xdr:from>
    <xdr:to>
      <xdr:col>20</xdr:col>
      <xdr:colOff>38100</xdr:colOff>
      <xdr:row>60</xdr:row>
      <xdr:rowOff>169999</xdr:rowOff>
    </xdr:to>
    <xdr:sp macro="" textlink="">
      <xdr:nvSpPr>
        <xdr:cNvPr id="177" name="楕円 176"/>
        <xdr:cNvSpPr/>
      </xdr:nvSpPr>
      <xdr:spPr>
        <a:xfrm>
          <a:off x="3746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119199</xdr:rowOff>
    </xdr:from>
    <xdr:to>
      <xdr:col>24</xdr:col>
      <xdr:colOff>63500</xdr:colOff>
      <xdr:row>60</xdr:row>
      <xdr:rowOff>143691</xdr:rowOff>
    </xdr:to>
    <xdr:cxnSp macro="">
      <xdr:nvCxnSpPr>
        <xdr:cNvPr id="178" name="直線コネクタ 177"/>
        <xdr:cNvCxnSpPr/>
      </xdr:nvCxnSpPr>
      <xdr:spPr>
        <a:xfrm>
          <a:off x="3797300" y="1040619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79" name="楕円 178"/>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119199</xdr:rowOff>
    </xdr:to>
    <xdr:cxnSp macro="">
      <xdr:nvCxnSpPr>
        <xdr:cNvPr id="180" name="直線コネクタ 179"/>
        <xdr:cNvCxnSpPr/>
      </xdr:nvCxnSpPr>
      <xdr:spPr>
        <a:xfrm>
          <a:off x="2908300" y="103817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81"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82"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83"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184"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15076</xdr:rowOff>
    </xdr:from>
    <xdr:ext cx="405111" cy="259045"/>
    <xdr:sp macro="" textlink="">
      <xdr:nvSpPr>
        <xdr:cNvPr id="185" name="n_1mainValue【橋りょう・トンネル】&#10;有形固定資産減価償却率"/>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86" name="n_2main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10" name="直線コネクタ 209"/>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11"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12" name="直線コネクタ 211"/>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13"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14" name="直線コネクタ 213"/>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15"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16" name="フローチャート: 判断 215"/>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17" name="フローチャート: 判断 216"/>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18" name="フローチャート: 判断 217"/>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19" name="フローチャート: 判断 218"/>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20" name="フローチャート: 判断 219"/>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107983</xdr:rowOff>
    </xdr:from>
    <xdr:to>
      <xdr:col>55</xdr:col>
      <xdr:colOff>50800</xdr:colOff>
      <xdr:row>62</xdr:row>
      <xdr:rowOff>38133</xdr:rowOff>
    </xdr:to>
    <xdr:sp macro="" textlink="">
      <xdr:nvSpPr>
        <xdr:cNvPr id="226" name="楕円 225"/>
        <xdr:cNvSpPr/>
      </xdr:nvSpPr>
      <xdr:spPr>
        <a:xfrm>
          <a:off x="10426700" y="105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130860</xdr:rowOff>
    </xdr:from>
    <xdr:ext cx="599010" cy="259045"/>
    <xdr:sp macro="" textlink="">
      <xdr:nvSpPr>
        <xdr:cNvPr id="227" name="【橋りょう・トンネル】&#10;一人当たり有形固定資産（償却資産）額該当値テキスト"/>
        <xdr:cNvSpPr txBox="1"/>
      </xdr:nvSpPr>
      <xdr:spPr>
        <a:xfrm>
          <a:off x="10515600" y="1041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120345</xdr:rowOff>
    </xdr:from>
    <xdr:to>
      <xdr:col>50</xdr:col>
      <xdr:colOff>165100</xdr:colOff>
      <xdr:row>62</xdr:row>
      <xdr:rowOff>50495</xdr:rowOff>
    </xdr:to>
    <xdr:sp macro="" textlink="">
      <xdr:nvSpPr>
        <xdr:cNvPr id="228" name="楕円 227"/>
        <xdr:cNvSpPr/>
      </xdr:nvSpPr>
      <xdr:spPr>
        <a:xfrm>
          <a:off x="9588500" y="105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158783</xdr:rowOff>
    </xdr:from>
    <xdr:to>
      <xdr:col>55</xdr:col>
      <xdr:colOff>0</xdr:colOff>
      <xdr:row>61</xdr:row>
      <xdr:rowOff>171145</xdr:rowOff>
    </xdr:to>
    <xdr:cxnSp macro="">
      <xdr:nvCxnSpPr>
        <xdr:cNvPr id="229" name="直線コネクタ 228"/>
        <xdr:cNvCxnSpPr/>
      </xdr:nvCxnSpPr>
      <xdr:spPr>
        <a:xfrm flipV="1">
          <a:off x="9639300" y="10617233"/>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131910</xdr:rowOff>
    </xdr:from>
    <xdr:to>
      <xdr:col>46</xdr:col>
      <xdr:colOff>38100</xdr:colOff>
      <xdr:row>62</xdr:row>
      <xdr:rowOff>62060</xdr:rowOff>
    </xdr:to>
    <xdr:sp macro="" textlink="">
      <xdr:nvSpPr>
        <xdr:cNvPr id="230" name="楕円 229"/>
        <xdr:cNvSpPr/>
      </xdr:nvSpPr>
      <xdr:spPr>
        <a:xfrm>
          <a:off x="8699500" y="105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171145</xdr:rowOff>
    </xdr:from>
    <xdr:to>
      <xdr:col>50</xdr:col>
      <xdr:colOff>114300</xdr:colOff>
      <xdr:row>62</xdr:row>
      <xdr:rowOff>11260</xdr:rowOff>
    </xdr:to>
    <xdr:cxnSp macro="">
      <xdr:nvCxnSpPr>
        <xdr:cNvPr id="231" name="直線コネクタ 230"/>
        <xdr:cNvCxnSpPr/>
      </xdr:nvCxnSpPr>
      <xdr:spPr>
        <a:xfrm flipV="1">
          <a:off x="8750300" y="10629595"/>
          <a:ext cx="889000" cy="1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32"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33"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34"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35"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67022</xdr:rowOff>
    </xdr:from>
    <xdr:ext cx="599010" cy="259045"/>
    <xdr:sp macro="" textlink="">
      <xdr:nvSpPr>
        <xdr:cNvPr id="236" name="n_1mainValue【橋りょう・トンネル】&#10;一人当たり有形固定資産（償却資産）額"/>
        <xdr:cNvSpPr txBox="1"/>
      </xdr:nvSpPr>
      <xdr:spPr>
        <a:xfrm>
          <a:off x="9327095" y="1035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78587</xdr:rowOff>
    </xdr:from>
    <xdr:ext cx="599010" cy="259045"/>
    <xdr:sp macro="" textlink="">
      <xdr:nvSpPr>
        <xdr:cNvPr id="237" name="n_2mainValue【橋りょう・トンネル】&#10;一人当たり有形固定資産（償却資産）額"/>
        <xdr:cNvSpPr txBox="1"/>
      </xdr:nvSpPr>
      <xdr:spPr>
        <a:xfrm>
          <a:off x="8450795" y="1036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62" name="直線コネクタ 261"/>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65"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66" name="直線コネクタ 265"/>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67"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68" name="フローチャート: 判断 267"/>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69" name="フローチャート: 判断 268"/>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70" name="フローチャート: 判断 269"/>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71" name="フローチャート: 判断 270"/>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72" name="フローチャート: 判断 271"/>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278" name="楕円 277"/>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279" name="【公営住宅】&#10;有形固定資産減価償却率該当値テキスト"/>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280" name="楕円 279"/>
        <xdr:cNvSpPr/>
      </xdr:nvSpPr>
      <xdr:spPr>
        <a:xfrm>
          <a:off x="3746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131445</xdr:rowOff>
    </xdr:to>
    <xdr:cxnSp macro="">
      <xdr:nvCxnSpPr>
        <xdr:cNvPr id="281" name="直線コネクタ 280"/>
        <xdr:cNvCxnSpPr/>
      </xdr:nvCxnSpPr>
      <xdr:spPr>
        <a:xfrm>
          <a:off x="3797300" y="143313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282" name="楕円 281"/>
        <xdr:cNvSpPr/>
      </xdr:nvSpPr>
      <xdr:spPr>
        <a:xfrm>
          <a:off x="2857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100964</xdr:rowOff>
    </xdr:to>
    <xdr:cxnSp macro="">
      <xdr:nvCxnSpPr>
        <xdr:cNvPr id="283" name="直線コネクタ 282"/>
        <xdr:cNvCxnSpPr/>
      </xdr:nvCxnSpPr>
      <xdr:spPr>
        <a:xfrm>
          <a:off x="2908300" y="143008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284"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85"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286"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287"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288" name="n_1mainValue【公営住宅】&#10;有形固定資産減価償却率"/>
        <xdr:cNvSpPr txBox="1"/>
      </xdr:nvSpPr>
      <xdr:spPr>
        <a:xfrm>
          <a:off x="3582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89" name="n_2mainValue【公営住宅】&#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11" name="直線コネクタ 31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1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13" name="直線コネクタ 31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1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15" name="直線コネクタ 31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1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17" name="フローチャート: 判断 31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18" name="フローチャート: 判断 31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19" name="フローチャート: 判断 31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20" name="フローチャート: 判断 31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21" name="フローチャート: 判断 32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54417</xdr:rowOff>
    </xdr:from>
    <xdr:to>
      <xdr:col>55</xdr:col>
      <xdr:colOff>50800</xdr:colOff>
      <xdr:row>85</xdr:row>
      <xdr:rowOff>156017</xdr:rowOff>
    </xdr:to>
    <xdr:sp macro="" textlink="">
      <xdr:nvSpPr>
        <xdr:cNvPr id="327" name="楕円 326"/>
        <xdr:cNvSpPr/>
      </xdr:nvSpPr>
      <xdr:spPr>
        <a:xfrm>
          <a:off x="10426700" y="146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13794</xdr:rowOff>
    </xdr:from>
    <xdr:ext cx="469744" cy="259045"/>
    <xdr:sp macro="" textlink="">
      <xdr:nvSpPr>
        <xdr:cNvPr id="328" name="【公営住宅】&#10;一人当たり面積該当値テキスト"/>
        <xdr:cNvSpPr txBox="1"/>
      </xdr:nvSpPr>
      <xdr:spPr>
        <a:xfrm>
          <a:off x="10515600" y="1441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57389</xdr:rowOff>
    </xdr:from>
    <xdr:to>
      <xdr:col>50</xdr:col>
      <xdr:colOff>165100</xdr:colOff>
      <xdr:row>85</xdr:row>
      <xdr:rowOff>158989</xdr:rowOff>
    </xdr:to>
    <xdr:sp macro="" textlink="">
      <xdr:nvSpPr>
        <xdr:cNvPr id="329" name="楕円 328"/>
        <xdr:cNvSpPr/>
      </xdr:nvSpPr>
      <xdr:spPr>
        <a:xfrm>
          <a:off x="9588500" y="146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105217</xdr:rowOff>
    </xdr:from>
    <xdr:to>
      <xdr:col>55</xdr:col>
      <xdr:colOff>0</xdr:colOff>
      <xdr:row>85</xdr:row>
      <xdr:rowOff>108189</xdr:rowOff>
    </xdr:to>
    <xdr:cxnSp macro="">
      <xdr:nvCxnSpPr>
        <xdr:cNvPr id="330" name="直線コネクタ 329"/>
        <xdr:cNvCxnSpPr/>
      </xdr:nvCxnSpPr>
      <xdr:spPr>
        <a:xfrm flipV="1">
          <a:off x="9639300" y="1467846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60223</xdr:rowOff>
    </xdr:from>
    <xdr:to>
      <xdr:col>46</xdr:col>
      <xdr:colOff>38100</xdr:colOff>
      <xdr:row>85</xdr:row>
      <xdr:rowOff>161823</xdr:rowOff>
    </xdr:to>
    <xdr:sp macro="" textlink="">
      <xdr:nvSpPr>
        <xdr:cNvPr id="331" name="楕円 330"/>
        <xdr:cNvSpPr/>
      </xdr:nvSpPr>
      <xdr:spPr>
        <a:xfrm>
          <a:off x="8699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108189</xdr:rowOff>
    </xdr:from>
    <xdr:to>
      <xdr:col>50</xdr:col>
      <xdr:colOff>114300</xdr:colOff>
      <xdr:row>85</xdr:row>
      <xdr:rowOff>111023</xdr:rowOff>
    </xdr:to>
    <xdr:cxnSp macro="">
      <xdr:nvCxnSpPr>
        <xdr:cNvPr id="332" name="直線コネクタ 331"/>
        <xdr:cNvCxnSpPr/>
      </xdr:nvCxnSpPr>
      <xdr:spPr>
        <a:xfrm flipV="1">
          <a:off x="8750300" y="14681439"/>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33"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34"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35"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36"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4066</xdr:rowOff>
    </xdr:from>
    <xdr:ext cx="469744" cy="259045"/>
    <xdr:sp macro="" textlink="">
      <xdr:nvSpPr>
        <xdr:cNvPr id="337" name="n_1mainValue【公営住宅】&#10;一人当たり面積"/>
        <xdr:cNvSpPr txBox="1"/>
      </xdr:nvSpPr>
      <xdr:spPr>
        <a:xfrm>
          <a:off x="9391727" y="144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6900</xdr:rowOff>
    </xdr:from>
    <xdr:ext cx="469744" cy="259045"/>
    <xdr:sp macro="" textlink="">
      <xdr:nvSpPr>
        <xdr:cNvPr id="338" name="n_2mainValue【公営住宅】&#10;一人当たり面積"/>
        <xdr:cNvSpPr txBox="1"/>
      </xdr:nvSpPr>
      <xdr:spPr>
        <a:xfrm>
          <a:off x="8515427" y="144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7" name="テキスト ボックス 36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75" name="テキスト ボックス 37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78" name="直線コネクタ 37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7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80" name="直線コネクタ 37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8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2" name="直線コネクタ 38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383"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384" name="フローチャート: 判断 383"/>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385" name="フローチャート: 判断 384"/>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386" name="フローチャート: 判断 385"/>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387" name="フローチャート: 判断 386"/>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388" name="フローチャート: 判断 387"/>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163830</xdr:rowOff>
    </xdr:from>
    <xdr:to>
      <xdr:col>85</xdr:col>
      <xdr:colOff>177800</xdr:colOff>
      <xdr:row>38</xdr:row>
      <xdr:rowOff>93980</xdr:rowOff>
    </xdr:to>
    <xdr:sp macro="" textlink="">
      <xdr:nvSpPr>
        <xdr:cNvPr id="394" name="楕円 393"/>
        <xdr:cNvSpPr/>
      </xdr:nvSpPr>
      <xdr:spPr>
        <a:xfrm>
          <a:off x="162687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142257</xdr:rowOff>
    </xdr:from>
    <xdr:ext cx="405111" cy="259045"/>
    <xdr:sp macro="" textlink="">
      <xdr:nvSpPr>
        <xdr:cNvPr id="395" name="【認定こども園・幼稚園・保育所】&#10;有形固定資産減価償却率該当値テキスト"/>
        <xdr:cNvSpPr txBox="1"/>
      </xdr:nvSpPr>
      <xdr:spPr>
        <a:xfrm>
          <a:off x="16357600" y="648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135890</xdr:rowOff>
    </xdr:from>
    <xdr:to>
      <xdr:col>81</xdr:col>
      <xdr:colOff>101600</xdr:colOff>
      <xdr:row>38</xdr:row>
      <xdr:rowOff>66040</xdr:rowOff>
    </xdr:to>
    <xdr:sp macro="" textlink="">
      <xdr:nvSpPr>
        <xdr:cNvPr id="396" name="楕円 395"/>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xdr:rowOff>
    </xdr:from>
    <xdr:to>
      <xdr:col>85</xdr:col>
      <xdr:colOff>127000</xdr:colOff>
      <xdr:row>38</xdr:row>
      <xdr:rowOff>43180</xdr:rowOff>
    </xdr:to>
    <xdr:cxnSp macro="">
      <xdr:nvCxnSpPr>
        <xdr:cNvPr id="397" name="直線コネクタ 396"/>
        <xdr:cNvCxnSpPr/>
      </xdr:nvCxnSpPr>
      <xdr:spPr>
        <a:xfrm>
          <a:off x="15481300" y="65303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125730</xdr:rowOff>
    </xdr:from>
    <xdr:to>
      <xdr:col>76</xdr:col>
      <xdr:colOff>165100</xdr:colOff>
      <xdr:row>38</xdr:row>
      <xdr:rowOff>55880</xdr:rowOff>
    </xdr:to>
    <xdr:sp macro="" textlink="">
      <xdr:nvSpPr>
        <xdr:cNvPr id="398" name="楕円 397"/>
        <xdr:cNvSpPr/>
      </xdr:nvSpPr>
      <xdr:spPr>
        <a:xfrm>
          <a:off x="14541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5080</xdr:rowOff>
    </xdr:from>
    <xdr:to>
      <xdr:col>81</xdr:col>
      <xdr:colOff>50800</xdr:colOff>
      <xdr:row>38</xdr:row>
      <xdr:rowOff>15240</xdr:rowOff>
    </xdr:to>
    <xdr:cxnSp macro="">
      <xdr:nvCxnSpPr>
        <xdr:cNvPr id="399" name="直線コネクタ 398"/>
        <xdr:cNvCxnSpPr/>
      </xdr:nvCxnSpPr>
      <xdr:spPr>
        <a:xfrm>
          <a:off x="14592300" y="65201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00"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01"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02"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03"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57167</xdr:rowOff>
    </xdr:from>
    <xdr:ext cx="405111" cy="259045"/>
    <xdr:sp macro="" textlink="">
      <xdr:nvSpPr>
        <xdr:cNvPr id="404" name="n_1mainValue【認定こども園・幼稚園・保育所】&#10;有形固定資産減価償却率"/>
        <xdr:cNvSpPr txBox="1"/>
      </xdr:nvSpPr>
      <xdr:spPr>
        <a:xfrm>
          <a:off x="15266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47007</xdr:rowOff>
    </xdr:from>
    <xdr:ext cx="405111" cy="259045"/>
    <xdr:sp macro="" textlink="">
      <xdr:nvSpPr>
        <xdr:cNvPr id="405" name="n_2mainValue【認定こども園・幼稚園・保育所】&#10;有形固定資産減価償却率"/>
        <xdr:cNvSpPr txBox="1"/>
      </xdr:nvSpPr>
      <xdr:spPr>
        <a:xfrm>
          <a:off x="14389744" y="656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7" name="テキスト ボックス 4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9" name="テキスト ボックス 4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1" name="テキスト ボックス 4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3" name="テキスト ボックス 4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27" name="直線コネクタ 426"/>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28"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29" name="直線コネクタ 428"/>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30"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31" name="直線コネクタ 430"/>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32"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33" name="フローチャート: 判断 432"/>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34" name="フローチャート: 判断 433"/>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35" name="フローチャート: 判断 434"/>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36" name="フローチャート: 判断 435"/>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37" name="フローチャート: 判断 436"/>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96266</xdr:rowOff>
    </xdr:from>
    <xdr:to>
      <xdr:col>116</xdr:col>
      <xdr:colOff>114300</xdr:colOff>
      <xdr:row>37</xdr:row>
      <xdr:rowOff>26416</xdr:rowOff>
    </xdr:to>
    <xdr:sp macro="" textlink="">
      <xdr:nvSpPr>
        <xdr:cNvPr id="443" name="楕円 442"/>
        <xdr:cNvSpPr/>
      </xdr:nvSpPr>
      <xdr:spPr>
        <a:xfrm>
          <a:off x="221107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119143</xdr:rowOff>
    </xdr:from>
    <xdr:ext cx="469744" cy="259045"/>
    <xdr:sp macro="" textlink="">
      <xdr:nvSpPr>
        <xdr:cNvPr id="444" name="【認定こども園・幼稚園・保育所】&#10;一人当たり面積該当値テキスト"/>
        <xdr:cNvSpPr txBox="1"/>
      </xdr:nvSpPr>
      <xdr:spPr>
        <a:xfrm>
          <a:off x="22199600" y="611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445" name="楕円 444"/>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147066</xdr:rowOff>
    </xdr:from>
    <xdr:to>
      <xdr:col>116</xdr:col>
      <xdr:colOff>63500</xdr:colOff>
      <xdr:row>36</xdr:row>
      <xdr:rowOff>167640</xdr:rowOff>
    </xdr:to>
    <xdr:cxnSp macro="">
      <xdr:nvCxnSpPr>
        <xdr:cNvPr id="446" name="直線コネクタ 445"/>
        <xdr:cNvCxnSpPr/>
      </xdr:nvCxnSpPr>
      <xdr:spPr>
        <a:xfrm flipV="1">
          <a:off x="21323300" y="631926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84836</xdr:rowOff>
    </xdr:from>
    <xdr:to>
      <xdr:col>107</xdr:col>
      <xdr:colOff>101600</xdr:colOff>
      <xdr:row>37</xdr:row>
      <xdr:rowOff>14986</xdr:rowOff>
    </xdr:to>
    <xdr:sp macro="" textlink="">
      <xdr:nvSpPr>
        <xdr:cNvPr id="447" name="楕円 446"/>
        <xdr:cNvSpPr/>
      </xdr:nvSpPr>
      <xdr:spPr>
        <a:xfrm>
          <a:off x="20383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135636</xdr:rowOff>
    </xdr:from>
    <xdr:to>
      <xdr:col>111</xdr:col>
      <xdr:colOff>177800</xdr:colOff>
      <xdr:row>36</xdr:row>
      <xdr:rowOff>167640</xdr:rowOff>
    </xdr:to>
    <xdr:cxnSp macro="">
      <xdr:nvCxnSpPr>
        <xdr:cNvPr id="448" name="直線コネクタ 447"/>
        <xdr:cNvCxnSpPr/>
      </xdr:nvCxnSpPr>
      <xdr:spPr>
        <a:xfrm>
          <a:off x="20434300" y="63078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49"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50"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51" name="n_3ave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52"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453"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31513</xdr:rowOff>
    </xdr:from>
    <xdr:ext cx="469744" cy="259045"/>
    <xdr:sp macro="" textlink="">
      <xdr:nvSpPr>
        <xdr:cNvPr id="454" name="n_2mainValue【認定こども園・幼稚園・保育所】&#10;一人当たり面積"/>
        <xdr:cNvSpPr txBox="1"/>
      </xdr:nvSpPr>
      <xdr:spPr>
        <a:xfrm>
          <a:off x="20199427" y="60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5" name="テキスト ボックス 46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6" name="直線コネクタ 46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67" name="テキスト ボックス 46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8" name="直線コネクタ 46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9" name="テキスト ボックス 46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0" name="直線コネクタ 46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1" name="テキスト ボックス 47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2" name="直線コネクタ 47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3" name="テキスト ボックス 47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5" name="テキスト ボックス 4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77" name="直線コネクタ 476"/>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78"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79" name="直線コネクタ 478"/>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480"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81" name="直線コネクタ 480"/>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482"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83" name="フローチャート: 判断 482"/>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84" name="フローチャート: 判断 48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485" name="フローチャート: 判断 484"/>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486" name="フローチャート: 判断 485"/>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487" name="フローチャート: 判断 486"/>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61214</xdr:rowOff>
    </xdr:from>
    <xdr:to>
      <xdr:col>85</xdr:col>
      <xdr:colOff>177800</xdr:colOff>
      <xdr:row>60</xdr:row>
      <xdr:rowOff>162814</xdr:rowOff>
    </xdr:to>
    <xdr:sp macro="" textlink="">
      <xdr:nvSpPr>
        <xdr:cNvPr id="493" name="楕円 492"/>
        <xdr:cNvSpPr/>
      </xdr:nvSpPr>
      <xdr:spPr>
        <a:xfrm>
          <a:off x="162687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39641</xdr:rowOff>
    </xdr:from>
    <xdr:ext cx="405111" cy="259045"/>
    <xdr:sp macro="" textlink="">
      <xdr:nvSpPr>
        <xdr:cNvPr id="494" name="【学校施設】&#10;有形固定資産減価償却率該当値テキスト"/>
        <xdr:cNvSpPr txBox="1"/>
      </xdr:nvSpPr>
      <xdr:spPr>
        <a:xfrm>
          <a:off x="16357600"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38354</xdr:rowOff>
    </xdr:from>
    <xdr:to>
      <xdr:col>81</xdr:col>
      <xdr:colOff>101600</xdr:colOff>
      <xdr:row>60</xdr:row>
      <xdr:rowOff>139954</xdr:rowOff>
    </xdr:to>
    <xdr:sp macro="" textlink="">
      <xdr:nvSpPr>
        <xdr:cNvPr id="495" name="楕円 494"/>
        <xdr:cNvSpPr/>
      </xdr:nvSpPr>
      <xdr:spPr>
        <a:xfrm>
          <a:off x="15430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89154</xdr:rowOff>
    </xdr:from>
    <xdr:to>
      <xdr:col>85</xdr:col>
      <xdr:colOff>127000</xdr:colOff>
      <xdr:row>60</xdr:row>
      <xdr:rowOff>112014</xdr:rowOff>
    </xdr:to>
    <xdr:cxnSp macro="">
      <xdr:nvCxnSpPr>
        <xdr:cNvPr id="496" name="直線コネクタ 495"/>
        <xdr:cNvCxnSpPr/>
      </xdr:nvCxnSpPr>
      <xdr:spPr>
        <a:xfrm>
          <a:off x="15481300" y="1037615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38354</xdr:rowOff>
    </xdr:from>
    <xdr:to>
      <xdr:col>76</xdr:col>
      <xdr:colOff>165100</xdr:colOff>
      <xdr:row>60</xdr:row>
      <xdr:rowOff>139954</xdr:rowOff>
    </xdr:to>
    <xdr:sp macro="" textlink="">
      <xdr:nvSpPr>
        <xdr:cNvPr id="497" name="楕円 496"/>
        <xdr:cNvSpPr/>
      </xdr:nvSpPr>
      <xdr:spPr>
        <a:xfrm>
          <a:off x="14541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89154</xdr:rowOff>
    </xdr:from>
    <xdr:to>
      <xdr:col>81</xdr:col>
      <xdr:colOff>50800</xdr:colOff>
      <xdr:row>60</xdr:row>
      <xdr:rowOff>89154</xdr:rowOff>
    </xdr:to>
    <xdr:cxnSp macro="">
      <xdr:nvCxnSpPr>
        <xdr:cNvPr id="498" name="直線コネクタ 497"/>
        <xdr:cNvCxnSpPr/>
      </xdr:nvCxnSpPr>
      <xdr:spPr>
        <a:xfrm>
          <a:off x="14592300" y="103761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499"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00"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01"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02"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131081</xdr:rowOff>
    </xdr:from>
    <xdr:ext cx="405111" cy="259045"/>
    <xdr:sp macro="" textlink="">
      <xdr:nvSpPr>
        <xdr:cNvPr id="503" name="n_1mainValue【学校施設】&#10;有形固定資産減価償却率"/>
        <xdr:cNvSpPr txBox="1"/>
      </xdr:nvSpPr>
      <xdr:spPr>
        <a:xfrm>
          <a:off x="152660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131081</xdr:rowOff>
    </xdr:from>
    <xdr:ext cx="405111" cy="259045"/>
    <xdr:sp macro="" textlink="">
      <xdr:nvSpPr>
        <xdr:cNvPr id="504" name="n_2mainValue【学校施設】&#10;有形固定資産減価償却率"/>
        <xdr:cNvSpPr txBox="1"/>
      </xdr:nvSpPr>
      <xdr:spPr>
        <a:xfrm>
          <a:off x="143897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5" name="直線コネクタ 5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6" name="テキスト ボックス 5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7" name="直線コネクタ 5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8" name="テキスト ボックス 5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9" name="直線コネクタ 5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0" name="テキスト ボックス 5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1" name="直線コネクタ 5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2" name="テキスト ボックス 5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3" name="直線コネクタ 5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4" name="テキスト ボックス 52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5" name="直線コネクタ 5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6" name="テキスト ボックス 52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8" name="テキスト ボックス 52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30" name="直線コネクタ 52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3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32" name="直線コネクタ 53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3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34" name="直線コネクタ 53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35"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36" name="フローチャート: 判断 53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37" name="フローチャート: 判断 53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38" name="フローチャート: 判断 53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39" name="フローチャート: 判断 53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40" name="フローチャート: 判断 53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5534</xdr:rowOff>
    </xdr:from>
    <xdr:to>
      <xdr:col>116</xdr:col>
      <xdr:colOff>114300</xdr:colOff>
      <xdr:row>62</xdr:row>
      <xdr:rowOff>107134</xdr:rowOff>
    </xdr:to>
    <xdr:sp macro="" textlink="">
      <xdr:nvSpPr>
        <xdr:cNvPr id="546" name="楕円 545"/>
        <xdr:cNvSpPr/>
      </xdr:nvSpPr>
      <xdr:spPr>
        <a:xfrm>
          <a:off x="22110700" y="106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28411</xdr:rowOff>
    </xdr:from>
    <xdr:ext cx="469744" cy="259045"/>
    <xdr:sp macro="" textlink="">
      <xdr:nvSpPr>
        <xdr:cNvPr id="547" name="【学校施設】&#10;一人当たり面積該当値テキスト"/>
        <xdr:cNvSpPr txBox="1"/>
      </xdr:nvSpPr>
      <xdr:spPr>
        <a:xfrm>
          <a:off x="22199600" y="104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18433</xdr:rowOff>
    </xdr:from>
    <xdr:to>
      <xdr:col>112</xdr:col>
      <xdr:colOff>38100</xdr:colOff>
      <xdr:row>62</xdr:row>
      <xdr:rowOff>120033</xdr:rowOff>
    </xdr:to>
    <xdr:sp macro="" textlink="">
      <xdr:nvSpPr>
        <xdr:cNvPr id="548" name="楕円 547"/>
        <xdr:cNvSpPr/>
      </xdr:nvSpPr>
      <xdr:spPr>
        <a:xfrm>
          <a:off x="21272500" y="106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56334</xdr:rowOff>
    </xdr:from>
    <xdr:to>
      <xdr:col>116</xdr:col>
      <xdr:colOff>63500</xdr:colOff>
      <xdr:row>62</xdr:row>
      <xdr:rowOff>69233</xdr:rowOff>
    </xdr:to>
    <xdr:cxnSp macro="">
      <xdr:nvCxnSpPr>
        <xdr:cNvPr id="549" name="直線コネクタ 548"/>
        <xdr:cNvCxnSpPr/>
      </xdr:nvCxnSpPr>
      <xdr:spPr>
        <a:xfrm flipV="1">
          <a:off x="21323300" y="10686234"/>
          <a:ext cx="8382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29537</xdr:rowOff>
    </xdr:from>
    <xdr:to>
      <xdr:col>107</xdr:col>
      <xdr:colOff>101600</xdr:colOff>
      <xdr:row>62</xdr:row>
      <xdr:rowOff>131137</xdr:rowOff>
    </xdr:to>
    <xdr:sp macro="" textlink="">
      <xdr:nvSpPr>
        <xdr:cNvPr id="550" name="楕円 549"/>
        <xdr:cNvSpPr/>
      </xdr:nvSpPr>
      <xdr:spPr>
        <a:xfrm>
          <a:off x="20383500" y="106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69233</xdr:rowOff>
    </xdr:from>
    <xdr:to>
      <xdr:col>111</xdr:col>
      <xdr:colOff>177800</xdr:colOff>
      <xdr:row>62</xdr:row>
      <xdr:rowOff>80337</xdr:rowOff>
    </xdr:to>
    <xdr:cxnSp macro="">
      <xdr:nvCxnSpPr>
        <xdr:cNvPr id="551" name="直線コネクタ 550"/>
        <xdr:cNvCxnSpPr/>
      </xdr:nvCxnSpPr>
      <xdr:spPr>
        <a:xfrm flipV="1">
          <a:off x="20434300" y="10699133"/>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552"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553"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554"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555"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136560</xdr:rowOff>
    </xdr:from>
    <xdr:ext cx="469744" cy="259045"/>
    <xdr:sp macro="" textlink="">
      <xdr:nvSpPr>
        <xdr:cNvPr id="556" name="n_1mainValue【学校施設】&#10;一人当たり面積"/>
        <xdr:cNvSpPr txBox="1"/>
      </xdr:nvSpPr>
      <xdr:spPr>
        <a:xfrm>
          <a:off x="21075727" y="1042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147664</xdr:rowOff>
    </xdr:from>
    <xdr:ext cx="469744" cy="259045"/>
    <xdr:sp macro="" textlink="">
      <xdr:nvSpPr>
        <xdr:cNvPr id="557" name="n_2mainValue【学校施設】&#10;一人当たり面積"/>
        <xdr:cNvSpPr txBox="1"/>
      </xdr:nvSpPr>
      <xdr:spPr>
        <a:xfrm>
          <a:off x="20199427" y="1043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8" name="テキスト ボックス 56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0" name="テキスト ボックス 56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0" name="テキスト ボックス 57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83" name="直線コネクタ 58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5" name="直線コネクタ 58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8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87" name="直線コネクタ 58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588"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589" name="フローチャート: 判断 58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590" name="フローチャート: 判断 58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591" name="フローチャート: 判断 590"/>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92" name="フローチャート: 判断 59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93" name="フローチャート: 判断 592"/>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122827</xdr:rowOff>
    </xdr:from>
    <xdr:to>
      <xdr:col>85</xdr:col>
      <xdr:colOff>177800</xdr:colOff>
      <xdr:row>84</xdr:row>
      <xdr:rowOff>52977</xdr:rowOff>
    </xdr:to>
    <xdr:sp macro="" textlink="">
      <xdr:nvSpPr>
        <xdr:cNvPr id="599" name="楕円 598"/>
        <xdr:cNvSpPr/>
      </xdr:nvSpPr>
      <xdr:spPr>
        <a:xfrm>
          <a:off x="16268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101254</xdr:rowOff>
    </xdr:from>
    <xdr:ext cx="405111" cy="259045"/>
    <xdr:sp macro="" textlink="">
      <xdr:nvSpPr>
        <xdr:cNvPr id="600" name="【児童館】&#10;有形固定資産減価償却率該当値テキスト"/>
        <xdr:cNvSpPr txBox="1"/>
      </xdr:nvSpPr>
      <xdr:spPr>
        <a:xfrm>
          <a:off x="16357600"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601" name="楕円 600"/>
        <xdr:cNvSpPr/>
      </xdr:nvSpPr>
      <xdr:spPr>
        <a:xfrm>
          <a:off x="1543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2177</xdr:rowOff>
    </xdr:from>
    <xdr:to>
      <xdr:col>85</xdr:col>
      <xdr:colOff>127000</xdr:colOff>
      <xdr:row>84</xdr:row>
      <xdr:rowOff>54429</xdr:rowOff>
    </xdr:to>
    <xdr:cxnSp macro="">
      <xdr:nvCxnSpPr>
        <xdr:cNvPr id="602" name="直線コネクタ 601"/>
        <xdr:cNvCxnSpPr/>
      </xdr:nvCxnSpPr>
      <xdr:spPr>
        <a:xfrm flipV="1">
          <a:off x="15481300" y="1440397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157118</xdr:rowOff>
    </xdr:from>
    <xdr:to>
      <xdr:col>76</xdr:col>
      <xdr:colOff>165100</xdr:colOff>
      <xdr:row>84</xdr:row>
      <xdr:rowOff>87268</xdr:rowOff>
    </xdr:to>
    <xdr:sp macro="" textlink="">
      <xdr:nvSpPr>
        <xdr:cNvPr id="603" name="楕円 602"/>
        <xdr:cNvSpPr/>
      </xdr:nvSpPr>
      <xdr:spPr>
        <a:xfrm>
          <a:off x="14541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36468</xdr:rowOff>
    </xdr:from>
    <xdr:to>
      <xdr:col>81</xdr:col>
      <xdr:colOff>50800</xdr:colOff>
      <xdr:row>84</xdr:row>
      <xdr:rowOff>54429</xdr:rowOff>
    </xdr:to>
    <xdr:cxnSp macro="">
      <xdr:nvCxnSpPr>
        <xdr:cNvPr id="604" name="直線コネクタ 603"/>
        <xdr:cNvCxnSpPr/>
      </xdr:nvCxnSpPr>
      <xdr:spPr>
        <a:xfrm>
          <a:off x="14592300" y="144382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05"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06"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07"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08"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96356</xdr:rowOff>
    </xdr:from>
    <xdr:ext cx="405111" cy="259045"/>
    <xdr:sp macro="" textlink="">
      <xdr:nvSpPr>
        <xdr:cNvPr id="609" name="n_1mainValue【児童館】&#10;有形固定資産減価償却率"/>
        <xdr:cNvSpPr txBox="1"/>
      </xdr:nvSpPr>
      <xdr:spPr>
        <a:xfrm>
          <a:off x="15266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78395</xdr:rowOff>
    </xdr:from>
    <xdr:ext cx="405111" cy="259045"/>
    <xdr:sp macro="" textlink="">
      <xdr:nvSpPr>
        <xdr:cNvPr id="610" name="n_2mainValue【児童館】&#10;有形固定資産減価償却率"/>
        <xdr:cNvSpPr txBox="1"/>
      </xdr:nvSpPr>
      <xdr:spPr>
        <a:xfrm>
          <a:off x="14389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1" name="直線コネクタ 62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2" name="テキスト ボックス 62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3" name="直線コネクタ 62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4" name="テキスト ボックス 62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5" name="直線コネクタ 62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6" name="テキスト ボックス 62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7" name="直線コネクタ 62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8" name="テキスト ボックス 62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9" name="直線コネクタ 62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0" name="テキスト ボックス 62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1" name="直線コネクタ 63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2" name="テキスト ボックス 63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36" name="直線コネクタ 635"/>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37"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38" name="直線コネクタ 637"/>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39"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40" name="直線コネクタ 639"/>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641"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42" name="フローチャート: 判断 641"/>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643" name="フローチャート: 判断 642"/>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44" name="フローチャート: 判断 643"/>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45" name="フローチャート: 判断 644"/>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46" name="フローチャート: 判断 645"/>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136979</xdr:rowOff>
    </xdr:from>
    <xdr:to>
      <xdr:col>116</xdr:col>
      <xdr:colOff>114300</xdr:colOff>
      <xdr:row>86</xdr:row>
      <xdr:rowOff>67129</xdr:rowOff>
    </xdr:to>
    <xdr:sp macro="" textlink="">
      <xdr:nvSpPr>
        <xdr:cNvPr id="652" name="楕円 651"/>
        <xdr:cNvSpPr/>
      </xdr:nvSpPr>
      <xdr:spPr>
        <a:xfrm>
          <a:off x="22110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115406</xdr:rowOff>
    </xdr:from>
    <xdr:ext cx="469744" cy="259045"/>
    <xdr:sp macro="" textlink="">
      <xdr:nvSpPr>
        <xdr:cNvPr id="653" name="【児童館】&#10;一人当たり面積該当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147864</xdr:rowOff>
    </xdr:from>
    <xdr:to>
      <xdr:col>112</xdr:col>
      <xdr:colOff>38100</xdr:colOff>
      <xdr:row>86</xdr:row>
      <xdr:rowOff>78014</xdr:rowOff>
    </xdr:to>
    <xdr:sp macro="" textlink="">
      <xdr:nvSpPr>
        <xdr:cNvPr id="654" name="楕円 653"/>
        <xdr:cNvSpPr/>
      </xdr:nvSpPr>
      <xdr:spPr>
        <a:xfrm>
          <a:off x="21272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16329</xdr:rowOff>
    </xdr:from>
    <xdr:to>
      <xdr:col>116</xdr:col>
      <xdr:colOff>63500</xdr:colOff>
      <xdr:row>86</xdr:row>
      <xdr:rowOff>27214</xdr:rowOff>
    </xdr:to>
    <xdr:cxnSp macro="">
      <xdr:nvCxnSpPr>
        <xdr:cNvPr id="655" name="直線コネクタ 654"/>
        <xdr:cNvCxnSpPr/>
      </xdr:nvCxnSpPr>
      <xdr:spPr>
        <a:xfrm flipV="1">
          <a:off x="21323300" y="147610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147864</xdr:rowOff>
    </xdr:from>
    <xdr:to>
      <xdr:col>107</xdr:col>
      <xdr:colOff>101600</xdr:colOff>
      <xdr:row>86</xdr:row>
      <xdr:rowOff>78014</xdr:rowOff>
    </xdr:to>
    <xdr:sp macro="" textlink="">
      <xdr:nvSpPr>
        <xdr:cNvPr id="656" name="楕円 655"/>
        <xdr:cNvSpPr/>
      </xdr:nvSpPr>
      <xdr:spPr>
        <a:xfrm>
          <a:off x="20383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27214</xdr:rowOff>
    </xdr:from>
    <xdr:to>
      <xdr:col>111</xdr:col>
      <xdr:colOff>177800</xdr:colOff>
      <xdr:row>86</xdr:row>
      <xdr:rowOff>27214</xdr:rowOff>
    </xdr:to>
    <xdr:cxnSp macro="">
      <xdr:nvCxnSpPr>
        <xdr:cNvPr id="657" name="直線コネクタ 656"/>
        <xdr:cNvCxnSpPr/>
      </xdr:nvCxnSpPr>
      <xdr:spPr>
        <a:xfrm>
          <a:off x="20434300" y="1477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658"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659"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60"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61"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69141</xdr:rowOff>
    </xdr:from>
    <xdr:ext cx="469744" cy="259045"/>
    <xdr:sp macro="" textlink="">
      <xdr:nvSpPr>
        <xdr:cNvPr id="662" name="n_1mainValue【児童館】&#10;一人当たり面積"/>
        <xdr:cNvSpPr txBox="1"/>
      </xdr:nvSpPr>
      <xdr:spPr>
        <a:xfrm>
          <a:off x="210757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69141</xdr:rowOff>
    </xdr:from>
    <xdr:ext cx="469744" cy="259045"/>
    <xdr:sp macro="" textlink="">
      <xdr:nvSpPr>
        <xdr:cNvPr id="663" name="n_2mainValue【児童館】&#10;一人当たり面積"/>
        <xdr:cNvSpPr txBox="1"/>
      </xdr:nvSpPr>
      <xdr:spPr>
        <a:xfrm>
          <a:off x="20199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4" name="テキスト ボックス 67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5" name="直線コネクタ 6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6" name="テキスト ボックス 67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7" name="直線コネクタ 6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8" name="テキスト ボックス 6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9" name="直線コネクタ 6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0" name="テキスト ボックス 6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1" name="直線コネクタ 6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2" name="テキスト ボックス 6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3" name="直線コネクタ 6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4" name="テキスト ボックス 68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6" name="テキスト ボックス 68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88" name="直線コネクタ 687"/>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8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0" name="直線コネクタ 68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91"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92" name="直線コネクタ 691"/>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93"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94" name="フローチャート: 判断 693"/>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95" name="フローチャート: 判断 694"/>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96" name="フローチャート: 判断 695"/>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97" name="フローチャート: 判断 696"/>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98" name="フローチャート: 判断 697"/>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04" name="楕円 703"/>
        <xdr:cNvSpPr/>
      </xdr:nvSpPr>
      <xdr:spPr>
        <a:xfrm>
          <a:off x="16268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127652</xdr:rowOff>
    </xdr:from>
    <xdr:ext cx="405111" cy="259045"/>
    <xdr:sp macro="" textlink="">
      <xdr:nvSpPr>
        <xdr:cNvPr id="705" name="【公民館】&#10;有形固定資産減価償却率該当値テキスト"/>
        <xdr:cNvSpPr txBox="1"/>
      </xdr:nvSpPr>
      <xdr:spPr>
        <a:xfrm>
          <a:off x="16357600"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40639</xdr:rowOff>
    </xdr:from>
    <xdr:to>
      <xdr:col>81</xdr:col>
      <xdr:colOff>101600</xdr:colOff>
      <xdr:row>101</xdr:row>
      <xdr:rowOff>142239</xdr:rowOff>
    </xdr:to>
    <xdr:sp macro="" textlink="">
      <xdr:nvSpPr>
        <xdr:cNvPr id="706" name="楕円 705"/>
        <xdr:cNvSpPr/>
      </xdr:nvSpPr>
      <xdr:spPr>
        <a:xfrm>
          <a:off x="15430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91439</xdr:rowOff>
    </xdr:from>
    <xdr:to>
      <xdr:col>85</xdr:col>
      <xdr:colOff>127000</xdr:colOff>
      <xdr:row>105</xdr:row>
      <xdr:rowOff>28575</xdr:rowOff>
    </xdr:to>
    <xdr:cxnSp macro="">
      <xdr:nvCxnSpPr>
        <xdr:cNvPr id="707" name="直線コネクタ 706"/>
        <xdr:cNvCxnSpPr/>
      </xdr:nvCxnSpPr>
      <xdr:spPr>
        <a:xfrm>
          <a:off x="15481300" y="17407889"/>
          <a:ext cx="838200" cy="6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53975</xdr:rowOff>
    </xdr:from>
    <xdr:to>
      <xdr:col>76</xdr:col>
      <xdr:colOff>165100</xdr:colOff>
      <xdr:row>101</xdr:row>
      <xdr:rowOff>155575</xdr:rowOff>
    </xdr:to>
    <xdr:sp macro="" textlink="">
      <xdr:nvSpPr>
        <xdr:cNvPr id="708" name="楕円 707"/>
        <xdr:cNvSpPr/>
      </xdr:nvSpPr>
      <xdr:spPr>
        <a:xfrm>
          <a:off x="14541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91439</xdr:rowOff>
    </xdr:from>
    <xdr:to>
      <xdr:col>81</xdr:col>
      <xdr:colOff>50800</xdr:colOff>
      <xdr:row>101</xdr:row>
      <xdr:rowOff>104775</xdr:rowOff>
    </xdr:to>
    <xdr:cxnSp macro="">
      <xdr:nvCxnSpPr>
        <xdr:cNvPr id="709" name="直線コネクタ 708"/>
        <xdr:cNvCxnSpPr/>
      </xdr:nvCxnSpPr>
      <xdr:spPr>
        <a:xfrm flipV="1">
          <a:off x="14592300" y="174078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710"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711" name="n_2ave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12"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13"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158766</xdr:rowOff>
    </xdr:from>
    <xdr:ext cx="405111" cy="259045"/>
    <xdr:sp macro="" textlink="">
      <xdr:nvSpPr>
        <xdr:cNvPr id="714" name="n_1mainValue【公民館】&#10;有形固定資産減価償却率"/>
        <xdr:cNvSpPr txBox="1"/>
      </xdr:nvSpPr>
      <xdr:spPr>
        <a:xfrm>
          <a:off x="15266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652</xdr:rowOff>
    </xdr:from>
    <xdr:ext cx="405111" cy="259045"/>
    <xdr:sp macro="" textlink="">
      <xdr:nvSpPr>
        <xdr:cNvPr id="715" name="n_2mainValue【公民館】&#10;有形固定資産減価償却率"/>
        <xdr:cNvSpPr txBox="1"/>
      </xdr:nvSpPr>
      <xdr:spPr>
        <a:xfrm>
          <a:off x="14389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6" name="直線コネクタ 7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7" name="テキスト ボックス 7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8" name="直線コネクタ 7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9" name="テキスト ボックス 7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0" name="直線コネクタ 7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1" name="テキスト ボックス 7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2" name="直線コネクタ 7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3" name="テキスト ボックス 7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4" name="直線コネクタ 7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5" name="テキスト ボックス 7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6" name="直線コネクタ 7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7" name="テキスト ボックス 7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41" name="直線コネクタ 740"/>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42"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43" name="直線コネクタ 742"/>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44"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45" name="直線コネクタ 744"/>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46"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47" name="フローチャート: 判断 746"/>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48" name="フローチャート: 判断 747"/>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49" name="フローチャート: 判断 748"/>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50" name="フローチャート: 判断 749"/>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51" name="フローチャート: 判断 750"/>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14514</xdr:rowOff>
    </xdr:from>
    <xdr:to>
      <xdr:col>116</xdr:col>
      <xdr:colOff>114300</xdr:colOff>
      <xdr:row>108</xdr:row>
      <xdr:rowOff>116114</xdr:rowOff>
    </xdr:to>
    <xdr:sp macro="" textlink="">
      <xdr:nvSpPr>
        <xdr:cNvPr id="757" name="楕円 756"/>
        <xdr:cNvSpPr/>
      </xdr:nvSpPr>
      <xdr:spPr>
        <a:xfrm>
          <a:off x="22110700" y="18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164391</xdr:rowOff>
    </xdr:from>
    <xdr:ext cx="469744" cy="259045"/>
    <xdr:sp macro="" textlink="">
      <xdr:nvSpPr>
        <xdr:cNvPr id="758" name="【公民館】&#10;一人当たり面積該当値テキスト"/>
        <xdr:cNvSpPr txBox="1"/>
      </xdr:nvSpPr>
      <xdr:spPr>
        <a:xfrm>
          <a:off x="22199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150042</xdr:rowOff>
    </xdr:from>
    <xdr:to>
      <xdr:col>112</xdr:col>
      <xdr:colOff>38100</xdr:colOff>
      <xdr:row>108</xdr:row>
      <xdr:rowOff>80192</xdr:rowOff>
    </xdr:to>
    <xdr:sp macro="" textlink="">
      <xdr:nvSpPr>
        <xdr:cNvPr id="759" name="楕円 758"/>
        <xdr:cNvSpPr/>
      </xdr:nvSpPr>
      <xdr:spPr>
        <a:xfrm>
          <a:off x="21272500" y="18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29392</xdr:rowOff>
    </xdr:from>
    <xdr:to>
      <xdr:col>116</xdr:col>
      <xdr:colOff>63500</xdr:colOff>
      <xdr:row>108</xdr:row>
      <xdr:rowOff>65314</xdr:rowOff>
    </xdr:to>
    <xdr:cxnSp macro="">
      <xdr:nvCxnSpPr>
        <xdr:cNvPr id="760" name="直線コネクタ 759"/>
        <xdr:cNvCxnSpPr/>
      </xdr:nvCxnSpPr>
      <xdr:spPr>
        <a:xfrm>
          <a:off x="21323300" y="185459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120650</xdr:rowOff>
    </xdr:from>
    <xdr:to>
      <xdr:col>107</xdr:col>
      <xdr:colOff>101600</xdr:colOff>
      <xdr:row>108</xdr:row>
      <xdr:rowOff>50800</xdr:rowOff>
    </xdr:to>
    <xdr:sp macro="" textlink="">
      <xdr:nvSpPr>
        <xdr:cNvPr id="761" name="楕円 760"/>
        <xdr:cNvSpPr/>
      </xdr:nvSpPr>
      <xdr:spPr>
        <a:xfrm>
          <a:off x="2038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29392</xdr:rowOff>
    </xdr:to>
    <xdr:cxnSp macro="">
      <xdr:nvCxnSpPr>
        <xdr:cNvPr id="762" name="直線コネクタ 761"/>
        <xdr:cNvCxnSpPr/>
      </xdr:nvCxnSpPr>
      <xdr:spPr>
        <a:xfrm>
          <a:off x="20434300" y="185166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763"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764"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65"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66"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71319</xdr:rowOff>
    </xdr:from>
    <xdr:ext cx="469744" cy="259045"/>
    <xdr:sp macro="" textlink="">
      <xdr:nvSpPr>
        <xdr:cNvPr id="767" name="n_1mainValue【公民館】&#10;一人当たり面積"/>
        <xdr:cNvSpPr txBox="1"/>
      </xdr:nvSpPr>
      <xdr:spPr>
        <a:xfrm>
          <a:off x="21075727" y="1858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41927</xdr:rowOff>
    </xdr:from>
    <xdr:ext cx="469744" cy="259045"/>
    <xdr:sp macro="" textlink="">
      <xdr:nvSpPr>
        <xdr:cNvPr id="768" name="n_2mainValue【公民館】&#10;一人当たり面積"/>
        <xdr:cNvSpPr txBox="1"/>
      </xdr:nvSpPr>
      <xdr:spPr>
        <a:xfrm>
          <a:off x="20199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9" name="正方形/長方形 7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0" name="正方形/長方形 7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1" name="テキスト ボックス 7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や児童館であったが、その他の多くの施設で老朽化が進み、修繕を行いながら使用している状況にある。また、道路については、一人当たりの延長が類似団体平均値に比べ長くなっているが、本市は市域が広くいため道路延長が長くなってしまう現状にある。公民館については、令和元年度に複合施設のたいこまるプラザが完成したことで大きく低下していたが、複合施設の用途により面積按分を見直し算定した結果、類似団体と同程度となっている。こども園では老朽化とともに一人当たり面積も類似団体に比べ高い数値となっている。今後は、市街地に認定こども園の新設を予定しており、集約化や除却が予定されているが、他の施設についても公共施設等管理計画に基づき、適正に施設の建替え、集約・複合化、除却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28,466
27,553
546.99
27,947,182
26,937,125
859,193
14,324,144
32,310,054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35197</xdr:rowOff>
    </xdr:from>
    <xdr:to>
      <xdr:col>24</xdr:col>
      <xdr:colOff>114300</xdr:colOff>
      <xdr:row>34</xdr:row>
      <xdr:rowOff>136797</xdr:rowOff>
    </xdr:to>
    <xdr:sp macro="" textlink="">
      <xdr:nvSpPr>
        <xdr:cNvPr id="74" name="楕円 73"/>
        <xdr:cNvSpPr/>
      </xdr:nvSpPr>
      <xdr:spPr>
        <a:xfrm>
          <a:off x="4584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58074</xdr:rowOff>
    </xdr:from>
    <xdr:ext cx="405111" cy="259045"/>
    <xdr:sp macro="" textlink="">
      <xdr:nvSpPr>
        <xdr:cNvPr id="75" name="【図書館】&#10;有形固定資産減価償却率該当値テキスト"/>
        <xdr:cNvSpPr txBox="1"/>
      </xdr:nvSpPr>
      <xdr:spPr>
        <a:xfrm>
          <a:off x="4673600" y="571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108676</xdr:rowOff>
    </xdr:from>
    <xdr:to>
      <xdr:col>20</xdr:col>
      <xdr:colOff>38100</xdr:colOff>
      <xdr:row>34</xdr:row>
      <xdr:rowOff>38826</xdr:rowOff>
    </xdr:to>
    <xdr:sp macro="" textlink="">
      <xdr:nvSpPr>
        <xdr:cNvPr id="76" name="楕円 75"/>
        <xdr:cNvSpPr/>
      </xdr:nvSpPr>
      <xdr:spPr>
        <a:xfrm>
          <a:off x="3746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159476</xdr:rowOff>
    </xdr:from>
    <xdr:to>
      <xdr:col>24</xdr:col>
      <xdr:colOff>63500</xdr:colOff>
      <xdr:row>34</xdr:row>
      <xdr:rowOff>85997</xdr:rowOff>
    </xdr:to>
    <xdr:cxnSp macro="">
      <xdr:nvCxnSpPr>
        <xdr:cNvPr id="77" name="直線コネクタ 76"/>
        <xdr:cNvCxnSpPr/>
      </xdr:nvCxnSpPr>
      <xdr:spPr>
        <a:xfrm>
          <a:off x="3797300" y="581732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156028</xdr:rowOff>
    </xdr:from>
    <xdr:to>
      <xdr:col>15</xdr:col>
      <xdr:colOff>101600</xdr:colOff>
      <xdr:row>34</xdr:row>
      <xdr:rowOff>86178</xdr:rowOff>
    </xdr:to>
    <xdr:sp macro="" textlink="">
      <xdr:nvSpPr>
        <xdr:cNvPr id="78" name="楕円 77"/>
        <xdr:cNvSpPr/>
      </xdr:nvSpPr>
      <xdr:spPr>
        <a:xfrm>
          <a:off x="28575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159476</xdr:rowOff>
    </xdr:from>
    <xdr:to>
      <xdr:col>19</xdr:col>
      <xdr:colOff>177800</xdr:colOff>
      <xdr:row>34</xdr:row>
      <xdr:rowOff>35378</xdr:rowOff>
    </xdr:to>
    <xdr:cxnSp macro="">
      <xdr:nvCxnSpPr>
        <xdr:cNvPr id="79" name="直線コネクタ 78"/>
        <xdr:cNvCxnSpPr/>
      </xdr:nvCxnSpPr>
      <xdr:spPr>
        <a:xfrm flipV="1">
          <a:off x="2908300" y="58173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0"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1"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2"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3"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55353</xdr:rowOff>
    </xdr:from>
    <xdr:ext cx="340478" cy="259045"/>
    <xdr:sp macro="" textlink="">
      <xdr:nvSpPr>
        <xdr:cNvPr id="84" name="n_1mainValue【図書館】&#10;有形固定資産減価償却率"/>
        <xdr:cNvSpPr txBox="1"/>
      </xdr:nvSpPr>
      <xdr:spPr>
        <a:xfrm>
          <a:off x="3614361" y="554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102705</xdr:rowOff>
    </xdr:from>
    <xdr:ext cx="405111" cy="259045"/>
    <xdr:sp macro="" textlink="">
      <xdr:nvSpPr>
        <xdr:cNvPr id="85" name="n_2mainValue【図書館】&#10;有形固定資産減価償却率"/>
        <xdr:cNvSpPr txBox="1"/>
      </xdr:nvSpPr>
      <xdr:spPr>
        <a:xfrm>
          <a:off x="2705744"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09" name="直線コネクタ 108"/>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0"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1" name="直線コネクタ 110"/>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2"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3" name="直線コネクタ 112"/>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14"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5" name="フローチャート: 判断 114"/>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16" name="フローチャート: 判断 115"/>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17" name="フローチャート: 判断 116"/>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18" name="フローチャート: 判断 117"/>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19" name="フローチャート: 判断 118"/>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52070</xdr:rowOff>
    </xdr:from>
    <xdr:to>
      <xdr:col>55</xdr:col>
      <xdr:colOff>50800</xdr:colOff>
      <xdr:row>39</xdr:row>
      <xdr:rowOff>153670</xdr:rowOff>
    </xdr:to>
    <xdr:sp macro="" textlink="">
      <xdr:nvSpPr>
        <xdr:cNvPr id="125" name="楕円 124"/>
        <xdr:cNvSpPr/>
      </xdr:nvSpPr>
      <xdr:spPr>
        <a:xfrm>
          <a:off x="10426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74947</xdr:rowOff>
    </xdr:from>
    <xdr:ext cx="469744" cy="259045"/>
    <xdr:sp macro="" textlink="">
      <xdr:nvSpPr>
        <xdr:cNvPr id="126" name="【図書館】&#10;一人当たり面積該当値テキスト"/>
        <xdr:cNvSpPr txBox="1"/>
      </xdr:nvSpPr>
      <xdr:spPr>
        <a:xfrm>
          <a:off x="10515600"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7" name="楕円 126"/>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102870</xdr:rowOff>
    </xdr:from>
    <xdr:to>
      <xdr:col>55</xdr:col>
      <xdr:colOff>0</xdr:colOff>
      <xdr:row>40</xdr:row>
      <xdr:rowOff>30480</xdr:rowOff>
    </xdr:to>
    <xdr:cxnSp macro="">
      <xdr:nvCxnSpPr>
        <xdr:cNvPr id="128" name="直線コネクタ 127"/>
        <xdr:cNvCxnSpPr/>
      </xdr:nvCxnSpPr>
      <xdr:spPr>
        <a:xfrm flipV="1">
          <a:off x="9639300" y="6789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132080</xdr:rowOff>
    </xdr:from>
    <xdr:to>
      <xdr:col>46</xdr:col>
      <xdr:colOff>38100</xdr:colOff>
      <xdr:row>40</xdr:row>
      <xdr:rowOff>62230</xdr:rowOff>
    </xdr:to>
    <xdr:sp macro="" textlink="">
      <xdr:nvSpPr>
        <xdr:cNvPr id="129" name="楕円 128"/>
        <xdr:cNvSpPr/>
      </xdr:nvSpPr>
      <xdr:spPr>
        <a:xfrm>
          <a:off x="8699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xdr:rowOff>
    </xdr:from>
    <xdr:to>
      <xdr:col>50</xdr:col>
      <xdr:colOff>114300</xdr:colOff>
      <xdr:row>40</xdr:row>
      <xdr:rowOff>30480</xdr:rowOff>
    </xdr:to>
    <xdr:cxnSp macro="">
      <xdr:nvCxnSpPr>
        <xdr:cNvPr id="130" name="直線コネクタ 129"/>
        <xdr:cNvCxnSpPr/>
      </xdr:nvCxnSpPr>
      <xdr:spPr>
        <a:xfrm>
          <a:off x="8750300" y="6869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3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3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33"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3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35" name="n_1main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78757</xdr:rowOff>
    </xdr:from>
    <xdr:ext cx="469744" cy="259045"/>
    <xdr:sp macro="" textlink="">
      <xdr:nvSpPr>
        <xdr:cNvPr id="136" name="n_2mainValue【図書館】&#10;一人当たり面積"/>
        <xdr:cNvSpPr txBox="1"/>
      </xdr:nvSpPr>
      <xdr:spPr>
        <a:xfrm>
          <a:off x="85154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62" name="直線コネクタ 161"/>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65"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66" name="直線コネクタ 165"/>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67"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68" name="フローチャート: 判断 16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9" name="フローチャート: 判断 16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70" name="フローチャート: 判断 169"/>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71" name="フローチャート: 判断 170"/>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72" name="フローチャート: 判断 171"/>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8" name="楕円 177"/>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79" name="【体育館・プー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180" name="楕円 179"/>
        <xdr:cNvSpPr/>
      </xdr:nvSpPr>
      <xdr:spPr>
        <a:xfrm>
          <a:off x="3746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96338</xdr:rowOff>
    </xdr:from>
    <xdr:to>
      <xdr:col>24</xdr:col>
      <xdr:colOff>63500</xdr:colOff>
      <xdr:row>61</xdr:row>
      <xdr:rowOff>125730</xdr:rowOff>
    </xdr:to>
    <xdr:cxnSp macro="">
      <xdr:nvCxnSpPr>
        <xdr:cNvPr id="181" name="直線コネクタ 180"/>
        <xdr:cNvCxnSpPr/>
      </xdr:nvCxnSpPr>
      <xdr:spPr>
        <a:xfrm>
          <a:off x="3797300" y="105547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82" name="楕円 181"/>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96338</xdr:rowOff>
    </xdr:to>
    <xdr:cxnSp macro="">
      <xdr:nvCxnSpPr>
        <xdr:cNvPr id="183" name="直線コネクタ 182"/>
        <xdr:cNvCxnSpPr/>
      </xdr:nvCxnSpPr>
      <xdr:spPr>
        <a:xfrm>
          <a:off x="2908300" y="105221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84"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185"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186"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187"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188" name="n_1mainValue【体育館・プール】&#10;有形固定資産減価償却率"/>
        <xdr:cNvSpPr txBox="1"/>
      </xdr:nvSpPr>
      <xdr:spPr>
        <a:xfrm>
          <a:off x="3582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189" name="n_2mainValue【体育館・プール】&#10;有形固定資産減価償却率"/>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13" name="直線コネクタ 212"/>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14"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15" name="直線コネクタ 214"/>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16"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17" name="直線コネクタ 216"/>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18"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19" name="フローチャート: 判断 218"/>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20" name="フローチャート: 判断 219"/>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21" name="フローチャート: 判断 220"/>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22" name="フローチャート: 判断 221"/>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23" name="フローチャート: 判断 222"/>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83312</xdr:rowOff>
    </xdr:from>
    <xdr:to>
      <xdr:col>55</xdr:col>
      <xdr:colOff>50800</xdr:colOff>
      <xdr:row>64</xdr:row>
      <xdr:rowOff>13462</xdr:rowOff>
    </xdr:to>
    <xdr:sp macro="" textlink="">
      <xdr:nvSpPr>
        <xdr:cNvPr id="229" name="楕円 228"/>
        <xdr:cNvSpPr/>
      </xdr:nvSpPr>
      <xdr:spPr>
        <a:xfrm>
          <a:off x="10426700" y="108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30"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86360</xdr:rowOff>
    </xdr:from>
    <xdr:to>
      <xdr:col>50</xdr:col>
      <xdr:colOff>165100</xdr:colOff>
      <xdr:row>64</xdr:row>
      <xdr:rowOff>16510</xdr:rowOff>
    </xdr:to>
    <xdr:sp macro="" textlink="">
      <xdr:nvSpPr>
        <xdr:cNvPr id="231" name="楕円 230"/>
        <xdr:cNvSpPr/>
      </xdr:nvSpPr>
      <xdr:spPr>
        <a:xfrm>
          <a:off x="9588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134112</xdr:rowOff>
    </xdr:from>
    <xdr:to>
      <xdr:col>55</xdr:col>
      <xdr:colOff>0</xdr:colOff>
      <xdr:row>63</xdr:row>
      <xdr:rowOff>137160</xdr:rowOff>
    </xdr:to>
    <xdr:cxnSp macro="">
      <xdr:nvCxnSpPr>
        <xdr:cNvPr id="232" name="直線コネクタ 231"/>
        <xdr:cNvCxnSpPr/>
      </xdr:nvCxnSpPr>
      <xdr:spPr>
        <a:xfrm flipV="1">
          <a:off x="9639300" y="1093546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89408</xdr:rowOff>
    </xdr:from>
    <xdr:to>
      <xdr:col>46</xdr:col>
      <xdr:colOff>38100</xdr:colOff>
      <xdr:row>64</xdr:row>
      <xdr:rowOff>19558</xdr:rowOff>
    </xdr:to>
    <xdr:sp macro="" textlink="">
      <xdr:nvSpPr>
        <xdr:cNvPr id="233" name="楕円 232"/>
        <xdr:cNvSpPr/>
      </xdr:nvSpPr>
      <xdr:spPr>
        <a:xfrm>
          <a:off x="8699500" y="10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137160</xdr:rowOff>
    </xdr:from>
    <xdr:to>
      <xdr:col>50</xdr:col>
      <xdr:colOff>114300</xdr:colOff>
      <xdr:row>63</xdr:row>
      <xdr:rowOff>140208</xdr:rowOff>
    </xdr:to>
    <xdr:cxnSp macro="">
      <xdr:nvCxnSpPr>
        <xdr:cNvPr id="234" name="直線コネクタ 233"/>
        <xdr:cNvCxnSpPr/>
      </xdr:nvCxnSpPr>
      <xdr:spPr>
        <a:xfrm flipV="1">
          <a:off x="8750300" y="1093851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35"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36"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37"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38"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7637</xdr:rowOff>
    </xdr:from>
    <xdr:ext cx="469744" cy="259045"/>
    <xdr:sp macro="" textlink="">
      <xdr:nvSpPr>
        <xdr:cNvPr id="239" name="n_1mainValue【体育館・プール】&#10;一人当たり面積"/>
        <xdr:cNvSpPr txBox="1"/>
      </xdr:nvSpPr>
      <xdr:spPr>
        <a:xfrm>
          <a:off x="9391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10685</xdr:rowOff>
    </xdr:from>
    <xdr:ext cx="469744" cy="259045"/>
    <xdr:sp macro="" textlink="">
      <xdr:nvSpPr>
        <xdr:cNvPr id="240" name="n_2mainValue【体育館・プール】&#10;一人当たり面積"/>
        <xdr:cNvSpPr txBox="1"/>
      </xdr:nvSpPr>
      <xdr:spPr>
        <a:xfrm>
          <a:off x="8515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66" name="直線コネクタ 265"/>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69"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70" name="直線コネクタ 269"/>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71"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72" name="フローチャート: 判断 271"/>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73" name="フローチャート: 判断 272"/>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74" name="フローチャート: 判断 273"/>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75" name="フローチャート: 判断 274"/>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76" name="フローチャート: 判断 275"/>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19957</xdr:rowOff>
    </xdr:from>
    <xdr:to>
      <xdr:col>24</xdr:col>
      <xdr:colOff>114300</xdr:colOff>
      <xdr:row>80</xdr:row>
      <xdr:rowOff>121557</xdr:rowOff>
    </xdr:to>
    <xdr:sp macro="" textlink="">
      <xdr:nvSpPr>
        <xdr:cNvPr id="282" name="楕円 281"/>
        <xdr:cNvSpPr/>
      </xdr:nvSpPr>
      <xdr:spPr>
        <a:xfrm>
          <a:off x="45847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42834</xdr:rowOff>
    </xdr:from>
    <xdr:ext cx="405111" cy="259045"/>
    <xdr:sp macro="" textlink="">
      <xdr:nvSpPr>
        <xdr:cNvPr id="283" name="【福祉施設】&#10;有形固定資産減価償却率該当値テキスト"/>
        <xdr:cNvSpPr txBox="1"/>
      </xdr:nvSpPr>
      <xdr:spPr>
        <a:xfrm>
          <a:off x="4673600" y="1358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129358</xdr:rowOff>
    </xdr:from>
    <xdr:to>
      <xdr:col>20</xdr:col>
      <xdr:colOff>38100</xdr:colOff>
      <xdr:row>80</xdr:row>
      <xdr:rowOff>59508</xdr:rowOff>
    </xdr:to>
    <xdr:sp macro="" textlink="">
      <xdr:nvSpPr>
        <xdr:cNvPr id="284" name="楕円 283"/>
        <xdr:cNvSpPr/>
      </xdr:nvSpPr>
      <xdr:spPr>
        <a:xfrm>
          <a:off x="3746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8708</xdr:rowOff>
    </xdr:from>
    <xdr:to>
      <xdr:col>24</xdr:col>
      <xdr:colOff>63500</xdr:colOff>
      <xdr:row>80</xdr:row>
      <xdr:rowOff>70757</xdr:rowOff>
    </xdr:to>
    <xdr:cxnSp macro="">
      <xdr:nvCxnSpPr>
        <xdr:cNvPr id="285" name="直線コネクタ 284"/>
        <xdr:cNvCxnSpPr/>
      </xdr:nvCxnSpPr>
      <xdr:spPr>
        <a:xfrm>
          <a:off x="3797300" y="1372470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73842</xdr:rowOff>
    </xdr:from>
    <xdr:to>
      <xdr:col>15</xdr:col>
      <xdr:colOff>101600</xdr:colOff>
      <xdr:row>80</xdr:row>
      <xdr:rowOff>3992</xdr:rowOff>
    </xdr:to>
    <xdr:sp macro="" textlink="">
      <xdr:nvSpPr>
        <xdr:cNvPr id="286" name="楕円 285"/>
        <xdr:cNvSpPr/>
      </xdr:nvSpPr>
      <xdr:spPr>
        <a:xfrm>
          <a:off x="2857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124642</xdr:rowOff>
    </xdr:from>
    <xdr:to>
      <xdr:col>19</xdr:col>
      <xdr:colOff>177800</xdr:colOff>
      <xdr:row>80</xdr:row>
      <xdr:rowOff>8708</xdr:rowOff>
    </xdr:to>
    <xdr:cxnSp macro="">
      <xdr:nvCxnSpPr>
        <xdr:cNvPr id="287" name="直線コネクタ 286"/>
        <xdr:cNvCxnSpPr/>
      </xdr:nvCxnSpPr>
      <xdr:spPr>
        <a:xfrm>
          <a:off x="2908300" y="136691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288"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289"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90"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291"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76035</xdr:rowOff>
    </xdr:from>
    <xdr:ext cx="405111" cy="259045"/>
    <xdr:sp macro="" textlink="">
      <xdr:nvSpPr>
        <xdr:cNvPr id="292" name="n_1mainValue【福祉施設】&#10;有形固定資産減価償却率"/>
        <xdr:cNvSpPr txBox="1"/>
      </xdr:nvSpPr>
      <xdr:spPr>
        <a:xfrm>
          <a:off x="35820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20519</xdr:rowOff>
    </xdr:from>
    <xdr:ext cx="405111" cy="259045"/>
    <xdr:sp macro="" textlink="">
      <xdr:nvSpPr>
        <xdr:cNvPr id="293" name="n_2mainValue【福祉施設】&#10;有形固定資産減価償却率"/>
        <xdr:cNvSpPr txBox="1"/>
      </xdr:nvSpPr>
      <xdr:spPr>
        <a:xfrm>
          <a:off x="27057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15" name="直線コネクタ 31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1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17" name="直線コネクタ 31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1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19" name="直線コネクタ 31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1" name="フローチャート: 判断 32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22" name="フローチャート: 判断 32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23" name="フローチャート: 判断 32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24" name="フローチャート: 判断 32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25" name="フローチャート: 判断 32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7874</xdr:rowOff>
    </xdr:from>
    <xdr:to>
      <xdr:col>55</xdr:col>
      <xdr:colOff>50800</xdr:colOff>
      <xdr:row>80</xdr:row>
      <xdr:rowOff>109474</xdr:rowOff>
    </xdr:to>
    <xdr:sp macro="" textlink="">
      <xdr:nvSpPr>
        <xdr:cNvPr id="331" name="楕円 330"/>
        <xdr:cNvSpPr/>
      </xdr:nvSpPr>
      <xdr:spPr>
        <a:xfrm>
          <a:off x="104267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30751</xdr:rowOff>
    </xdr:from>
    <xdr:ext cx="469744" cy="259045"/>
    <xdr:sp macro="" textlink="">
      <xdr:nvSpPr>
        <xdr:cNvPr id="332" name="【福祉施設】&#10;一人当たり面積該当値テキスト"/>
        <xdr:cNvSpPr txBox="1"/>
      </xdr:nvSpPr>
      <xdr:spPr>
        <a:xfrm>
          <a:off x="10515600" y="13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37592</xdr:rowOff>
    </xdr:from>
    <xdr:to>
      <xdr:col>50</xdr:col>
      <xdr:colOff>165100</xdr:colOff>
      <xdr:row>80</xdr:row>
      <xdr:rowOff>139192</xdr:rowOff>
    </xdr:to>
    <xdr:sp macro="" textlink="">
      <xdr:nvSpPr>
        <xdr:cNvPr id="333" name="楕円 332"/>
        <xdr:cNvSpPr/>
      </xdr:nvSpPr>
      <xdr:spPr>
        <a:xfrm>
          <a:off x="9588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58674</xdr:rowOff>
    </xdr:from>
    <xdr:to>
      <xdr:col>55</xdr:col>
      <xdr:colOff>0</xdr:colOff>
      <xdr:row>80</xdr:row>
      <xdr:rowOff>88392</xdr:rowOff>
    </xdr:to>
    <xdr:cxnSp macro="">
      <xdr:nvCxnSpPr>
        <xdr:cNvPr id="334" name="直線コネクタ 333"/>
        <xdr:cNvCxnSpPr/>
      </xdr:nvCxnSpPr>
      <xdr:spPr>
        <a:xfrm flipV="1">
          <a:off x="9639300" y="1377467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65024</xdr:rowOff>
    </xdr:from>
    <xdr:to>
      <xdr:col>46</xdr:col>
      <xdr:colOff>38100</xdr:colOff>
      <xdr:row>80</xdr:row>
      <xdr:rowOff>166624</xdr:rowOff>
    </xdr:to>
    <xdr:sp macro="" textlink="">
      <xdr:nvSpPr>
        <xdr:cNvPr id="335" name="楕円 334"/>
        <xdr:cNvSpPr/>
      </xdr:nvSpPr>
      <xdr:spPr>
        <a:xfrm>
          <a:off x="8699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88392</xdr:rowOff>
    </xdr:from>
    <xdr:to>
      <xdr:col>50</xdr:col>
      <xdr:colOff>114300</xdr:colOff>
      <xdr:row>80</xdr:row>
      <xdr:rowOff>115824</xdr:rowOff>
    </xdr:to>
    <xdr:cxnSp macro="">
      <xdr:nvCxnSpPr>
        <xdr:cNvPr id="336" name="直線コネクタ 335"/>
        <xdr:cNvCxnSpPr/>
      </xdr:nvCxnSpPr>
      <xdr:spPr>
        <a:xfrm flipV="1">
          <a:off x="8750300" y="13804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37"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38"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39"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40"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155719</xdr:rowOff>
    </xdr:from>
    <xdr:ext cx="469744" cy="259045"/>
    <xdr:sp macro="" textlink="">
      <xdr:nvSpPr>
        <xdr:cNvPr id="341" name="n_1mainValue【福祉施設】&#10;一人当たり面積"/>
        <xdr:cNvSpPr txBox="1"/>
      </xdr:nvSpPr>
      <xdr:spPr>
        <a:xfrm>
          <a:off x="93917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11701</xdr:rowOff>
    </xdr:from>
    <xdr:ext cx="469744" cy="259045"/>
    <xdr:sp macro="" textlink="">
      <xdr:nvSpPr>
        <xdr:cNvPr id="342" name="n_2mainValue【福祉施設】&#10;一人当たり面積"/>
        <xdr:cNvSpPr txBox="1"/>
      </xdr:nvSpPr>
      <xdr:spPr>
        <a:xfrm>
          <a:off x="8515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68" name="直線コネクタ 367"/>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0" name="直線コネクタ 36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71"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2" name="直線コネクタ 371"/>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73"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74" name="フローチャート: 判断 373"/>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75" name="フローチャート: 判断 374"/>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76" name="フローチャート: 判断 375"/>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77" name="フローチャート: 判断 376"/>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78" name="フローチャート: 判断 377"/>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126637</xdr:rowOff>
    </xdr:from>
    <xdr:to>
      <xdr:col>24</xdr:col>
      <xdr:colOff>114300</xdr:colOff>
      <xdr:row>105</xdr:row>
      <xdr:rowOff>56787</xdr:rowOff>
    </xdr:to>
    <xdr:sp macro="" textlink="">
      <xdr:nvSpPr>
        <xdr:cNvPr id="384" name="楕円 383"/>
        <xdr:cNvSpPr/>
      </xdr:nvSpPr>
      <xdr:spPr>
        <a:xfrm>
          <a:off x="4584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105064</xdr:rowOff>
    </xdr:from>
    <xdr:ext cx="405111" cy="259045"/>
    <xdr:sp macro="" textlink="">
      <xdr:nvSpPr>
        <xdr:cNvPr id="385" name="【市民会館】&#10;有形固定資産減価償却率該当値テキスト"/>
        <xdr:cNvSpPr txBox="1"/>
      </xdr:nvSpPr>
      <xdr:spPr>
        <a:xfrm>
          <a:off x="4673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87449</xdr:rowOff>
    </xdr:from>
    <xdr:to>
      <xdr:col>20</xdr:col>
      <xdr:colOff>38100</xdr:colOff>
      <xdr:row>105</xdr:row>
      <xdr:rowOff>17599</xdr:rowOff>
    </xdr:to>
    <xdr:sp macro="" textlink="">
      <xdr:nvSpPr>
        <xdr:cNvPr id="386" name="楕円 385"/>
        <xdr:cNvSpPr/>
      </xdr:nvSpPr>
      <xdr:spPr>
        <a:xfrm>
          <a:off x="3746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138249</xdr:rowOff>
    </xdr:from>
    <xdr:to>
      <xdr:col>24</xdr:col>
      <xdr:colOff>63500</xdr:colOff>
      <xdr:row>105</xdr:row>
      <xdr:rowOff>5987</xdr:rowOff>
    </xdr:to>
    <xdr:cxnSp macro="">
      <xdr:nvCxnSpPr>
        <xdr:cNvPr id="387" name="直線コネクタ 386"/>
        <xdr:cNvCxnSpPr/>
      </xdr:nvCxnSpPr>
      <xdr:spPr>
        <a:xfrm>
          <a:off x="3797300" y="179690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388" name="楕円 387"/>
        <xdr:cNvSpPr/>
      </xdr:nvSpPr>
      <xdr:spPr>
        <a:xfrm>
          <a:off x="2857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138249</xdr:rowOff>
    </xdr:from>
    <xdr:to>
      <xdr:col>19</xdr:col>
      <xdr:colOff>177800</xdr:colOff>
      <xdr:row>104</xdr:row>
      <xdr:rowOff>167639</xdr:rowOff>
    </xdr:to>
    <xdr:cxnSp macro="">
      <xdr:nvCxnSpPr>
        <xdr:cNvPr id="389" name="直線コネクタ 388"/>
        <xdr:cNvCxnSpPr/>
      </xdr:nvCxnSpPr>
      <xdr:spPr>
        <a:xfrm flipV="1">
          <a:off x="2908300" y="179690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9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9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9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9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8726</xdr:rowOff>
    </xdr:from>
    <xdr:ext cx="405111" cy="259045"/>
    <xdr:sp macro="" textlink="">
      <xdr:nvSpPr>
        <xdr:cNvPr id="394" name="n_1mainValue【市民会館】&#10;有形固定資産減価償却率"/>
        <xdr:cNvSpPr txBox="1"/>
      </xdr:nvSpPr>
      <xdr:spPr>
        <a:xfrm>
          <a:off x="3582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395" name="n_2mainValue【市民会館】&#10;有形固定資産減価償却率"/>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19" name="直線コネクタ 418"/>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20"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21" name="直線コネクタ 420"/>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22"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23" name="直線コネクタ 422"/>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24"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25" name="フローチャート: 判断 424"/>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26" name="フローチャート: 判断 425"/>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27" name="フローチャート: 判断 426"/>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28" name="フローチャート: 判断 427"/>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29" name="フローチャート: 判断 428"/>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78739</xdr:rowOff>
    </xdr:from>
    <xdr:to>
      <xdr:col>55</xdr:col>
      <xdr:colOff>50800</xdr:colOff>
      <xdr:row>102</xdr:row>
      <xdr:rowOff>8889</xdr:rowOff>
    </xdr:to>
    <xdr:sp macro="" textlink="">
      <xdr:nvSpPr>
        <xdr:cNvPr id="435" name="楕円 434"/>
        <xdr:cNvSpPr/>
      </xdr:nvSpPr>
      <xdr:spPr>
        <a:xfrm>
          <a:off x="104267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101616</xdr:rowOff>
    </xdr:from>
    <xdr:ext cx="469744" cy="259045"/>
    <xdr:sp macro="" textlink="">
      <xdr:nvSpPr>
        <xdr:cNvPr id="436" name="【市民会館】&#10;一人当たり面積該当値テキスト"/>
        <xdr:cNvSpPr txBox="1"/>
      </xdr:nvSpPr>
      <xdr:spPr>
        <a:xfrm>
          <a:off x="10515600" y="1724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80645</xdr:rowOff>
    </xdr:from>
    <xdr:to>
      <xdr:col>50</xdr:col>
      <xdr:colOff>165100</xdr:colOff>
      <xdr:row>102</xdr:row>
      <xdr:rowOff>10795</xdr:rowOff>
    </xdr:to>
    <xdr:sp macro="" textlink="">
      <xdr:nvSpPr>
        <xdr:cNvPr id="437" name="楕円 436"/>
        <xdr:cNvSpPr/>
      </xdr:nvSpPr>
      <xdr:spPr>
        <a:xfrm>
          <a:off x="958850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129539</xdr:rowOff>
    </xdr:from>
    <xdr:to>
      <xdr:col>55</xdr:col>
      <xdr:colOff>0</xdr:colOff>
      <xdr:row>101</xdr:row>
      <xdr:rowOff>131445</xdr:rowOff>
    </xdr:to>
    <xdr:cxnSp macro="">
      <xdr:nvCxnSpPr>
        <xdr:cNvPr id="438" name="直線コネクタ 437"/>
        <xdr:cNvCxnSpPr/>
      </xdr:nvCxnSpPr>
      <xdr:spPr>
        <a:xfrm flipV="1">
          <a:off x="9639300" y="174459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10161</xdr:rowOff>
    </xdr:from>
    <xdr:to>
      <xdr:col>46</xdr:col>
      <xdr:colOff>38100</xdr:colOff>
      <xdr:row>102</xdr:row>
      <xdr:rowOff>111761</xdr:rowOff>
    </xdr:to>
    <xdr:sp macro="" textlink="">
      <xdr:nvSpPr>
        <xdr:cNvPr id="439" name="楕円 438"/>
        <xdr:cNvSpPr/>
      </xdr:nvSpPr>
      <xdr:spPr>
        <a:xfrm>
          <a:off x="8699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131445</xdr:rowOff>
    </xdr:from>
    <xdr:to>
      <xdr:col>50</xdr:col>
      <xdr:colOff>114300</xdr:colOff>
      <xdr:row>102</xdr:row>
      <xdr:rowOff>60961</xdr:rowOff>
    </xdr:to>
    <xdr:cxnSp macro="">
      <xdr:nvCxnSpPr>
        <xdr:cNvPr id="440" name="直線コネクタ 439"/>
        <xdr:cNvCxnSpPr/>
      </xdr:nvCxnSpPr>
      <xdr:spPr>
        <a:xfrm flipV="1">
          <a:off x="8750300" y="17447895"/>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41"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42"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43" name="n_3aveValue【市民会館】&#10;一人当たり面積"/>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44"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27322</xdr:rowOff>
    </xdr:from>
    <xdr:ext cx="469744" cy="259045"/>
    <xdr:sp macro="" textlink="">
      <xdr:nvSpPr>
        <xdr:cNvPr id="445" name="n_1mainValue【市民会館】&#10;一人当たり面積"/>
        <xdr:cNvSpPr txBox="1"/>
      </xdr:nvSpPr>
      <xdr:spPr>
        <a:xfrm>
          <a:off x="9391727" y="1717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128288</xdr:rowOff>
    </xdr:from>
    <xdr:ext cx="469744" cy="259045"/>
    <xdr:sp macro="" textlink="">
      <xdr:nvSpPr>
        <xdr:cNvPr id="446" name="n_2mainValue【市民会館】&#10;一人当たり面積"/>
        <xdr:cNvSpPr txBox="1"/>
      </xdr:nvSpPr>
      <xdr:spPr>
        <a:xfrm>
          <a:off x="85154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9" name="テキスト ボックス 45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9" name="テキスト ボックス 46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72" name="直線コネクタ 471"/>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73"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74" name="直線コネクタ 473"/>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75"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76" name="直線コネクタ 475"/>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77"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78" name="フローチャート: 判断 477"/>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79" name="フローチャート: 判断 478"/>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80" name="フローチャート: 判断 479"/>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81" name="フローチャート: 判断 480"/>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82" name="フローチャート: 判断 481"/>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488" name="楕円 487"/>
        <xdr:cNvSpPr/>
      </xdr:nvSpPr>
      <xdr:spPr>
        <a:xfrm>
          <a:off x="16268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489" name="【一般廃棄物処理施設】&#10;有形固定資産減価償却率該当値テキスト"/>
        <xdr:cNvSpPr txBox="1"/>
      </xdr:nvSpPr>
      <xdr:spPr>
        <a:xfrm>
          <a:off x="16357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490" name="楕円 489"/>
        <xdr:cNvSpPr/>
      </xdr:nvSpPr>
      <xdr:spPr>
        <a:xfrm>
          <a:off x="1543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89263</xdr:rowOff>
    </xdr:from>
    <xdr:to>
      <xdr:col>85</xdr:col>
      <xdr:colOff>127000</xdr:colOff>
      <xdr:row>39</xdr:row>
      <xdr:rowOff>113756</xdr:rowOff>
    </xdr:to>
    <xdr:cxnSp macro="">
      <xdr:nvCxnSpPr>
        <xdr:cNvPr id="491" name="直線コネクタ 490"/>
        <xdr:cNvCxnSpPr/>
      </xdr:nvCxnSpPr>
      <xdr:spPr>
        <a:xfrm>
          <a:off x="15481300" y="67758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492" name="楕円 491"/>
        <xdr:cNvSpPr/>
      </xdr:nvSpPr>
      <xdr:spPr>
        <a:xfrm>
          <a:off x="1454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89263</xdr:rowOff>
    </xdr:to>
    <xdr:cxnSp macro="">
      <xdr:nvCxnSpPr>
        <xdr:cNvPr id="493" name="直線コネクタ 492"/>
        <xdr:cNvCxnSpPr/>
      </xdr:nvCxnSpPr>
      <xdr:spPr>
        <a:xfrm>
          <a:off x="14592300" y="67382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94"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95"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96"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97"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498" name="n_1mainValue【一般廃棄物処理施設】&#10;有形固定資産減価償却率"/>
        <xdr:cNvSpPr txBox="1"/>
      </xdr:nvSpPr>
      <xdr:spPr>
        <a:xfrm>
          <a:off x="15266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499" name="n_2mainValue【一般廃棄物処理施設】&#10;有形固定資産減価償却率"/>
        <xdr:cNvSpPr txBox="1"/>
      </xdr:nvSpPr>
      <xdr:spPr>
        <a:xfrm>
          <a:off x="14389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0" name="直線コネクタ 5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1" name="テキスト ボックス 51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2" name="直線コネクタ 5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3" name="テキスト ボックス 51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4" name="直線コネクタ 5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5" name="テキスト ボックス 51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6" name="直線コネクタ 5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7" name="テキスト ボックス 51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21" name="直線コネクタ 520"/>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22"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23" name="直線コネクタ 522"/>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24"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25" name="直線コネクタ 524"/>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26"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27" name="フローチャート: 判断 526"/>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28" name="フローチャート: 判断 527"/>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29" name="フローチャート: 判断 528"/>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30" name="フローチャート: 判断 529"/>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31" name="フローチャート: 判断 530"/>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26447</xdr:rowOff>
    </xdr:from>
    <xdr:to>
      <xdr:col>116</xdr:col>
      <xdr:colOff>114300</xdr:colOff>
      <xdr:row>40</xdr:row>
      <xdr:rowOff>128047</xdr:rowOff>
    </xdr:to>
    <xdr:sp macro="" textlink="">
      <xdr:nvSpPr>
        <xdr:cNvPr id="537" name="楕円 536"/>
        <xdr:cNvSpPr/>
      </xdr:nvSpPr>
      <xdr:spPr>
        <a:xfrm>
          <a:off x="22110700" y="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4874</xdr:rowOff>
    </xdr:from>
    <xdr:ext cx="534377" cy="259045"/>
    <xdr:sp macro="" textlink="">
      <xdr:nvSpPr>
        <xdr:cNvPr id="538" name="【一般廃棄物処理施設】&#10;一人当たり有形固定資産（償却資産）額該当値テキスト"/>
        <xdr:cNvSpPr txBox="1"/>
      </xdr:nvSpPr>
      <xdr:spPr>
        <a:xfrm>
          <a:off x="22199600" y="68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26763</xdr:rowOff>
    </xdr:from>
    <xdr:to>
      <xdr:col>112</xdr:col>
      <xdr:colOff>38100</xdr:colOff>
      <xdr:row>40</xdr:row>
      <xdr:rowOff>128363</xdr:rowOff>
    </xdr:to>
    <xdr:sp macro="" textlink="">
      <xdr:nvSpPr>
        <xdr:cNvPr id="539" name="楕円 538"/>
        <xdr:cNvSpPr/>
      </xdr:nvSpPr>
      <xdr:spPr>
        <a:xfrm>
          <a:off x="21272500" y="68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77247</xdr:rowOff>
    </xdr:from>
    <xdr:to>
      <xdr:col>116</xdr:col>
      <xdr:colOff>63500</xdr:colOff>
      <xdr:row>40</xdr:row>
      <xdr:rowOff>77563</xdr:rowOff>
    </xdr:to>
    <xdr:cxnSp macro="">
      <xdr:nvCxnSpPr>
        <xdr:cNvPr id="540" name="直線コネクタ 539"/>
        <xdr:cNvCxnSpPr/>
      </xdr:nvCxnSpPr>
      <xdr:spPr>
        <a:xfrm flipV="1">
          <a:off x="21323300" y="6935247"/>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38677</xdr:rowOff>
    </xdr:from>
    <xdr:to>
      <xdr:col>107</xdr:col>
      <xdr:colOff>101600</xdr:colOff>
      <xdr:row>40</xdr:row>
      <xdr:rowOff>140277</xdr:rowOff>
    </xdr:to>
    <xdr:sp macro="" textlink="">
      <xdr:nvSpPr>
        <xdr:cNvPr id="541" name="楕円 540"/>
        <xdr:cNvSpPr/>
      </xdr:nvSpPr>
      <xdr:spPr>
        <a:xfrm>
          <a:off x="20383500" y="68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77563</xdr:rowOff>
    </xdr:from>
    <xdr:to>
      <xdr:col>111</xdr:col>
      <xdr:colOff>177800</xdr:colOff>
      <xdr:row>40</xdr:row>
      <xdr:rowOff>89477</xdr:rowOff>
    </xdr:to>
    <xdr:cxnSp macro="">
      <xdr:nvCxnSpPr>
        <xdr:cNvPr id="542" name="直線コネクタ 541"/>
        <xdr:cNvCxnSpPr/>
      </xdr:nvCxnSpPr>
      <xdr:spPr>
        <a:xfrm flipV="1">
          <a:off x="20434300" y="6935563"/>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43"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44"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45"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46"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119490</xdr:rowOff>
    </xdr:from>
    <xdr:ext cx="534377" cy="259045"/>
    <xdr:sp macro="" textlink="">
      <xdr:nvSpPr>
        <xdr:cNvPr id="547" name="n_1mainValue【一般廃棄物処理施設】&#10;一人当たり有形固定資産（償却資産）額"/>
        <xdr:cNvSpPr txBox="1"/>
      </xdr:nvSpPr>
      <xdr:spPr>
        <a:xfrm>
          <a:off x="21043411" y="697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131404</xdr:rowOff>
    </xdr:from>
    <xdr:ext cx="534377" cy="259045"/>
    <xdr:sp macro="" textlink="">
      <xdr:nvSpPr>
        <xdr:cNvPr id="548" name="n_2mainValue【一般廃棄物処理施設】&#10;一人当たり有形固定資産（償却資産）額"/>
        <xdr:cNvSpPr txBox="1"/>
      </xdr:nvSpPr>
      <xdr:spPr>
        <a:xfrm>
          <a:off x="20167111" y="69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9" name="テキスト ボックス 55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1" name="テキスト ボックス 56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1" name="テキスト ボックス 57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74" name="直線コネクタ 57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7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6" name="直線コネクタ 57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7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78" name="直線コネクタ 57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7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80" name="フローチャート: 判断 57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81" name="フローチャート: 判断 58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82" name="フローチャート: 判断 58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83" name="フローチャート: 判断 58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84" name="フローチャート: 判断 58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150041</xdr:rowOff>
    </xdr:from>
    <xdr:to>
      <xdr:col>85</xdr:col>
      <xdr:colOff>177800</xdr:colOff>
      <xdr:row>62</xdr:row>
      <xdr:rowOff>80191</xdr:rowOff>
    </xdr:to>
    <xdr:sp macro="" textlink="">
      <xdr:nvSpPr>
        <xdr:cNvPr id="590" name="楕円 589"/>
        <xdr:cNvSpPr/>
      </xdr:nvSpPr>
      <xdr:spPr>
        <a:xfrm>
          <a:off x="16268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128468</xdr:rowOff>
    </xdr:from>
    <xdr:ext cx="405111" cy="259045"/>
    <xdr:sp macro="" textlink="">
      <xdr:nvSpPr>
        <xdr:cNvPr id="591" name="【保健センター・保健所】&#10;有形固定資産減価償却率該当値テキスト"/>
        <xdr:cNvSpPr txBox="1"/>
      </xdr:nvSpPr>
      <xdr:spPr>
        <a:xfrm>
          <a:off x="16357600"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117384</xdr:rowOff>
    </xdr:from>
    <xdr:to>
      <xdr:col>81</xdr:col>
      <xdr:colOff>101600</xdr:colOff>
      <xdr:row>62</xdr:row>
      <xdr:rowOff>47534</xdr:rowOff>
    </xdr:to>
    <xdr:sp macro="" textlink="">
      <xdr:nvSpPr>
        <xdr:cNvPr id="592" name="楕円 591"/>
        <xdr:cNvSpPr/>
      </xdr:nvSpPr>
      <xdr:spPr>
        <a:xfrm>
          <a:off x="15430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62</xdr:row>
      <xdr:rowOff>29391</xdr:rowOff>
    </xdr:to>
    <xdr:cxnSp macro="">
      <xdr:nvCxnSpPr>
        <xdr:cNvPr id="593" name="直線コネクタ 592"/>
        <xdr:cNvCxnSpPr/>
      </xdr:nvCxnSpPr>
      <xdr:spPr>
        <a:xfrm>
          <a:off x="15481300" y="106266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84727</xdr:rowOff>
    </xdr:from>
    <xdr:to>
      <xdr:col>76</xdr:col>
      <xdr:colOff>165100</xdr:colOff>
      <xdr:row>62</xdr:row>
      <xdr:rowOff>14877</xdr:rowOff>
    </xdr:to>
    <xdr:sp macro="" textlink="">
      <xdr:nvSpPr>
        <xdr:cNvPr id="594" name="楕円 593"/>
        <xdr:cNvSpPr/>
      </xdr:nvSpPr>
      <xdr:spPr>
        <a:xfrm>
          <a:off x="14541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135527</xdr:rowOff>
    </xdr:from>
    <xdr:to>
      <xdr:col>81</xdr:col>
      <xdr:colOff>50800</xdr:colOff>
      <xdr:row>61</xdr:row>
      <xdr:rowOff>168184</xdr:rowOff>
    </xdr:to>
    <xdr:cxnSp macro="">
      <xdr:nvCxnSpPr>
        <xdr:cNvPr id="595" name="直線コネクタ 594"/>
        <xdr:cNvCxnSpPr/>
      </xdr:nvCxnSpPr>
      <xdr:spPr>
        <a:xfrm>
          <a:off x="14592300" y="105939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96"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97"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98"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99"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38661</xdr:rowOff>
    </xdr:from>
    <xdr:ext cx="405111" cy="259045"/>
    <xdr:sp macro="" textlink="">
      <xdr:nvSpPr>
        <xdr:cNvPr id="600" name="n_1mainValue【保健センター・保健所】&#10;有形固定資産減価償却率"/>
        <xdr:cNvSpPr txBox="1"/>
      </xdr:nvSpPr>
      <xdr:spPr>
        <a:xfrm>
          <a:off x="15266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6004</xdr:rowOff>
    </xdr:from>
    <xdr:ext cx="405111" cy="259045"/>
    <xdr:sp macro="" textlink="">
      <xdr:nvSpPr>
        <xdr:cNvPr id="601" name="n_2mainValue【保健センター・保健所】&#10;有形固定資産減価償却率"/>
        <xdr:cNvSpPr txBox="1"/>
      </xdr:nvSpPr>
      <xdr:spPr>
        <a:xfrm>
          <a:off x="14389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25" name="直線コネクタ 624"/>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6"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7" name="直線コネクタ 626"/>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28"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29" name="直線コネクタ 628"/>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30"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31" name="フローチャート: 判断 630"/>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32" name="フローチャート: 判断 631"/>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33" name="フローチャート: 判断 632"/>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34" name="フローチャート: 判断 633"/>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35" name="フローチャート: 判断 634"/>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641" name="楕円 640"/>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642" name="【保健センター・保健所】&#10;一人当たり面積該当値テキスト"/>
        <xdr:cNvSpPr txBox="1"/>
      </xdr:nvSpPr>
      <xdr:spPr>
        <a:xfrm>
          <a:off x="22199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147320</xdr:rowOff>
    </xdr:from>
    <xdr:to>
      <xdr:col>112</xdr:col>
      <xdr:colOff>38100</xdr:colOff>
      <xdr:row>61</xdr:row>
      <xdr:rowOff>77470</xdr:rowOff>
    </xdr:to>
    <xdr:sp macro="" textlink="">
      <xdr:nvSpPr>
        <xdr:cNvPr id="643" name="楕円 642"/>
        <xdr:cNvSpPr/>
      </xdr:nvSpPr>
      <xdr:spPr>
        <a:xfrm>
          <a:off x="2127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26670</xdr:rowOff>
    </xdr:to>
    <xdr:cxnSp macro="">
      <xdr:nvCxnSpPr>
        <xdr:cNvPr id="644" name="直線コネクタ 643"/>
        <xdr:cNvCxnSpPr/>
      </xdr:nvCxnSpPr>
      <xdr:spPr>
        <a:xfrm flipV="1">
          <a:off x="21323300" y="10469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162560</xdr:rowOff>
    </xdr:from>
    <xdr:to>
      <xdr:col>107</xdr:col>
      <xdr:colOff>101600</xdr:colOff>
      <xdr:row>61</xdr:row>
      <xdr:rowOff>92710</xdr:rowOff>
    </xdr:to>
    <xdr:sp macro="" textlink="">
      <xdr:nvSpPr>
        <xdr:cNvPr id="645" name="楕円 644"/>
        <xdr:cNvSpPr/>
      </xdr:nvSpPr>
      <xdr:spPr>
        <a:xfrm>
          <a:off x="2038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26670</xdr:rowOff>
    </xdr:from>
    <xdr:to>
      <xdr:col>111</xdr:col>
      <xdr:colOff>177800</xdr:colOff>
      <xdr:row>61</xdr:row>
      <xdr:rowOff>41910</xdr:rowOff>
    </xdr:to>
    <xdr:cxnSp macro="">
      <xdr:nvCxnSpPr>
        <xdr:cNvPr id="646" name="直線コネクタ 645"/>
        <xdr:cNvCxnSpPr/>
      </xdr:nvCxnSpPr>
      <xdr:spPr>
        <a:xfrm flipV="1">
          <a:off x="20434300" y="10485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47"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48"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4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5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93997</xdr:rowOff>
    </xdr:from>
    <xdr:ext cx="469744" cy="259045"/>
    <xdr:sp macro="" textlink="">
      <xdr:nvSpPr>
        <xdr:cNvPr id="651" name="n_1mainValue【保健センター・保健所】&#10;一人当たり面積"/>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652" name="n_2main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3" name="テキスト ボックス 66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4" name="直線コネクタ 6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5" name="テキスト ボックス 66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6" name="直線コネクタ 6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7" name="テキスト ボックス 6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0" name="直線コネクタ 6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1" name="テキスト ボックス 6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2" name="直線コネクタ 6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73" name="テキスト ボックス 67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76" name="直線コネクタ 67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7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78" name="直線コネクタ 67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7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0" name="直線コネクタ 67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81"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82" name="フローチャート: 判断 681"/>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83" name="フローチャート: 判断 682"/>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84" name="フローチャート: 判断 683"/>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85" name="フローチャート: 判断 684"/>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86" name="フローチャート: 判断 685"/>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692" name="楕円 691"/>
        <xdr:cNvSpPr/>
      </xdr:nvSpPr>
      <xdr:spPr>
        <a:xfrm>
          <a:off x="16268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19066</xdr:rowOff>
    </xdr:from>
    <xdr:ext cx="405111" cy="259045"/>
    <xdr:sp macro="" textlink="">
      <xdr:nvSpPr>
        <xdr:cNvPr id="693" name="【消防施設】&#10;有形固定資産減価償却率該当値テキスト"/>
        <xdr:cNvSpPr txBox="1"/>
      </xdr:nvSpPr>
      <xdr:spPr>
        <a:xfrm>
          <a:off x="16357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30480</xdr:rowOff>
    </xdr:from>
    <xdr:to>
      <xdr:col>81</xdr:col>
      <xdr:colOff>101600</xdr:colOff>
      <xdr:row>83</xdr:row>
      <xdr:rowOff>132080</xdr:rowOff>
    </xdr:to>
    <xdr:sp macro="" textlink="">
      <xdr:nvSpPr>
        <xdr:cNvPr id="694" name="楕円 693"/>
        <xdr:cNvSpPr/>
      </xdr:nvSpPr>
      <xdr:spPr>
        <a:xfrm>
          <a:off x="154305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81280</xdr:rowOff>
    </xdr:from>
    <xdr:to>
      <xdr:col>85</xdr:col>
      <xdr:colOff>127000</xdr:colOff>
      <xdr:row>83</xdr:row>
      <xdr:rowOff>91439</xdr:rowOff>
    </xdr:to>
    <xdr:cxnSp macro="">
      <xdr:nvCxnSpPr>
        <xdr:cNvPr id="695" name="直線コネクタ 694"/>
        <xdr:cNvCxnSpPr/>
      </xdr:nvCxnSpPr>
      <xdr:spPr>
        <a:xfrm>
          <a:off x="15481300" y="14311630"/>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3811</xdr:rowOff>
    </xdr:from>
    <xdr:to>
      <xdr:col>76</xdr:col>
      <xdr:colOff>165100</xdr:colOff>
      <xdr:row>83</xdr:row>
      <xdr:rowOff>105411</xdr:rowOff>
    </xdr:to>
    <xdr:sp macro="" textlink="">
      <xdr:nvSpPr>
        <xdr:cNvPr id="696" name="楕円 695"/>
        <xdr:cNvSpPr/>
      </xdr:nvSpPr>
      <xdr:spPr>
        <a:xfrm>
          <a:off x="145415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54611</xdr:rowOff>
    </xdr:from>
    <xdr:to>
      <xdr:col>81</xdr:col>
      <xdr:colOff>50800</xdr:colOff>
      <xdr:row>83</xdr:row>
      <xdr:rowOff>81280</xdr:rowOff>
    </xdr:to>
    <xdr:cxnSp macro="">
      <xdr:nvCxnSpPr>
        <xdr:cNvPr id="697" name="直線コネクタ 696"/>
        <xdr:cNvCxnSpPr/>
      </xdr:nvCxnSpPr>
      <xdr:spPr>
        <a:xfrm>
          <a:off x="14592300" y="14284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98"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99"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00"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01"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123207</xdr:rowOff>
    </xdr:from>
    <xdr:ext cx="405111" cy="259045"/>
    <xdr:sp macro="" textlink="">
      <xdr:nvSpPr>
        <xdr:cNvPr id="702" name="n_1mainValue【消防施設】&#10;有形固定資産減価償却率"/>
        <xdr:cNvSpPr txBox="1"/>
      </xdr:nvSpPr>
      <xdr:spPr>
        <a:xfrm>
          <a:off x="15266044" y="1435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96538</xdr:rowOff>
    </xdr:from>
    <xdr:ext cx="405111" cy="259045"/>
    <xdr:sp macro="" textlink="">
      <xdr:nvSpPr>
        <xdr:cNvPr id="703" name="n_2mainValue【消防施設】&#10;有形固定資産減価償却率"/>
        <xdr:cNvSpPr txBox="1"/>
      </xdr:nvSpPr>
      <xdr:spPr>
        <a:xfrm>
          <a:off x="14389744" y="1432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17" name="テキスト ボックス 716"/>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19" name="テキスト ボックス 718"/>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21" name="テキスト ボックス 720"/>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23" name="テキスト ボックス 722"/>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25" name="テキスト ボックス 724"/>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27" name="直線コネクタ 726"/>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28"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29" name="直線コネクタ 728"/>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30"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31" name="直線コネクタ 730"/>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32"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33" name="フローチャート: 判断 732"/>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34" name="フローチャート: 判断 733"/>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35" name="フローチャート: 判断 734"/>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36" name="フローチャート: 判断 735"/>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37" name="フローチャート: 判断 736"/>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62719</xdr:rowOff>
    </xdr:from>
    <xdr:to>
      <xdr:col>116</xdr:col>
      <xdr:colOff>114300</xdr:colOff>
      <xdr:row>86</xdr:row>
      <xdr:rowOff>164319</xdr:rowOff>
    </xdr:to>
    <xdr:sp macro="" textlink="">
      <xdr:nvSpPr>
        <xdr:cNvPr id="743" name="楕円 742"/>
        <xdr:cNvSpPr/>
      </xdr:nvSpPr>
      <xdr:spPr>
        <a:xfrm>
          <a:off x="22110700" y="148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44"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62753</xdr:rowOff>
    </xdr:from>
    <xdr:to>
      <xdr:col>112</xdr:col>
      <xdr:colOff>38100</xdr:colOff>
      <xdr:row>86</xdr:row>
      <xdr:rowOff>164353</xdr:rowOff>
    </xdr:to>
    <xdr:sp macro="" textlink="">
      <xdr:nvSpPr>
        <xdr:cNvPr id="745" name="楕円 744"/>
        <xdr:cNvSpPr/>
      </xdr:nvSpPr>
      <xdr:spPr>
        <a:xfrm>
          <a:off x="21272500" y="148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113519</xdr:rowOff>
    </xdr:from>
    <xdr:to>
      <xdr:col>116</xdr:col>
      <xdr:colOff>63500</xdr:colOff>
      <xdr:row>86</xdr:row>
      <xdr:rowOff>113553</xdr:rowOff>
    </xdr:to>
    <xdr:cxnSp macro="">
      <xdr:nvCxnSpPr>
        <xdr:cNvPr id="746" name="直線コネクタ 745"/>
        <xdr:cNvCxnSpPr/>
      </xdr:nvCxnSpPr>
      <xdr:spPr>
        <a:xfrm flipV="1">
          <a:off x="21323300" y="14858219"/>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62776</xdr:rowOff>
    </xdr:from>
    <xdr:to>
      <xdr:col>107</xdr:col>
      <xdr:colOff>101600</xdr:colOff>
      <xdr:row>86</xdr:row>
      <xdr:rowOff>164376</xdr:rowOff>
    </xdr:to>
    <xdr:sp macro="" textlink="">
      <xdr:nvSpPr>
        <xdr:cNvPr id="747" name="楕円 746"/>
        <xdr:cNvSpPr/>
      </xdr:nvSpPr>
      <xdr:spPr>
        <a:xfrm>
          <a:off x="20383500" y="148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113553</xdr:rowOff>
    </xdr:from>
    <xdr:to>
      <xdr:col>111</xdr:col>
      <xdr:colOff>177800</xdr:colOff>
      <xdr:row>86</xdr:row>
      <xdr:rowOff>113576</xdr:rowOff>
    </xdr:to>
    <xdr:cxnSp macro="">
      <xdr:nvCxnSpPr>
        <xdr:cNvPr id="748" name="直線コネクタ 747"/>
        <xdr:cNvCxnSpPr/>
      </xdr:nvCxnSpPr>
      <xdr:spPr>
        <a:xfrm flipV="1">
          <a:off x="20434300" y="14858253"/>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49"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750"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51"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52"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155480</xdr:rowOff>
    </xdr:from>
    <xdr:ext cx="469744" cy="259045"/>
    <xdr:sp macro="" textlink="">
      <xdr:nvSpPr>
        <xdr:cNvPr id="753" name="n_1mainValue【消防施設】&#10;一人当たり面積"/>
        <xdr:cNvSpPr txBox="1"/>
      </xdr:nvSpPr>
      <xdr:spPr>
        <a:xfrm>
          <a:off x="21075727" y="149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9453</xdr:rowOff>
    </xdr:from>
    <xdr:ext cx="469744" cy="259045"/>
    <xdr:sp macro="" textlink="">
      <xdr:nvSpPr>
        <xdr:cNvPr id="754" name="n_2mainValue【消防施設】&#10;一人当たり面積"/>
        <xdr:cNvSpPr txBox="1"/>
      </xdr:nvSpPr>
      <xdr:spPr>
        <a:xfrm>
          <a:off x="2019942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3" name="テキスト ボックス 7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5" name="テキスト ボックス 76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7" name="テキスト ボックス 76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7" name="テキスト ボックス 77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80" name="直線コネクタ 779"/>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8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2" name="直線コネクタ 78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83"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84" name="直線コネクタ 783"/>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85"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86" name="フローチャート: 判断 78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87" name="フローチャート: 判断 786"/>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88" name="フローチャート: 判断 787"/>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89" name="フローチャート: 判断 788"/>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90" name="フローチャート: 判断 789"/>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136434</xdr:rowOff>
    </xdr:from>
    <xdr:to>
      <xdr:col>85</xdr:col>
      <xdr:colOff>177800</xdr:colOff>
      <xdr:row>102</xdr:row>
      <xdr:rowOff>66584</xdr:rowOff>
    </xdr:to>
    <xdr:sp macro="" textlink="">
      <xdr:nvSpPr>
        <xdr:cNvPr id="796" name="楕円 795"/>
        <xdr:cNvSpPr/>
      </xdr:nvSpPr>
      <xdr:spPr>
        <a:xfrm>
          <a:off x="162687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159311</xdr:rowOff>
    </xdr:from>
    <xdr:ext cx="405111" cy="259045"/>
    <xdr:sp macro="" textlink="">
      <xdr:nvSpPr>
        <xdr:cNvPr id="797" name="【庁舎】&#10;有形固定資産減価償却率該当値テキスト"/>
        <xdr:cNvSpPr txBox="1"/>
      </xdr:nvSpPr>
      <xdr:spPr>
        <a:xfrm>
          <a:off x="16357600"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92348</xdr:rowOff>
    </xdr:from>
    <xdr:to>
      <xdr:col>81</xdr:col>
      <xdr:colOff>101600</xdr:colOff>
      <xdr:row>102</xdr:row>
      <xdr:rowOff>22498</xdr:rowOff>
    </xdr:to>
    <xdr:sp macro="" textlink="">
      <xdr:nvSpPr>
        <xdr:cNvPr id="798" name="楕円 797"/>
        <xdr:cNvSpPr/>
      </xdr:nvSpPr>
      <xdr:spPr>
        <a:xfrm>
          <a:off x="15430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143148</xdr:rowOff>
    </xdr:from>
    <xdr:to>
      <xdr:col>85</xdr:col>
      <xdr:colOff>127000</xdr:colOff>
      <xdr:row>102</xdr:row>
      <xdr:rowOff>15784</xdr:rowOff>
    </xdr:to>
    <xdr:cxnSp macro="">
      <xdr:nvCxnSpPr>
        <xdr:cNvPr id="799" name="直線コネクタ 798"/>
        <xdr:cNvCxnSpPr/>
      </xdr:nvCxnSpPr>
      <xdr:spPr>
        <a:xfrm>
          <a:off x="15481300" y="17459598"/>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800" name="楕円 799"/>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141514</xdr:rowOff>
    </xdr:from>
    <xdr:to>
      <xdr:col>81</xdr:col>
      <xdr:colOff>50800</xdr:colOff>
      <xdr:row>101</xdr:row>
      <xdr:rowOff>143148</xdr:rowOff>
    </xdr:to>
    <xdr:cxnSp macro="">
      <xdr:nvCxnSpPr>
        <xdr:cNvPr id="801" name="直線コネクタ 800"/>
        <xdr:cNvCxnSpPr/>
      </xdr:nvCxnSpPr>
      <xdr:spPr>
        <a:xfrm>
          <a:off x="14592300" y="174579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02"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03"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04"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05"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39025</xdr:rowOff>
    </xdr:from>
    <xdr:ext cx="405111" cy="259045"/>
    <xdr:sp macro="" textlink="">
      <xdr:nvSpPr>
        <xdr:cNvPr id="806" name="n_1mainValue【庁舎】&#10;有形固定資産減価償却率"/>
        <xdr:cNvSpPr txBox="1"/>
      </xdr:nvSpPr>
      <xdr:spPr>
        <a:xfrm>
          <a:off x="152660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807"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8" name="直線コネクタ 8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9" name="テキスト ボックス 8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0" name="直線コネクタ 8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1" name="テキスト ボックス 8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2" name="直線コネクタ 8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3" name="テキスト ボックス 8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4" name="直線コネクタ 8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5" name="テキスト ボックス 8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6" name="直線コネクタ 8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7" name="テキスト ボックス 8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8" name="直線コネクタ 8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9" name="テキスト ボックス 8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33" name="直線コネクタ 83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3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35" name="直線コネクタ 83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3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37" name="直線コネクタ 83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9" name="フローチャート: 判断 83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40" name="フローチャート: 判断 83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41" name="フローチャート: 判断 84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42" name="フローチャート: 判断 84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43" name="フローチャート: 判断 84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xdr:rowOff>
    </xdr:from>
    <xdr:to>
      <xdr:col>116</xdr:col>
      <xdr:colOff>114300</xdr:colOff>
      <xdr:row>104</xdr:row>
      <xdr:rowOff>115570</xdr:rowOff>
    </xdr:to>
    <xdr:sp macro="" textlink="">
      <xdr:nvSpPr>
        <xdr:cNvPr id="849" name="楕円 848"/>
        <xdr:cNvSpPr/>
      </xdr:nvSpPr>
      <xdr:spPr>
        <a:xfrm>
          <a:off x="22110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36847</xdr:rowOff>
    </xdr:from>
    <xdr:ext cx="469744" cy="259045"/>
    <xdr:sp macro="" textlink="">
      <xdr:nvSpPr>
        <xdr:cNvPr id="850" name="【庁舎】&#10;一人当たり面積該当値テキスト"/>
        <xdr:cNvSpPr txBox="1"/>
      </xdr:nvSpPr>
      <xdr:spPr>
        <a:xfrm>
          <a:off x="22199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38463</xdr:rowOff>
    </xdr:from>
    <xdr:to>
      <xdr:col>112</xdr:col>
      <xdr:colOff>38100</xdr:colOff>
      <xdr:row>104</xdr:row>
      <xdr:rowOff>140063</xdr:rowOff>
    </xdr:to>
    <xdr:sp macro="" textlink="">
      <xdr:nvSpPr>
        <xdr:cNvPr id="851" name="楕円 850"/>
        <xdr:cNvSpPr/>
      </xdr:nvSpPr>
      <xdr:spPr>
        <a:xfrm>
          <a:off x="21272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64770</xdr:rowOff>
    </xdr:from>
    <xdr:to>
      <xdr:col>116</xdr:col>
      <xdr:colOff>63500</xdr:colOff>
      <xdr:row>104</xdr:row>
      <xdr:rowOff>89263</xdr:rowOff>
    </xdr:to>
    <xdr:cxnSp macro="">
      <xdr:nvCxnSpPr>
        <xdr:cNvPr id="852" name="直線コネクタ 851"/>
        <xdr:cNvCxnSpPr/>
      </xdr:nvCxnSpPr>
      <xdr:spPr>
        <a:xfrm flipV="1">
          <a:off x="21323300" y="178955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84182</xdr:rowOff>
    </xdr:from>
    <xdr:to>
      <xdr:col>107</xdr:col>
      <xdr:colOff>101600</xdr:colOff>
      <xdr:row>105</xdr:row>
      <xdr:rowOff>14332</xdr:rowOff>
    </xdr:to>
    <xdr:sp macro="" textlink="">
      <xdr:nvSpPr>
        <xdr:cNvPr id="853" name="楕円 852"/>
        <xdr:cNvSpPr/>
      </xdr:nvSpPr>
      <xdr:spPr>
        <a:xfrm>
          <a:off x="2038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89263</xdr:rowOff>
    </xdr:from>
    <xdr:to>
      <xdr:col>111</xdr:col>
      <xdr:colOff>177800</xdr:colOff>
      <xdr:row>104</xdr:row>
      <xdr:rowOff>134982</xdr:rowOff>
    </xdr:to>
    <xdr:cxnSp macro="">
      <xdr:nvCxnSpPr>
        <xdr:cNvPr id="854" name="直線コネクタ 853"/>
        <xdr:cNvCxnSpPr/>
      </xdr:nvCxnSpPr>
      <xdr:spPr>
        <a:xfrm flipV="1">
          <a:off x="20434300" y="179200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5"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6"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7"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8"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156590</xdr:rowOff>
    </xdr:from>
    <xdr:ext cx="469744" cy="259045"/>
    <xdr:sp macro="" textlink="">
      <xdr:nvSpPr>
        <xdr:cNvPr id="859" name="n_1mainValue【庁舎】&#10;一人当たり面積"/>
        <xdr:cNvSpPr txBox="1"/>
      </xdr:nvSpPr>
      <xdr:spPr>
        <a:xfrm>
          <a:off x="21075727" y="176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30859</xdr:rowOff>
    </xdr:from>
    <xdr:ext cx="469744" cy="259045"/>
    <xdr:sp macro="" textlink="">
      <xdr:nvSpPr>
        <xdr:cNvPr id="860" name="n_2mainValue【庁舎】&#10;一人当たり面積"/>
        <xdr:cNvSpPr txBox="1"/>
      </xdr:nvSpPr>
      <xdr:spPr>
        <a:xfrm>
          <a:off x="201994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健センター・保健所や消防施設であり、特に低くなっている施設は図書館、福祉施設、庁舎であった。図書館は、平成２８年度に複合施設として整備され、福祉施設では養護老人ホームが平成３０年度にこども園と併設した施設へ整備されたことで、有形固定資産減価償却率の低下につながった。消防施設については、類似団体と比較して高くなっているが、今後、建替えを予定しており、完成に伴い低下することが見込まれる。</a:t>
          </a:r>
        </a:p>
        <a:p>
          <a:r>
            <a:rPr kumimoji="1" lang="ja-JP" altLang="en-US" sz="1300">
              <a:latin typeface="ＭＳ Ｐゴシック" panose="020B0600070205080204" pitchFamily="50" charset="-128"/>
              <a:ea typeface="ＭＳ Ｐゴシック" panose="020B0600070205080204" pitchFamily="50" charset="-128"/>
            </a:rPr>
            <a:t>　市民会館については、有形固定資産減価償却率は類似団体と同率程度となっているが、一人当たり面積は高くなっている。今後の人口動態によってニーズが変化することも予測しながら、公共施設等総合管理計画に基づき、適正に施設の集約や除却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27947182</v>
      </c>
      <c r="BO4" s="411"/>
      <c r="BP4" s="411"/>
      <c r="BQ4" s="411"/>
      <c r="BR4" s="411"/>
      <c r="BS4" s="411"/>
      <c r="BT4" s="411"/>
      <c r="BU4" s="412"/>
      <c r="BV4" s="410">
        <v>29236215</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6</v>
      </c>
      <c r="CU4" s="417"/>
      <c r="CV4" s="417"/>
      <c r="CW4" s="417"/>
      <c r="CX4" s="417"/>
      <c r="CY4" s="417"/>
      <c r="CZ4" s="417"/>
      <c r="DA4" s="418"/>
      <c r="DB4" s="416">
        <v>5.2</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26937125</v>
      </c>
      <c r="BO5" s="448"/>
      <c r="BP5" s="448"/>
      <c r="BQ5" s="448"/>
      <c r="BR5" s="448"/>
      <c r="BS5" s="448"/>
      <c r="BT5" s="448"/>
      <c r="BU5" s="449"/>
      <c r="BV5" s="447">
        <v>28354141</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91</v>
      </c>
      <c r="CU5" s="445"/>
      <c r="CV5" s="445"/>
      <c r="CW5" s="445"/>
      <c r="CX5" s="445"/>
      <c r="CY5" s="445"/>
      <c r="CZ5" s="445"/>
      <c r="DA5" s="446"/>
      <c r="DB5" s="444">
        <v>94.7</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1010057</v>
      </c>
      <c r="BO6" s="448"/>
      <c r="BP6" s="448"/>
      <c r="BQ6" s="448"/>
      <c r="BR6" s="448"/>
      <c r="BS6" s="448"/>
      <c r="BT6" s="448"/>
      <c r="BU6" s="449"/>
      <c r="BV6" s="447">
        <v>882074</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94.6</v>
      </c>
      <c r="CU6" s="485"/>
      <c r="CV6" s="485"/>
      <c r="CW6" s="485"/>
      <c r="CX6" s="485"/>
      <c r="CY6" s="485"/>
      <c r="CZ6" s="485"/>
      <c r="DA6" s="486"/>
      <c r="DB6" s="484">
        <v>97.8</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93</v>
      </c>
      <c r="AV7" s="480"/>
      <c r="AW7" s="480"/>
      <c r="AX7" s="480"/>
      <c r="AY7" s="481" t="s">
        <v>105</v>
      </c>
      <c r="AZ7" s="482"/>
      <c r="BA7" s="482"/>
      <c r="BB7" s="482"/>
      <c r="BC7" s="482"/>
      <c r="BD7" s="482"/>
      <c r="BE7" s="482"/>
      <c r="BF7" s="482"/>
      <c r="BG7" s="482"/>
      <c r="BH7" s="482"/>
      <c r="BI7" s="482"/>
      <c r="BJ7" s="482"/>
      <c r="BK7" s="482"/>
      <c r="BL7" s="482"/>
      <c r="BM7" s="483"/>
      <c r="BN7" s="447">
        <v>150864</v>
      </c>
      <c r="BO7" s="448"/>
      <c r="BP7" s="448"/>
      <c r="BQ7" s="448"/>
      <c r="BR7" s="448"/>
      <c r="BS7" s="448"/>
      <c r="BT7" s="448"/>
      <c r="BU7" s="449"/>
      <c r="BV7" s="447">
        <v>178008</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14324144</v>
      </c>
      <c r="CU7" s="448"/>
      <c r="CV7" s="448"/>
      <c r="CW7" s="448"/>
      <c r="CX7" s="448"/>
      <c r="CY7" s="448"/>
      <c r="CZ7" s="448"/>
      <c r="DA7" s="449"/>
      <c r="DB7" s="447">
        <v>13594126</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101</v>
      </c>
      <c r="AV8" s="480"/>
      <c r="AW8" s="480"/>
      <c r="AX8" s="480"/>
      <c r="AY8" s="481" t="s">
        <v>108</v>
      </c>
      <c r="AZ8" s="482"/>
      <c r="BA8" s="482"/>
      <c r="BB8" s="482"/>
      <c r="BC8" s="482"/>
      <c r="BD8" s="482"/>
      <c r="BE8" s="482"/>
      <c r="BF8" s="482"/>
      <c r="BG8" s="482"/>
      <c r="BH8" s="482"/>
      <c r="BI8" s="482"/>
      <c r="BJ8" s="482"/>
      <c r="BK8" s="482"/>
      <c r="BL8" s="482"/>
      <c r="BM8" s="483"/>
      <c r="BN8" s="447">
        <v>859193</v>
      </c>
      <c r="BO8" s="448"/>
      <c r="BP8" s="448"/>
      <c r="BQ8" s="448"/>
      <c r="BR8" s="448"/>
      <c r="BS8" s="448"/>
      <c r="BT8" s="448"/>
      <c r="BU8" s="449"/>
      <c r="BV8" s="447">
        <v>704066</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0.31</v>
      </c>
      <c r="CU8" s="488"/>
      <c r="CV8" s="488"/>
      <c r="CW8" s="488"/>
      <c r="CX8" s="488"/>
      <c r="CY8" s="488"/>
      <c r="CZ8" s="488"/>
      <c r="DA8" s="489"/>
      <c r="DB8" s="487">
        <v>0.32</v>
      </c>
      <c r="DC8" s="488"/>
      <c r="DD8" s="488"/>
      <c r="DE8" s="488"/>
      <c r="DF8" s="488"/>
      <c r="DG8" s="488"/>
      <c r="DH8" s="488"/>
      <c r="DI8" s="489"/>
    </row>
    <row r="9" spans="1:119" ht="18.75" customHeight="1" thickBot="1" x14ac:dyDescent="0.2">
      <c r="A9" s="178"/>
      <c r="B9" s="441" t="s">
        <v>110</v>
      </c>
      <c r="C9" s="442"/>
      <c r="D9" s="442"/>
      <c r="E9" s="442"/>
      <c r="F9" s="442"/>
      <c r="G9" s="442"/>
      <c r="H9" s="442"/>
      <c r="I9" s="442"/>
      <c r="J9" s="442"/>
      <c r="K9" s="490"/>
      <c r="L9" s="491" t="s">
        <v>111</v>
      </c>
      <c r="M9" s="492"/>
      <c r="N9" s="492"/>
      <c r="O9" s="492"/>
      <c r="P9" s="492"/>
      <c r="Q9" s="493"/>
      <c r="R9" s="494">
        <v>29072</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101</v>
      </c>
      <c r="AV9" s="480"/>
      <c r="AW9" s="480"/>
      <c r="AX9" s="480"/>
      <c r="AY9" s="481" t="s">
        <v>114</v>
      </c>
      <c r="AZ9" s="482"/>
      <c r="BA9" s="482"/>
      <c r="BB9" s="482"/>
      <c r="BC9" s="482"/>
      <c r="BD9" s="482"/>
      <c r="BE9" s="482"/>
      <c r="BF9" s="482"/>
      <c r="BG9" s="482"/>
      <c r="BH9" s="482"/>
      <c r="BI9" s="482"/>
      <c r="BJ9" s="482"/>
      <c r="BK9" s="482"/>
      <c r="BL9" s="482"/>
      <c r="BM9" s="483"/>
      <c r="BN9" s="447">
        <v>155127</v>
      </c>
      <c r="BO9" s="448"/>
      <c r="BP9" s="448"/>
      <c r="BQ9" s="448"/>
      <c r="BR9" s="448"/>
      <c r="BS9" s="448"/>
      <c r="BT9" s="448"/>
      <c r="BU9" s="449"/>
      <c r="BV9" s="447">
        <v>-920</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20.7</v>
      </c>
      <c r="CU9" s="445"/>
      <c r="CV9" s="445"/>
      <c r="CW9" s="445"/>
      <c r="CX9" s="445"/>
      <c r="CY9" s="445"/>
      <c r="CZ9" s="445"/>
      <c r="DA9" s="446"/>
      <c r="DB9" s="444">
        <v>20</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116</v>
      </c>
      <c r="M10" s="477"/>
      <c r="N10" s="477"/>
      <c r="O10" s="477"/>
      <c r="P10" s="477"/>
      <c r="Q10" s="478"/>
      <c r="R10" s="498">
        <v>32075</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118</v>
      </c>
      <c r="AV10" s="480"/>
      <c r="AW10" s="480"/>
      <c r="AX10" s="480"/>
      <c r="AY10" s="481" t="s">
        <v>119</v>
      </c>
      <c r="AZ10" s="482"/>
      <c r="BA10" s="482"/>
      <c r="BB10" s="482"/>
      <c r="BC10" s="482"/>
      <c r="BD10" s="482"/>
      <c r="BE10" s="482"/>
      <c r="BF10" s="482"/>
      <c r="BG10" s="482"/>
      <c r="BH10" s="482"/>
      <c r="BI10" s="482"/>
      <c r="BJ10" s="482"/>
      <c r="BK10" s="482"/>
      <c r="BL10" s="482"/>
      <c r="BM10" s="483"/>
      <c r="BN10" s="447">
        <v>302455</v>
      </c>
      <c r="BO10" s="448"/>
      <c r="BP10" s="448"/>
      <c r="BQ10" s="448"/>
      <c r="BR10" s="448"/>
      <c r="BS10" s="448"/>
      <c r="BT10" s="448"/>
      <c r="BU10" s="449"/>
      <c r="BV10" s="447">
        <v>301394</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124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28466</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124</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55850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127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27553</v>
      </c>
      <c r="S13" s="532"/>
      <c r="T13" s="532"/>
      <c r="U13" s="532"/>
      <c r="V13" s="533"/>
      <c r="W13" s="463" t="s">
        <v>138</v>
      </c>
      <c r="X13" s="464"/>
      <c r="Y13" s="464"/>
      <c r="Z13" s="464"/>
      <c r="AA13" s="464"/>
      <c r="AB13" s="454"/>
      <c r="AC13" s="498">
        <v>1460</v>
      </c>
      <c r="AD13" s="499"/>
      <c r="AE13" s="499"/>
      <c r="AF13" s="499"/>
      <c r="AG13" s="541"/>
      <c r="AH13" s="498">
        <v>1874</v>
      </c>
      <c r="AI13" s="499"/>
      <c r="AJ13" s="499"/>
      <c r="AK13" s="499"/>
      <c r="AL13" s="500"/>
      <c r="AM13" s="476" t="s">
        <v>139</v>
      </c>
      <c r="AN13" s="477"/>
      <c r="AO13" s="477"/>
      <c r="AP13" s="477"/>
      <c r="AQ13" s="477"/>
      <c r="AR13" s="477"/>
      <c r="AS13" s="477"/>
      <c r="AT13" s="478"/>
      <c r="AU13" s="479" t="s">
        <v>118</v>
      </c>
      <c r="AV13" s="480"/>
      <c r="AW13" s="480"/>
      <c r="AX13" s="480"/>
      <c r="AY13" s="481" t="s">
        <v>140</v>
      </c>
      <c r="AZ13" s="482"/>
      <c r="BA13" s="482"/>
      <c r="BB13" s="482"/>
      <c r="BC13" s="482"/>
      <c r="BD13" s="482"/>
      <c r="BE13" s="482"/>
      <c r="BF13" s="482"/>
      <c r="BG13" s="482"/>
      <c r="BH13" s="482"/>
      <c r="BI13" s="482"/>
      <c r="BJ13" s="482"/>
      <c r="BK13" s="482"/>
      <c r="BL13" s="482"/>
      <c r="BM13" s="483"/>
      <c r="BN13" s="447">
        <v>457582</v>
      </c>
      <c r="BO13" s="448"/>
      <c r="BP13" s="448"/>
      <c r="BQ13" s="448"/>
      <c r="BR13" s="448"/>
      <c r="BS13" s="448"/>
      <c r="BT13" s="448"/>
      <c r="BU13" s="449"/>
      <c r="BV13" s="447">
        <v>244624</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11.9</v>
      </c>
      <c r="CU13" s="445"/>
      <c r="CV13" s="445"/>
      <c r="CW13" s="445"/>
      <c r="CX13" s="445"/>
      <c r="CY13" s="445"/>
      <c r="CZ13" s="445"/>
      <c r="DA13" s="446"/>
      <c r="DB13" s="444">
        <v>12.5</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29305</v>
      </c>
      <c r="S14" s="532"/>
      <c r="T14" s="532"/>
      <c r="U14" s="532"/>
      <c r="V14" s="533"/>
      <c r="W14" s="437"/>
      <c r="X14" s="438"/>
      <c r="Y14" s="438"/>
      <c r="Z14" s="438"/>
      <c r="AA14" s="438"/>
      <c r="AB14" s="427"/>
      <c r="AC14" s="534">
        <v>11</v>
      </c>
      <c r="AD14" s="535"/>
      <c r="AE14" s="535"/>
      <c r="AF14" s="535"/>
      <c r="AG14" s="536"/>
      <c r="AH14" s="534">
        <v>12.8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70.900000000000006</v>
      </c>
      <c r="CU14" s="546"/>
      <c r="CV14" s="546"/>
      <c r="CW14" s="546"/>
      <c r="CX14" s="546"/>
      <c r="CY14" s="546"/>
      <c r="CZ14" s="546"/>
      <c r="DA14" s="547"/>
      <c r="DB14" s="545">
        <v>76.5</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137</v>
      </c>
      <c r="N15" s="539"/>
      <c r="O15" s="539"/>
      <c r="P15" s="539"/>
      <c r="Q15" s="540"/>
      <c r="R15" s="531">
        <v>28375</v>
      </c>
      <c r="S15" s="532"/>
      <c r="T15" s="532"/>
      <c r="U15" s="532"/>
      <c r="V15" s="533"/>
      <c r="W15" s="463" t="s">
        <v>144</v>
      </c>
      <c r="X15" s="464"/>
      <c r="Y15" s="464"/>
      <c r="Z15" s="464"/>
      <c r="AA15" s="464"/>
      <c r="AB15" s="454"/>
      <c r="AC15" s="498">
        <v>4032</v>
      </c>
      <c r="AD15" s="499"/>
      <c r="AE15" s="499"/>
      <c r="AF15" s="499"/>
      <c r="AG15" s="541"/>
      <c r="AH15" s="498">
        <v>4361</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3781692</v>
      </c>
      <c r="BO15" s="411"/>
      <c r="BP15" s="411"/>
      <c r="BQ15" s="411"/>
      <c r="BR15" s="411"/>
      <c r="BS15" s="411"/>
      <c r="BT15" s="411"/>
      <c r="BU15" s="412"/>
      <c r="BV15" s="410">
        <v>3956664</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30.3</v>
      </c>
      <c r="AD16" s="535"/>
      <c r="AE16" s="535"/>
      <c r="AF16" s="535"/>
      <c r="AG16" s="536"/>
      <c r="AH16" s="534">
        <v>29.9</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12837768</v>
      </c>
      <c r="BO16" s="448"/>
      <c r="BP16" s="448"/>
      <c r="BQ16" s="448"/>
      <c r="BR16" s="448"/>
      <c r="BS16" s="448"/>
      <c r="BT16" s="448"/>
      <c r="BU16" s="449"/>
      <c r="BV16" s="447">
        <v>12171791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150</v>
      </c>
      <c r="N17" s="559"/>
      <c r="O17" s="559"/>
      <c r="P17" s="559"/>
      <c r="Q17" s="560"/>
      <c r="R17" s="553" t="s">
        <v>148</v>
      </c>
      <c r="S17" s="554"/>
      <c r="T17" s="554"/>
      <c r="U17" s="554"/>
      <c r="V17" s="555"/>
      <c r="W17" s="463" t="s">
        <v>151</v>
      </c>
      <c r="X17" s="464"/>
      <c r="Y17" s="464"/>
      <c r="Z17" s="464"/>
      <c r="AA17" s="464"/>
      <c r="AB17" s="454"/>
      <c r="AC17" s="498">
        <v>7797</v>
      </c>
      <c r="AD17" s="499"/>
      <c r="AE17" s="499"/>
      <c r="AF17" s="499"/>
      <c r="AG17" s="541"/>
      <c r="AH17" s="498">
        <v>8365</v>
      </c>
      <c r="AI17" s="499"/>
      <c r="AJ17" s="499"/>
      <c r="AK17" s="499"/>
      <c r="AL17" s="500"/>
      <c r="AM17" s="476"/>
      <c r="AN17" s="477"/>
      <c r="AO17" s="477"/>
      <c r="AP17" s="477"/>
      <c r="AQ17" s="477"/>
      <c r="AR17" s="477"/>
      <c r="AS17" s="477"/>
      <c r="AT17" s="478"/>
      <c r="AU17" s="479"/>
      <c r="AV17" s="480"/>
      <c r="AW17" s="480"/>
      <c r="AX17" s="480"/>
      <c r="AY17" s="481" t="s">
        <v>152</v>
      </c>
      <c r="AZ17" s="482"/>
      <c r="BA17" s="482"/>
      <c r="BB17" s="482"/>
      <c r="BC17" s="482"/>
      <c r="BD17" s="482"/>
      <c r="BE17" s="482"/>
      <c r="BF17" s="482"/>
      <c r="BG17" s="482"/>
      <c r="BH17" s="482"/>
      <c r="BI17" s="482"/>
      <c r="BJ17" s="482"/>
      <c r="BK17" s="482"/>
      <c r="BL17" s="482"/>
      <c r="BM17" s="483"/>
      <c r="BN17" s="447">
        <v>4711934</v>
      </c>
      <c r="BO17" s="448"/>
      <c r="BP17" s="448"/>
      <c r="BQ17" s="448"/>
      <c r="BR17" s="448"/>
      <c r="BS17" s="448"/>
      <c r="BT17" s="448"/>
      <c r="BU17" s="449"/>
      <c r="BV17" s="447">
        <v>4940704</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153</v>
      </c>
      <c r="C18" s="490"/>
      <c r="D18" s="490"/>
      <c r="E18" s="570"/>
      <c r="F18" s="570"/>
      <c r="G18" s="570"/>
      <c r="H18" s="570"/>
      <c r="I18" s="570"/>
      <c r="J18" s="570"/>
      <c r="K18" s="570"/>
      <c r="L18" s="571">
        <v>546.99</v>
      </c>
      <c r="M18" s="571"/>
      <c r="N18" s="571"/>
      <c r="O18" s="571"/>
      <c r="P18" s="571"/>
      <c r="Q18" s="571"/>
      <c r="R18" s="572"/>
      <c r="S18" s="572"/>
      <c r="T18" s="572"/>
      <c r="U18" s="572"/>
      <c r="V18" s="573"/>
      <c r="W18" s="465"/>
      <c r="X18" s="466"/>
      <c r="Y18" s="466"/>
      <c r="Z18" s="466"/>
      <c r="AA18" s="466"/>
      <c r="AB18" s="457"/>
      <c r="AC18" s="574">
        <v>58.7</v>
      </c>
      <c r="AD18" s="575"/>
      <c r="AE18" s="575"/>
      <c r="AF18" s="575"/>
      <c r="AG18" s="576"/>
      <c r="AH18" s="574">
        <v>57.3</v>
      </c>
      <c r="AI18" s="575"/>
      <c r="AJ18" s="575"/>
      <c r="AK18" s="575"/>
      <c r="AL18" s="577"/>
      <c r="AM18" s="476"/>
      <c r="AN18" s="477"/>
      <c r="AO18" s="477"/>
      <c r="AP18" s="477"/>
      <c r="AQ18" s="477"/>
      <c r="AR18" s="477"/>
      <c r="AS18" s="477"/>
      <c r="AT18" s="478"/>
      <c r="AU18" s="479"/>
      <c r="AV18" s="480"/>
      <c r="AW18" s="480"/>
      <c r="AX18" s="480"/>
      <c r="AY18" s="481" t="s">
        <v>154</v>
      </c>
      <c r="AZ18" s="482"/>
      <c r="BA18" s="482"/>
      <c r="BB18" s="482"/>
      <c r="BC18" s="482"/>
      <c r="BD18" s="482"/>
      <c r="BE18" s="482"/>
      <c r="BF18" s="482"/>
      <c r="BG18" s="482"/>
      <c r="BH18" s="482"/>
      <c r="BI18" s="482"/>
      <c r="BJ18" s="482"/>
      <c r="BK18" s="482"/>
      <c r="BL18" s="482"/>
      <c r="BM18" s="483"/>
      <c r="BN18" s="447">
        <v>13398659</v>
      </c>
      <c r="BO18" s="448"/>
      <c r="BP18" s="448"/>
      <c r="BQ18" s="448"/>
      <c r="BR18" s="448"/>
      <c r="BS18" s="448"/>
      <c r="BT18" s="448"/>
      <c r="BU18" s="449"/>
      <c r="BV18" s="447">
        <v>12865631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155</v>
      </c>
      <c r="C19" s="490"/>
      <c r="D19" s="490"/>
      <c r="E19" s="570"/>
      <c r="F19" s="570"/>
      <c r="G19" s="570"/>
      <c r="H19" s="570"/>
      <c r="I19" s="570"/>
      <c r="J19" s="570"/>
      <c r="K19" s="570"/>
      <c r="L19" s="578">
        <v>53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156</v>
      </c>
      <c r="AZ19" s="482"/>
      <c r="BA19" s="482"/>
      <c r="BB19" s="482"/>
      <c r="BC19" s="482"/>
      <c r="BD19" s="482"/>
      <c r="BE19" s="482"/>
      <c r="BF19" s="482"/>
      <c r="BG19" s="482"/>
      <c r="BH19" s="482"/>
      <c r="BI19" s="482"/>
      <c r="BJ19" s="482"/>
      <c r="BK19" s="482"/>
      <c r="BL19" s="482"/>
      <c r="BM19" s="483"/>
      <c r="BN19" s="447">
        <v>18234529</v>
      </c>
      <c r="BO19" s="448"/>
      <c r="BP19" s="448"/>
      <c r="BQ19" s="448"/>
      <c r="BR19" s="448"/>
      <c r="BS19" s="448"/>
      <c r="BT19" s="448"/>
      <c r="BU19" s="449"/>
      <c r="BV19" s="447">
        <v>17262970</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157</v>
      </c>
      <c r="C20" s="490"/>
      <c r="D20" s="490"/>
      <c r="E20" s="570"/>
      <c r="F20" s="570"/>
      <c r="G20" s="570"/>
      <c r="H20" s="570"/>
      <c r="I20" s="570"/>
      <c r="J20" s="570"/>
      <c r="K20" s="570"/>
      <c r="L20" s="578">
        <v>12886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158</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159</v>
      </c>
      <c r="C22" s="591"/>
      <c r="D22" s="592"/>
      <c r="E22" s="459" t="s">
        <v>1</v>
      </c>
      <c r="F22" s="464"/>
      <c r="G22" s="464"/>
      <c r="H22" s="464"/>
      <c r="I22" s="464"/>
      <c r="J22" s="464"/>
      <c r="K22" s="454"/>
      <c r="L22" s="459" t="s">
        <v>160</v>
      </c>
      <c r="M22" s="464"/>
      <c r="N22" s="464"/>
      <c r="O22" s="464"/>
      <c r="P22" s="454"/>
      <c r="Q22" s="622" t="s">
        <v>161</v>
      </c>
      <c r="R22" s="623"/>
      <c r="S22" s="623"/>
      <c r="T22" s="623"/>
      <c r="U22" s="623"/>
      <c r="V22" s="624"/>
      <c r="W22" s="590" t="s">
        <v>162</v>
      </c>
      <c r="X22" s="591"/>
      <c r="Y22" s="592"/>
      <c r="Z22" s="459" t="s">
        <v>1</v>
      </c>
      <c r="AA22" s="464"/>
      <c r="AB22" s="464"/>
      <c r="AC22" s="464"/>
      <c r="AD22" s="464"/>
      <c r="AE22" s="464"/>
      <c r="AF22" s="464"/>
      <c r="AG22" s="454"/>
      <c r="AH22" s="628" t="s">
        <v>163</v>
      </c>
      <c r="AI22" s="464"/>
      <c r="AJ22" s="464"/>
      <c r="AK22" s="464"/>
      <c r="AL22" s="454"/>
      <c r="AM22" s="628" t="s">
        <v>164</v>
      </c>
      <c r="AN22" s="629"/>
      <c r="AO22" s="629"/>
      <c r="AP22" s="629"/>
      <c r="AQ22" s="629"/>
      <c r="AR22" s="630"/>
      <c r="AS22" s="622" t="s">
        <v>161</v>
      </c>
      <c r="AT22" s="623"/>
      <c r="AU22" s="623"/>
      <c r="AV22" s="623"/>
      <c r="AW22" s="623"/>
      <c r="AX22" s="634"/>
      <c r="AY22" s="407" t="s">
        <v>165</v>
      </c>
      <c r="AZ22" s="408"/>
      <c r="BA22" s="408"/>
      <c r="BB22" s="408"/>
      <c r="BC22" s="408"/>
      <c r="BD22" s="408"/>
      <c r="BE22" s="408"/>
      <c r="BF22" s="408"/>
      <c r="BG22" s="408"/>
      <c r="BH22" s="408"/>
      <c r="BI22" s="408"/>
      <c r="BJ22" s="408"/>
      <c r="BK22" s="408"/>
      <c r="BL22" s="408"/>
      <c r="BM22" s="409"/>
      <c r="BN22" s="410">
        <v>32310054</v>
      </c>
      <c r="BO22" s="411"/>
      <c r="BP22" s="411"/>
      <c r="BQ22" s="411"/>
      <c r="BR22" s="411"/>
      <c r="BS22" s="411"/>
      <c r="BT22" s="411"/>
      <c r="BU22" s="412"/>
      <c r="BV22" s="410">
        <v>32544174</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166</v>
      </c>
      <c r="AZ23" s="482"/>
      <c r="BA23" s="482"/>
      <c r="BB23" s="482"/>
      <c r="BC23" s="482"/>
      <c r="BD23" s="482"/>
      <c r="BE23" s="482"/>
      <c r="BF23" s="482"/>
      <c r="BG23" s="482"/>
      <c r="BH23" s="482"/>
      <c r="BI23" s="482"/>
      <c r="BJ23" s="482"/>
      <c r="BK23" s="482"/>
      <c r="BL23" s="482"/>
      <c r="BM23" s="483"/>
      <c r="BN23" s="447">
        <v>25812644</v>
      </c>
      <c r="BO23" s="448"/>
      <c r="BP23" s="448"/>
      <c r="BQ23" s="448"/>
      <c r="BR23" s="448"/>
      <c r="BS23" s="448"/>
      <c r="BT23" s="448"/>
      <c r="BU23" s="449"/>
      <c r="BV23" s="447">
        <v>25571066</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167</v>
      </c>
      <c r="F24" s="477"/>
      <c r="G24" s="477"/>
      <c r="H24" s="477"/>
      <c r="I24" s="477"/>
      <c r="J24" s="477"/>
      <c r="K24" s="478"/>
      <c r="L24" s="498">
        <v>1</v>
      </c>
      <c r="M24" s="499"/>
      <c r="N24" s="499"/>
      <c r="O24" s="499"/>
      <c r="P24" s="541"/>
      <c r="Q24" s="498">
        <v>8300</v>
      </c>
      <c r="R24" s="499"/>
      <c r="S24" s="499"/>
      <c r="T24" s="499"/>
      <c r="U24" s="499"/>
      <c r="V24" s="541"/>
      <c r="W24" s="593"/>
      <c r="X24" s="594"/>
      <c r="Y24" s="595"/>
      <c r="Z24" s="497" t="s">
        <v>168</v>
      </c>
      <c r="AA24" s="477"/>
      <c r="AB24" s="477"/>
      <c r="AC24" s="477"/>
      <c r="AD24" s="477"/>
      <c r="AE24" s="477"/>
      <c r="AF24" s="477"/>
      <c r="AG24" s="478"/>
      <c r="AH24" s="498">
        <v>411</v>
      </c>
      <c r="AI24" s="499"/>
      <c r="AJ24" s="499"/>
      <c r="AK24" s="499"/>
      <c r="AL24" s="541"/>
      <c r="AM24" s="498">
        <v>1304103</v>
      </c>
      <c r="AN24" s="499"/>
      <c r="AO24" s="499"/>
      <c r="AP24" s="499"/>
      <c r="AQ24" s="499"/>
      <c r="AR24" s="541"/>
      <c r="AS24" s="498">
        <v>3173</v>
      </c>
      <c r="AT24" s="499"/>
      <c r="AU24" s="499"/>
      <c r="AV24" s="499"/>
      <c r="AW24" s="499"/>
      <c r="AX24" s="500"/>
      <c r="AY24" s="563" t="s">
        <v>169</v>
      </c>
      <c r="AZ24" s="564"/>
      <c r="BA24" s="564"/>
      <c r="BB24" s="564"/>
      <c r="BC24" s="564"/>
      <c r="BD24" s="564"/>
      <c r="BE24" s="564"/>
      <c r="BF24" s="564"/>
      <c r="BG24" s="564"/>
      <c r="BH24" s="564"/>
      <c r="BI24" s="564"/>
      <c r="BJ24" s="564"/>
      <c r="BK24" s="564"/>
      <c r="BL24" s="564"/>
      <c r="BM24" s="565"/>
      <c r="BN24" s="447">
        <v>24014561</v>
      </c>
      <c r="BO24" s="448"/>
      <c r="BP24" s="448"/>
      <c r="BQ24" s="448"/>
      <c r="BR24" s="448"/>
      <c r="BS24" s="448"/>
      <c r="BT24" s="448"/>
      <c r="BU24" s="449"/>
      <c r="BV24" s="447">
        <v>23991009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170</v>
      </c>
      <c r="F25" s="477"/>
      <c r="G25" s="477"/>
      <c r="H25" s="477"/>
      <c r="I25" s="477"/>
      <c r="J25" s="477"/>
      <c r="K25" s="478"/>
      <c r="L25" s="498">
        <v>1</v>
      </c>
      <c r="M25" s="499"/>
      <c r="N25" s="499"/>
      <c r="O25" s="499"/>
      <c r="P25" s="541"/>
      <c r="Q25" s="498">
        <v>6700</v>
      </c>
      <c r="R25" s="499"/>
      <c r="S25" s="499"/>
      <c r="T25" s="499"/>
      <c r="U25" s="499"/>
      <c r="V25" s="541"/>
      <c r="W25" s="593"/>
      <c r="X25" s="594"/>
      <c r="Y25" s="595"/>
      <c r="Z25" s="497" t="s">
        <v>171</v>
      </c>
      <c r="AA25" s="477"/>
      <c r="AB25" s="477"/>
      <c r="AC25" s="477"/>
      <c r="AD25" s="477"/>
      <c r="AE25" s="477"/>
      <c r="AF25" s="477"/>
      <c r="AG25" s="478"/>
      <c r="AH25" s="498">
        <v>69</v>
      </c>
      <c r="AI25" s="499"/>
      <c r="AJ25" s="499"/>
      <c r="AK25" s="499"/>
      <c r="AL25" s="541"/>
      <c r="AM25" s="498">
        <v>204930</v>
      </c>
      <c r="AN25" s="499"/>
      <c r="AO25" s="499"/>
      <c r="AP25" s="499"/>
      <c r="AQ25" s="499"/>
      <c r="AR25" s="541"/>
      <c r="AS25" s="498">
        <v>2970</v>
      </c>
      <c r="AT25" s="499"/>
      <c r="AU25" s="499"/>
      <c r="AV25" s="499"/>
      <c r="AW25" s="499"/>
      <c r="AX25" s="500"/>
      <c r="AY25" s="407" t="s">
        <v>172</v>
      </c>
      <c r="AZ25" s="408"/>
      <c r="BA25" s="408"/>
      <c r="BB25" s="408"/>
      <c r="BC25" s="408"/>
      <c r="BD25" s="408"/>
      <c r="BE25" s="408"/>
      <c r="BF25" s="408"/>
      <c r="BG25" s="408"/>
      <c r="BH25" s="408"/>
      <c r="BI25" s="408"/>
      <c r="BJ25" s="408"/>
      <c r="BK25" s="408"/>
      <c r="BL25" s="408"/>
      <c r="BM25" s="409"/>
      <c r="BN25" s="410">
        <v>1881506</v>
      </c>
      <c r="BO25" s="411"/>
      <c r="BP25" s="411"/>
      <c r="BQ25" s="411"/>
      <c r="BR25" s="411"/>
      <c r="BS25" s="411"/>
      <c r="BT25" s="411"/>
      <c r="BU25" s="412"/>
      <c r="BV25" s="410">
        <v>1047362</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173</v>
      </c>
      <c r="F26" s="477"/>
      <c r="G26" s="477"/>
      <c r="H26" s="477"/>
      <c r="I26" s="477"/>
      <c r="J26" s="477"/>
      <c r="K26" s="478"/>
      <c r="L26" s="498">
        <v>1</v>
      </c>
      <c r="M26" s="499"/>
      <c r="N26" s="499"/>
      <c r="O26" s="499"/>
      <c r="P26" s="541"/>
      <c r="Q26" s="498">
        <v>6000</v>
      </c>
      <c r="R26" s="499"/>
      <c r="S26" s="499"/>
      <c r="T26" s="499"/>
      <c r="U26" s="499"/>
      <c r="V26" s="541"/>
      <c r="W26" s="593"/>
      <c r="X26" s="594"/>
      <c r="Y26" s="595"/>
      <c r="Z26" s="497" t="s">
        <v>174</v>
      </c>
      <c r="AA26" s="599"/>
      <c r="AB26" s="599"/>
      <c r="AC26" s="599"/>
      <c r="AD26" s="599"/>
      <c r="AE26" s="599"/>
      <c r="AF26" s="599"/>
      <c r="AG26" s="600"/>
      <c r="AH26" s="498">
        <v>25</v>
      </c>
      <c r="AI26" s="499"/>
      <c r="AJ26" s="499"/>
      <c r="AK26" s="499"/>
      <c r="AL26" s="541"/>
      <c r="AM26" s="498">
        <v>85875</v>
      </c>
      <c r="AN26" s="499"/>
      <c r="AO26" s="499"/>
      <c r="AP26" s="499"/>
      <c r="AQ26" s="499"/>
      <c r="AR26" s="541"/>
      <c r="AS26" s="498">
        <v>3435</v>
      </c>
      <c r="AT26" s="499"/>
      <c r="AU26" s="499"/>
      <c r="AV26" s="499"/>
      <c r="AW26" s="499"/>
      <c r="AX26" s="500"/>
      <c r="AY26" s="450" t="s">
        <v>175</v>
      </c>
      <c r="AZ26" s="451"/>
      <c r="BA26" s="451"/>
      <c r="BB26" s="451"/>
      <c r="BC26" s="451"/>
      <c r="BD26" s="451"/>
      <c r="BE26" s="451"/>
      <c r="BF26" s="451"/>
      <c r="BG26" s="451"/>
      <c r="BH26" s="451"/>
      <c r="BI26" s="451"/>
      <c r="BJ26" s="451"/>
      <c r="BK26" s="451"/>
      <c r="BL26" s="451"/>
      <c r="BM26" s="452"/>
      <c r="BN26" s="447" t="s">
        <v>136</v>
      </c>
      <c r="BO26" s="448"/>
      <c r="BP26" s="448"/>
      <c r="BQ26" s="448"/>
      <c r="BR26" s="448"/>
      <c r="BS26" s="448"/>
      <c r="BT26" s="448"/>
      <c r="BU26" s="449"/>
      <c r="BV26" s="447" t="s">
        <v>127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176</v>
      </c>
      <c r="F27" s="477"/>
      <c r="G27" s="477"/>
      <c r="H27" s="477"/>
      <c r="I27" s="477"/>
      <c r="J27" s="477"/>
      <c r="K27" s="478"/>
      <c r="L27" s="498">
        <v>1</v>
      </c>
      <c r="M27" s="499"/>
      <c r="N27" s="499"/>
      <c r="O27" s="499"/>
      <c r="P27" s="541"/>
      <c r="Q27" s="498">
        <v>4250</v>
      </c>
      <c r="R27" s="499"/>
      <c r="S27" s="499"/>
      <c r="T27" s="499"/>
      <c r="U27" s="499"/>
      <c r="V27" s="541"/>
      <c r="W27" s="593"/>
      <c r="X27" s="594"/>
      <c r="Y27" s="595"/>
      <c r="Z27" s="497" t="s">
        <v>177</v>
      </c>
      <c r="AA27" s="477"/>
      <c r="AB27" s="477"/>
      <c r="AC27" s="477"/>
      <c r="AD27" s="477"/>
      <c r="AE27" s="477"/>
      <c r="AF27" s="477"/>
      <c r="AG27" s="478"/>
      <c r="AH27" s="498">
        <v>58</v>
      </c>
      <c r="AI27" s="499"/>
      <c r="AJ27" s="499"/>
      <c r="AK27" s="499"/>
      <c r="AL27" s="541"/>
      <c r="AM27" s="498">
        <v>161570</v>
      </c>
      <c r="AN27" s="499"/>
      <c r="AO27" s="499"/>
      <c r="AP27" s="499"/>
      <c r="AQ27" s="499"/>
      <c r="AR27" s="541"/>
      <c r="AS27" s="498">
        <v>2786</v>
      </c>
      <c r="AT27" s="499"/>
      <c r="AU27" s="499"/>
      <c r="AV27" s="499"/>
      <c r="AW27" s="499"/>
      <c r="AX27" s="500"/>
      <c r="AY27" s="542" t="s">
        <v>178</v>
      </c>
      <c r="AZ27" s="543"/>
      <c r="BA27" s="543"/>
      <c r="BB27" s="543"/>
      <c r="BC27" s="543"/>
      <c r="BD27" s="543"/>
      <c r="BE27" s="543"/>
      <c r="BF27" s="543"/>
      <c r="BG27" s="543"/>
      <c r="BH27" s="543"/>
      <c r="BI27" s="543"/>
      <c r="BJ27" s="543"/>
      <c r="BK27" s="543"/>
      <c r="BL27" s="543"/>
      <c r="BM27" s="544"/>
      <c r="BN27" s="566">
        <v>373204</v>
      </c>
      <c r="BO27" s="567"/>
      <c r="BP27" s="567"/>
      <c r="BQ27" s="567"/>
      <c r="BR27" s="567"/>
      <c r="BS27" s="567"/>
      <c r="BT27" s="567"/>
      <c r="BU27" s="568"/>
      <c r="BV27" s="566">
        <v>373040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179</v>
      </c>
      <c r="F28" s="477"/>
      <c r="G28" s="477"/>
      <c r="H28" s="477"/>
      <c r="I28" s="477"/>
      <c r="J28" s="477"/>
      <c r="K28" s="478"/>
      <c r="L28" s="498">
        <v>1</v>
      </c>
      <c r="M28" s="499"/>
      <c r="N28" s="499"/>
      <c r="O28" s="499"/>
      <c r="P28" s="541"/>
      <c r="Q28" s="498">
        <v>3570</v>
      </c>
      <c r="R28" s="499"/>
      <c r="S28" s="499"/>
      <c r="T28" s="499"/>
      <c r="U28" s="499"/>
      <c r="V28" s="541"/>
      <c r="W28" s="593"/>
      <c r="X28" s="594"/>
      <c r="Y28" s="595"/>
      <c r="Z28" s="497" t="s">
        <v>180</v>
      </c>
      <c r="AA28" s="477"/>
      <c r="AB28" s="477"/>
      <c r="AC28" s="477"/>
      <c r="AD28" s="477"/>
      <c r="AE28" s="477"/>
      <c r="AF28" s="477"/>
      <c r="AG28" s="478"/>
      <c r="AH28" s="498" t="s">
        <v>136</v>
      </c>
      <c r="AI28" s="499"/>
      <c r="AJ28" s="499"/>
      <c r="AK28" s="499"/>
      <c r="AL28" s="541"/>
      <c r="AM28" s="498" t="s">
        <v>127</v>
      </c>
      <c r="AN28" s="499"/>
      <c r="AO28" s="499"/>
      <c r="AP28" s="499"/>
      <c r="AQ28" s="499"/>
      <c r="AR28" s="541"/>
      <c r="AS28" s="498" t="s">
        <v>127</v>
      </c>
      <c r="AT28" s="499"/>
      <c r="AU28" s="499"/>
      <c r="AV28" s="499"/>
      <c r="AW28" s="499"/>
      <c r="AX28" s="500"/>
      <c r="AY28" s="601" t="s">
        <v>181</v>
      </c>
      <c r="AZ28" s="602"/>
      <c r="BA28" s="602"/>
      <c r="BB28" s="603"/>
      <c r="BC28" s="407" t="s">
        <v>47</v>
      </c>
      <c r="BD28" s="408"/>
      <c r="BE28" s="408"/>
      <c r="BF28" s="408"/>
      <c r="BG28" s="408"/>
      <c r="BH28" s="408"/>
      <c r="BI28" s="408"/>
      <c r="BJ28" s="408"/>
      <c r="BK28" s="408"/>
      <c r="BL28" s="408"/>
      <c r="BM28" s="409"/>
      <c r="BN28" s="410">
        <v>1512051</v>
      </c>
      <c r="BO28" s="411"/>
      <c r="BP28" s="411"/>
      <c r="BQ28" s="411"/>
      <c r="BR28" s="411"/>
      <c r="BS28" s="411"/>
      <c r="BT28" s="411"/>
      <c r="BU28" s="412"/>
      <c r="BV28" s="410">
        <v>1209596</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182</v>
      </c>
      <c r="F29" s="477"/>
      <c r="G29" s="477"/>
      <c r="H29" s="477"/>
      <c r="I29" s="477"/>
      <c r="J29" s="477"/>
      <c r="K29" s="478"/>
      <c r="L29" s="498">
        <v>16</v>
      </c>
      <c r="M29" s="499"/>
      <c r="N29" s="499"/>
      <c r="O29" s="499"/>
      <c r="P29" s="541"/>
      <c r="Q29" s="498">
        <v>3420</v>
      </c>
      <c r="R29" s="499"/>
      <c r="S29" s="499"/>
      <c r="T29" s="499"/>
      <c r="U29" s="499"/>
      <c r="V29" s="541"/>
      <c r="W29" s="596"/>
      <c r="X29" s="597"/>
      <c r="Y29" s="598"/>
      <c r="Z29" s="497" t="s">
        <v>183</v>
      </c>
      <c r="AA29" s="477"/>
      <c r="AB29" s="477"/>
      <c r="AC29" s="477"/>
      <c r="AD29" s="477"/>
      <c r="AE29" s="477"/>
      <c r="AF29" s="477"/>
      <c r="AG29" s="478"/>
      <c r="AH29" s="498">
        <v>469</v>
      </c>
      <c r="AI29" s="499"/>
      <c r="AJ29" s="499"/>
      <c r="AK29" s="499"/>
      <c r="AL29" s="541"/>
      <c r="AM29" s="498">
        <v>1465673</v>
      </c>
      <c r="AN29" s="499"/>
      <c r="AO29" s="499"/>
      <c r="AP29" s="499"/>
      <c r="AQ29" s="499"/>
      <c r="AR29" s="541"/>
      <c r="AS29" s="498">
        <v>3125</v>
      </c>
      <c r="AT29" s="499"/>
      <c r="AU29" s="499"/>
      <c r="AV29" s="499"/>
      <c r="AW29" s="499"/>
      <c r="AX29" s="500"/>
      <c r="AY29" s="604"/>
      <c r="AZ29" s="605"/>
      <c r="BA29" s="605"/>
      <c r="BB29" s="606"/>
      <c r="BC29" s="481" t="s">
        <v>184</v>
      </c>
      <c r="BD29" s="482"/>
      <c r="BE29" s="482"/>
      <c r="BF29" s="482"/>
      <c r="BG29" s="482"/>
      <c r="BH29" s="482"/>
      <c r="BI29" s="482"/>
      <c r="BJ29" s="482"/>
      <c r="BK29" s="482"/>
      <c r="BL29" s="482"/>
      <c r="BM29" s="483"/>
      <c r="BN29" s="447">
        <v>1843253</v>
      </c>
      <c r="BO29" s="448"/>
      <c r="BP29" s="448"/>
      <c r="BQ29" s="448"/>
      <c r="BR29" s="448"/>
      <c r="BS29" s="448"/>
      <c r="BT29" s="448"/>
      <c r="BU29" s="449"/>
      <c r="BV29" s="447">
        <v>1565523</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185</v>
      </c>
      <c r="X30" s="615"/>
      <c r="Y30" s="615"/>
      <c r="Z30" s="615"/>
      <c r="AA30" s="615"/>
      <c r="AB30" s="615"/>
      <c r="AC30" s="615"/>
      <c r="AD30" s="615"/>
      <c r="AE30" s="615"/>
      <c r="AF30" s="615"/>
      <c r="AG30" s="616"/>
      <c r="AH30" s="574">
        <v>98.1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4906512</v>
      </c>
      <c r="BO30" s="567"/>
      <c r="BP30" s="567"/>
      <c r="BQ30" s="567"/>
      <c r="BR30" s="567"/>
      <c r="BS30" s="567"/>
      <c r="BT30" s="567"/>
      <c r="BU30" s="568"/>
      <c r="BV30" s="566">
        <v>4718729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186</v>
      </c>
      <c r="D32" s="610"/>
      <c r="E32" s="610"/>
      <c r="F32" s="610"/>
      <c r="G32" s="610"/>
      <c r="H32" s="610"/>
      <c r="I32" s="610"/>
      <c r="J32" s="610"/>
      <c r="K32" s="610"/>
      <c r="L32" s="610"/>
      <c r="M32" s="610"/>
      <c r="N32" s="610"/>
      <c r="O32" s="610"/>
      <c r="P32" s="610"/>
      <c r="Q32" s="610"/>
      <c r="R32" s="610"/>
      <c r="S32" s="610"/>
      <c r="U32" s="451" t="s">
        <v>187</v>
      </c>
      <c r="V32" s="451"/>
      <c r="W32" s="451"/>
      <c r="X32" s="451"/>
      <c r="Y32" s="451"/>
      <c r="Z32" s="451"/>
      <c r="AA32" s="451"/>
      <c r="AB32" s="451"/>
      <c r="AC32" s="451"/>
      <c r="AD32" s="451"/>
      <c r="AE32" s="451"/>
      <c r="AF32" s="451"/>
      <c r="AG32" s="451"/>
      <c r="AH32" s="451"/>
      <c r="AI32" s="451"/>
      <c r="AJ32" s="451"/>
      <c r="AK32" s="451"/>
      <c r="AM32" s="451" t="s">
        <v>188</v>
      </c>
      <c r="AN32" s="451"/>
      <c r="AO32" s="451"/>
      <c r="AP32" s="451"/>
      <c r="AQ32" s="451"/>
      <c r="AR32" s="451"/>
      <c r="AS32" s="451"/>
      <c r="AT32" s="451"/>
      <c r="AU32" s="451"/>
      <c r="AV32" s="451"/>
      <c r="AW32" s="451"/>
      <c r="AX32" s="451"/>
      <c r="AY32" s="451"/>
      <c r="AZ32" s="451"/>
      <c r="BA32" s="451"/>
      <c r="BB32" s="451"/>
      <c r="BC32" s="451"/>
      <c r="BE32" s="451" t="s">
        <v>189</v>
      </c>
      <c r="BF32" s="451"/>
      <c r="BG32" s="451"/>
      <c r="BH32" s="451"/>
      <c r="BI32" s="451"/>
      <c r="BJ32" s="451"/>
      <c r="BK32" s="451"/>
      <c r="BL32" s="451"/>
      <c r="BM32" s="451"/>
      <c r="BN32" s="451"/>
      <c r="BO32" s="451"/>
      <c r="BP32" s="451"/>
      <c r="BQ32" s="451"/>
      <c r="BR32" s="451"/>
      <c r="BS32" s="451"/>
      <c r="BT32" s="451"/>
      <c r="BU32" s="451"/>
      <c r="BW32" s="451" t="s">
        <v>190</v>
      </c>
      <c r="BX32" s="451"/>
      <c r="BY32" s="451"/>
      <c r="BZ32" s="451"/>
      <c r="CA32" s="451"/>
      <c r="CB32" s="451"/>
      <c r="CC32" s="451"/>
      <c r="CD32" s="451"/>
      <c r="CE32" s="451"/>
      <c r="CF32" s="451"/>
      <c r="CG32" s="451"/>
      <c r="CH32" s="451"/>
      <c r="CI32" s="451"/>
      <c r="CJ32" s="451"/>
      <c r="CK32" s="451"/>
      <c r="CL32" s="451"/>
      <c r="CM32" s="451"/>
      <c r="CO32" s="451" t="s">
        <v>191</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192</v>
      </c>
      <c r="D33" s="471"/>
      <c r="E33" s="436" t="s">
        <v>193</v>
      </c>
      <c r="F33" s="436"/>
      <c r="G33" s="436"/>
      <c r="H33" s="436"/>
      <c r="I33" s="436"/>
      <c r="J33" s="436"/>
      <c r="K33" s="436"/>
      <c r="L33" s="436"/>
      <c r="M33" s="436"/>
      <c r="N33" s="436"/>
      <c r="O33" s="436"/>
      <c r="P33" s="436"/>
      <c r="Q33" s="436"/>
      <c r="R33" s="436"/>
      <c r="S33" s="436"/>
      <c r="T33" s="203"/>
      <c r="U33" s="471" t="s">
        <v>194</v>
      </c>
      <c r="V33" s="471"/>
      <c r="W33" s="436" t="s">
        <v>193</v>
      </c>
      <c r="X33" s="436"/>
      <c r="Y33" s="436"/>
      <c r="Z33" s="436"/>
      <c r="AA33" s="436"/>
      <c r="AB33" s="436"/>
      <c r="AC33" s="436"/>
      <c r="AD33" s="436"/>
      <c r="AE33" s="436"/>
      <c r="AF33" s="436"/>
      <c r="AG33" s="436"/>
      <c r="AH33" s="436"/>
      <c r="AI33" s="436"/>
      <c r="AJ33" s="436"/>
      <c r="AK33" s="436"/>
      <c r="AL33" s="203"/>
      <c r="AM33" s="471" t="s">
        <v>192</v>
      </c>
      <c r="AN33" s="471"/>
      <c r="AO33" s="436" t="s">
        <v>193</v>
      </c>
      <c r="AP33" s="436"/>
      <c r="AQ33" s="436"/>
      <c r="AR33" s="436"/>
      <c r="AS33" s="436"/>
      <c r="AT33" s="436"/>
      <c r="AU33" s="436"/>
      <c r="AV33" s="436"/>
      <c r="AW33" s="436"/>
      <c r="AX33" s="436"/>
      <c r="AY33" s="436"/>
      <c r="AZ33" s="436"/>
      <c r="BA33" s="436"/>
      <c r="BB33" s="436"/>
      <c r="BC33" s="436"/>
      <c r="BD33" s="204"/>
      <c r="BE33" s="436" t="s">
        <v>195</v>
      </c>
      <c r="BF33" s="436"/>
      <c r="BG33" s="436" t="s">
        <v>196</v>
      </c>
      <c r="BH33" s="436"/>
      <c r="BI33" s="436"/>
      <c r="BJ33" s="436"/>
      <c r="BK33" s="436"/>
      <c r="BL33" s="436"/>
      <c r="BM33" s="436"/>
      <c r="BN33" s="436"/>
      <c r="BO33" s="436"/>
      <c r="BP33" s="436"/>
      <c r="BQ33" s="436"/>
      <c r="BR33" s="436"/>
      <c r="BS33" s="436"/>
      <c r="BT33" s="436"/>
      <c r="BU33" s="436"/>
      <c r="BV33" s="204"/>
      <c r="BW33" s="471" t="s">
        <v>195</v>
      </c>
      <c r="BX33" s="471"/>
      <c r="BY33" s="436" t="s">
        <v>197</v>
      </c>
      <c r="BZ33" s="436"/>
      <c r="CA33" s="436"/>
      <c r="CB33" s="436"/>
      <c r="CC33" s="436"/>
      <c r="CD33" s="436"/>
      <c r="CE33" s="436"/>
      <c r="CF33" s="436"/>
      <c r="CG33" s="436"/>
      <c r="CH33" s="436"/>
      <c r="CI33" s="436"/>
      <c r="CJ33" s="436"/>
      <c r="CK33" s="436"/>
      <c r="CL33" s="436"/>
      <c r="CM33" s="436"/>
      <c r="CN33" s="203"/>
      <c r="CO33" s="471" t="s">
        <v>194</v>
      </c>
      <c r="CP33" s="471"/>
      <c r="CQ33" s="436" t="s">
        <v>198</v>
      </c>
      <c r="CR33" s="436"/>
      <c r="CS33" s="436"/>
      <c r="CT33" s="436"/>
      <c r="CU33" s="436"/>
      <c r="CV33" s="436"/>
      <c r="CW33" s="436"/>
      <c r="CX33" s="436"/>
      <c r="CY33" s="436"/>
      <c r="CZ33" s="436"/>
      <c r="DA33" s="436"/>
      <c r="DB33" s="436"/>
      <c r="DC33" s="436"/>
      <c r="DD33" s="436"/>
      <c r="DE33" s="436"/>
      <c r="DF33" s="203"/>
      <c r="DG33" s="636" t="s">
        <v>199</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5</v>
      </c>
      <c r="V34" s="637"/>
      <c r="W34" s="638" t="str">
        <f>IF('各会計、関係団体の財政状況及び健全化判断比率'!B28="","",'各会計、関係団体の財政状況及び健全化判断比率'!B28)</f>
        <v>高梁市国民健康保険特別会計</v>
      </c>
      <c r="X34" s="638"/>
      <c r="Y34" s="638"/>
      <c r="Z34" s="638"/>
      <c r="AA34" s="638"/>
      <c r="AB34" s="638"/>
      <c r="AC34" s="638"/>
      <c r="AD34" s="638"/>
      <c r="AE34" s="638"/>
      <c r="AF34" s="638"/>
      <c r="AG34" s="638"/>
      <c r="AH34" s="638"/>
      <c r="AI34" s="638"/>
      <c r="AJ34" s="638"/>
      <c r="AK34" s="638"/>
      <c r="AL34" s="178"/>
      <c r="AM34" s="637">
        <f>IF(AO34="","",MAX(C34:D43,U34:V43)+1)</f>
        <v>9</v>
      </c>
      <c r="AN34" s="637"/>
      <c r="AO34" s="638" t="str">
        <f>IF('各会計、関係団体の財政状況及び健全化判断比率'!B32="","",'各会計、関係団体の財政状況及び健全化判断比率'!B32)</f>
        <v>高梁市水道事業特別会計</v>
      </c>
      <c r="AP34" s="638"/>
      <c r="AQ34" s="638"/>
      <c r="AR34" s="638"/>
      <c r="AS34" s="638"/>
      <c r="AT34" s="638"/>
      <c r="AU34" s="638"/>
      <c r="AV34" s="638"/>
      <c r="AW34" s="638"/>
      <c r="AX34" s="638"/>
      <c r="AY34" s="638"/>
      <c r="AZ34" s="638"/>
      <c r="BA34" s="638"/>
      <c r="BB34" s="638"/>
      <c r="BC34" s="638"/>
      <c r="BD34" s="178"/>
      <c r="BE34" s="637">
        <f>IF(BG34="","",MAX(C34:D43,U34:V43,AM34:AN43)+1)</f>
        <v>12</v>
      </c>
      <c r="BF34" s="637"/>
      <c r="BG34" s="638" t="str">
        <f>IF('各会計、関係団体の財政状況及び健全化判断比率'!B35="","",'各会計、関係団体の財政状況及び健全化判断比率'!B35)</f>
        <v>高梁市地域開発事業特別会計</v>
      </c>
      <c r="BH34" s="638"/>
      <c r="BI34" s="638"/>
      <c r="BJ34" s="638"/>
      <c r="BK34" s="638"/>
      <c r="BL34" s="638"/>
      <c r="BM34" s="638"/>
      <c r="BN34" s="638"/>
      <c r="BO34" s="638"/>
      <c r="BP34" s="638"/>
      <c r="BQ34" s="638"/>
      <c r="BR34" s="638"/>
      <c r="BS34" s="638"/>
      <c r="BT34" s="638"/>
      <c r="BU34" s="638"/>
      <c r="BV34" s="178"/>
      <c r="BW34" s="637">
        <f>IF(BY34="","",MAX(C34:D43,U34:V43,AM34:AN43,BE34:BF43)+1)</f>
        <v>13</v>
      </c>
      <c r="BX34" s="637"/>
      <c r="BY34" s="638" t="str">
        <f>IF('各会計、関係団体の財政状況及び健全化判断比率'!B68="","",'各会計、関係団体の財政状況及び健全化判断比率'!B68)</f>
        <v>高梁地域事務組合</v>
      </c>
      <c r="BZ34" s="638"/>
      <c r="CA34" s="638"/>
      <c r="CB34" s="638"/>
      <c r="CC34" s="638"/>
      <c r="CD34" s="638"/>
      <c r="CE34" s="638"/>
      <c r="CF34" s="638"/>
      <c r="CG34" s="638"/>
      <c r="CH34" s="638"/>
      <c r="CI34" s="638"/>
      <c r="CJ34" s="638"/>
      <c r="CK34" s="638"/>
      <c r="CL34" s="638"/>
      <c r="CM34" s="638"/>
      <c r="CN34" s="178"/>
      <c r="CO34" s="637">
        <f>IF(CQ34="","",MAX(C34:D43,U34:V43,AM34:AN43,BE34:BF43,BW34:BX43)+1)</f>
        <v>22</v>
      </c>
      <c r="CP34" s="637"/>
      <c r="CQ34" s="638" t="str">
        <f>IF('各会計、関係団体の財政状況及び健全化判断比率'!BS7="","",'各会計、関係団体の財政状況及び健全化判断比率'!BS7)</f>
        <v>高梁市土地開発公社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高梁市へき地診療所特別会計</v>
      </c>
      <c r="F35" s="638"/>
      <c r="G35" s="638"/>
      <c r="H35" s="638"/>
      <c r="I35" s="638"/>
      <c r="J35" s="638"/>
      <c r="K35" s="638"/>
      <c r="L35" s="638"/>
      <c r="M35" s="638"/>
      <c r="N35" s="638"/>
      <c r="O35" s="638"/>
      <c r="P35" s="638"/>
      <c r="Q35" s="638"/>
      <c r="R35" s="638"/>
      <c r="S35" s="638"/>
      <c r="T35" s="178"/>
      <c r="U35" s="637">
        <f>IF(W35="","",U34+1)</f>
        <v>6</v>
      </c>
      <c r="V35" s="637"/>
      <c r="W35" s="638" t="str">
        <f>IF('各会計、関係団体の財政状況及び健全化判断比率'!B29="","",'各会計、関係団体の財政状況及び健全化判断比率'!B29)</f>
        <v>高梁市後期高齢者医療特別会計</v>
      </c>
      <c r="X35" s="638"/>
      <c r="Y35" s="638"/>
      <c r="Z35" s="638"/>
      <c r="AA35" s="638"/>
      <c r="AB35" s="638"/>
      <c r="AC35" s="638"/>
      <c r="AD35" s="638"/>
      <c r="AE35" s="638"/>
      <c r="AF35" s="638"/>
      <c r="AG35" s="638"/>
      <c r="AH35" s="638"/>
      <c r="AI35" s="638"/>
      <c r="AJ35" s="638"/>
      <c r="AK35" s="638"/>
      <c r="AL35" s="178"/>
      <c r="AM35" s="637">
        <f t="shared" ref="AM35:AM43" si="0">IF(AO35="","",AM34+1)</f>
        <v>10</v>
      </c>
      <c r="AN35" s="637"/>
      <c r="AO35" s="638" t="str">
        <f>IF('各会計、関係団体の財政状況及び健全化判断比率'!B33="","",'各会計、関係団体の財政状況及び健全化判断比率'!B33)</f>
        <v>高梁市国民健康保険成羽病院事業会計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14</v>
      </c>
      <c r="BX35" s="637"/>
      <c r="BY35" s="638" t="str">
        <f>IF('各会計、関係団体の財政状況及び健全化判断比率'!B69="","",'各会計、関係団体の財政状況及び健全化判断比率'!B69)</f>
        <v>岡山県広域水道企業団</v>
      </c>
      <c r="BZ35" s="638"/>
      <c r="CA35" s="638"/>
      <c r="CB35" s="638"/>
      <c r="CC35" s="638"/>
      <c r="CD35" s="638"/>
      <c r="CE35" s="638"/>
      <c r="CF35" s="638"/>
      <c r="CG35" s="638"/>
      <c r="CH35" s="638"/>
      <c r="CI35" s="638"/>
      <c r="CJ35" s="638"/>
      <c r="CK35" s="638"/>
      <c r="CL35" s="638"/>
      <c r="CM35" s="638"/>
      <c r="CN35" s="178"/>
      <c r="CO35" s="637">
        <f t="shared" ref="CO35:CO43" si="3">IF(CQ35="","",CO34+1)</f>
        <v>23</v>
      </c>
      <c r="CP35" s="637"/>
      <c r="CQ35" s="638" t="str">
        <f>IF('各会計、関係団体の財政状況及び健全化判断比率'!BS8="","",'各会計、関係団体の財政状況及び健全化判断比率'!BS8)</f>
        <v>公益財団法人成羽町美術振興財団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高梁市養護老人ホーム特別会計</v>
      </c>
      <c r="F36" s="638"/>
      <c r="G36" s="638"/>
      <c r="H36" s="638"/>
      <c r="I36" s="638"/>
      <c r="J36" s="638"/>
      <c r="K36" s="638"/>
      <c r="L36" s="638"/>
      <c r="M36" s="638"/>
      <c r="N36" s="638"/>
      <c r="O36" s="638"/>
      <c r="P36" s="638"/>
      <c r="Q36" s="638"/>
      <c r="R36" s="638"/>
      <c r="S36" s="638"/>
      <c r="T36" s="178"/>
      <c r="U36" s="637">
        <f t="shared" ref="U36:U43" si="4">IF(W36="","",U35+1)</f>
        <v>7</v>
      </c>
      <c r="V36" s="637"/>
      <c r="W36" s="638" t="str">
        <f>IF('各会計、関係団体の財政状況及び健全化判断比率'!B30="","",'各会計、関係団体の財政状況及び健全化判断比率'!B30)</f>
        <v>高梁市介護保険特別会計</v>
      </c>
      <c r="X36" s="638"/>
      <c r="Y36" s="638"/>
      <c r="Z36" s="638"/>
      <c r="AA36" s="638"/>
      <c r="AB36" s="638"/>
      <c r="AC36" s="638"/>
      <c r="AD36" s="638"/>
      <c r="AE36" s="638"/>
      <c r="AF36" s="638"/>
      <c r="AG36" s="638"/>
      <c r="AH36" s="638"/>
      <c r="AI36" s="638"/>
      <c r="AJ36" s="638"/>
      <c r="AK36" s="638"/>
      <c r="AL36" s="178"/>
      <c r="AM36" s="637">
        <f t="shared" si="0"/>
        <v>11</v>
      </c>
      <c r="AN36" s="637"/>
      <c r="AO36" s="638" t="str">
        <f>IF('各会計、関係団体の財政状況及び健全化判断比率'!B34="","",'各会計、関係団体の財政状況及び健全化判断比率'!B34)</f>
        <v>高梁市下水道事業特別会計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15</v>
      </c>
      <c r="BX36" s="637"/>
      <c r="BY36" s="638" t="str">
        <f>IF('各会計、関係団体の財政状況及び健全化判断比率'!B70="","",'各会計、関係団体の財政状況及び健全化判断比率'!B70)</f>
        <v>岡山県後期高齢者医療広域連合一般会計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f>IF(E37="","",C36+1)</f>
        <v>4</v>
      </c>
      <c r="D37" s="637"/>
      <c r="E37" s="638" t="str">
        <f>IF('各会計、関係団体の財政状況及び健全化判断比率'!B10="","",'各会計、関係団体の財政状況及び健全化判断比率'!B10)</f>
        <v>高梁市畑地かんがい事業特別会計</v>
      </c>
      <c r="F37" s="638"/>
      <c r="G37" s="638"/>
      <c r="H37" s="638"/>
      <c r="I37" s="638"/>
      <c r="J37" s="638"/>
      <c r="K37" s="638"/>
      <c r="L37" s="638"/>
      <c r="M37" s="638"/>
      <c r="N37" s="638"/>
      <c r="O37" s="638"/>
      <c r="P37" s="638"/>
      <c r="Q37" s="638"/>
      <c r="R37" s="638"/>
      <c r="S37" s="638"/>
      <c r="T37" s="178"/>
      <c r="U37" s="637">
        <f t="shared" si="4"/>
        <v>8</v>
      </c>
      <c r="V37" s="637"/>
      <c r="W37" s="638" t="str">
        <f>IF('各会計、関係団体の財政状況及び健全化判断比率'!B31="","",'各会計、関係団体の財政状況及び健全化判断比率'!B31)</f>
        <v>高梁市特別養護老人ホーム特別会計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16</v>
      </c>
      <c r="BX37" s="637"/>
      <c r="BY37" s="638" t="str">
        <f>IF('各会計、関係団体の財政状況及び健全化判断比率'!B71="","",'各会計、関係団体の財政状況及び健全化判断比率'!B71)</f>
        <v>岡山県後期高齢者医療広域連合特別会計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17</v>
      </c>
      <c r="BX38" s="637"/>
      <c r="BY38" s="638" t="str">
        <f>IF('各会計、関係団体の財政状況及び健全化判断比率'!B72="","",'各会計、関係団体の財政状況及び健全化判断比率'!B72)</f>
        <v>岡山県市町村総合事務組合一般会計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18</v>
      </c>
      <c r="BX39" s="637"/>
      <c r="BY39" s="638" t="str">
        <f>IF('各会計、関係団体の財政状況及び健全化判断比率'!B73="","",'各会計、関係団体の財政状況及び健全化判断比率'!B73)</f>
        <v>岡山県市町村総合事務組合貸付金特別会計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19</v>
      </c>
      <c r="BX40" s="637"/>
      <c r="BY40" s="638" t="str">
        <f>IF('各会計、関係団体の財政状況及び健全化判断比率'!B74="","",'各会計、関係団体の財政状況及び健全化判断比率'!B74)</f>
        <v>岡山県市町村総合事務組合交通災害共済特別会計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20</v>
      </c>
      <c r="BX41" s="637"/>
      <c r="BY41" s="638" t="str">
        <f>IF('各会計、関係団体の財政状況及び健全化判断比率'!B75="","",'各会計、関係団体の財政状況及び健全化判断比率'!B75)</f>
        <v>岡山県市町村総合事務組合拠出金事業特別会計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21</v>
      </c>
      <c r="BX42" s="637"/>
      <c r="BY42" s="638" t="str">
        <f>IF('各会計、関係団体の財政状況及び健全化判断比率'!B76="","",'各会計、関係団体の財政状況及び健全化判断比率'!B76)</f>
        <v>岡山県市町村税整理組合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200</v>
      </c>
      <c r="E46" s="640" t="s">
        <v>201</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202</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203</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204</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205</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206</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207</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595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208</v>
      </c>
      <c r="DI1" s="783"/>
      <c r="DJ1" s="783"/>
      <c r="DK1" s="783"/>
      <c r="DL1" s="783"/>
      <c r="DM1" s="783"/>
      <c r="DN1" s="784"/>
      <c r="DO1" s="212"/>
      <c r="DP1" s="782" t="s">
        <v>209</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211</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212</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70" t="s">
        <v>213</v>
      </c>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2"/>
    </row>
    <row r="4" spans="2:143" ht="11.25" customHeight="1" x14ac:dyDescent="0.15">
      <c r="B4" s="724" t="s">
        <v>1</v>
      </c>
      <c r="C4" s="725"/>
      <c r="D4" s="725"/>
      <c r="E4" s="725"/>
      <c r="F4" s="725"/>
      <c r="G4" s="725"/>
      <c r="H4" s="725"/>
      <c r="I4" s="725"/>
      <c r="J4" s="725"/>
      <c r="K4" s="725"/>
      <c r="L4" s="725"/>
      <c r="M4" s="725"/>
      <c r="N4" s="725"/>
      <c r="O4" s="725"/>
      <c r="P4" s="725"/>
      <c r="Q4" s="726"/>
      <c r="R4" s="724" t="s">
        <v>214</v>
      </c>
      <c r="S4" s="725"/>
      <c r="T4" s="725"/>
      <c r="U4" s="725"/>
      <c r="V4" s="725"/>
      <c r="W4" s="725"/>
      <c r="X4" s="725"/>
      <c r="Y4" s="726"/>
      <c r="Z4" s="724" t="s">
        <v>215</v>
      </c>
      <c r="AA4" s="725"/>
      <c r="AB4" s="725"/>
      <c r="AC4" s="726"/>
      <c r="AD4" s="724" t="s">
        <v>216</v>
      </c>
      <c r="AE4" s="725"/>
      <c r="AF4" s="725"/>
      <c r="AG4" s="725"/>
      <c r="AH4" s="725"/>
      <c r="AI4" s="725"/>
      <c r="AJ4" s="725"/>
      <c r="AK4" s="726"/>
      <c r="AL4" s="724" t="s">
        <v>215</v>
      </c>
      <c r="AM4" s="725"/>
      <c r="AN4" s="725"/>
      <c r="AO4" s="726"/>
      <c r="AP4" s="785" t="s">
        <v>217</v>
      </c>
      <c r="AQ4" s="785"/>
      <c r="AR4" s="785"/>
      <c r="AS4" s="785"/>
      <c r="AT4" s="785"/>
      <c r="AU4" s="785"/>
      <c r="AV4" s="785"/>
      <c r="AW4" s="785"/>
      <c r="AX4" s="785"/>
      <c r="AY4" s="785"/>
      <c r="AZ4" s="785"/>
      <c r="BA4" s="785"/>
      <c r="BB4" s="785"/>
      <c r="BC4" s="785"/>
      <c r="BD4" s="785"/>
      <c r="BE4" s="785"/>
      <c r="BF4" s="785"/>
      <c r="BG4" s="785" t="s">
        <v>218</v>
      </c>
      <c r="BH4" s="785"/>
      <c r="BI4" s="785"/>
      <c r="BJ4" s="785"/>
      <c r="BK4" s="785"/>
      <c r="BL4" s="785"/>
      <c r="BM4" s="785"/>
      <c r="BN4" s="785"/>
      <c r="BO4" s="785" t="s">
        <v>215</v>
      </c>
      <c r="BP4" s="785"/>
      <c r="BQ4" s="785"/>
      <c r="BR4" s="785"/>
      <c r="BS4" s="785" t="s">
        <v>219</v>
      </c>
      <c r="BT4" s="785"/>
      <c r="BU4" s="785"/>
      <c r="BV4" s="785"/>
      <c r="BW4" s="785"/>
      <c r="BX4" s="785"/>
      <c r="BY4" s="785"/>
      <c r="BZ4" s="785"/>
      <c r="CA4" s="785"/>
      <c r="CB4" s="785"/>
      <c r="CD4" s="770" t="s">
        <v>220</v>
      </c>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2"/>
    </row>
    <row r="5" spans="2:143" s="363" customFormat="1" ht="11.25" customHeight="1" x14ac:dyDescent="0.15">
      <c r="B5" s="744" t="s">
        <v>221</v>
      </c>
      <c r="C5" s="745"/>
      <c r="D5" s="745"/>
      <c r="E5" s="745"/>
      <c r="F5" s="745"/>
      <c r="G5" s="745"/>
      <c r="H5" s="745"/>
      <c r="I5" s="745"/>
      <c r="J5" s="745"/>
      <c r="K5" s="745"/>
      <c r="L5" s="745"/>
      <c r="M5" s="745"/>
      <c r="N5" s="745"/>
      <c r="O5" s="745"/>
      <c r="P5" s="745"/>
      <c r="Q5" s="746"/>
      <c r="R5" s="718">
        <v>3854415</v>
      </c>
      <c r="S5" s="719"/>
      <c r="T5" s="719"/>
      <c r="U5" s="719"/>
      <c r="V5" s="719"/>
      <c r="W5" s="719"/>
      <c r="X5" s="719"/>
      <c r="Y5" s="762"/>
      <c r="Z5" s="780">
        <v>13.8</v>
      </c>
      <c r="AA5" s="780"/>
      <c r="AB5" s="780"/>
      <c r="AC5" s="780"/>
      <c r="AD5" s="781">
        <v>3747247</v>
      </c>
      <c r="AE5" s="781"/>
      <c r="AF5" s="781"/>
      <c r="AG5" s="781"/>
      <c r="AH5" s="781"/>
      <c r="AI5" s="781"/>
      <c r="AJ5" s="781"/>
      <c r="AK5" s="781"/>
      <c r="AL5" s="763">
        <v>26.5</v>
      </c>
      <c r="AM5" s="738"/>
      <c r="AN5" s="738"/>
      <c r="AO5" s="764"/>
      <c r="AP5" s="744" t="s">
        <v>222</v>
      </c>
      <c r="AQ5" s="745"/>
      <c r="AR5" s="745"/>
      <c r="AS5" s="745"/>
      <c r="AT5" s="745"/>
      <c r="AU5" s="745"/>
      <c r="AV5" s="745"/>
      <c r="AW5" s="745"/>
      <c r="AX5" s="745"/>
      <c r="AY5" s="745"/>
      <c r="AZ5" s="745"/>
      <c r="BA5" s="745"/>
      <c r="BB5" s="745"/>
      <c r="BC5" s="745"/>
      <c r="BD5" s="745"/>
      <c r="BE5" s="745"/>
      <c r="BF5" s="746"/>
      <c r="BG5" s="673">
        <v>3747247</v>
      </c>
      <c r="BH5" s="643"/>
      <c r="BI5" s="643"/>
      <c r="BJ5" s="643"/>
      <c r="BK5" s="643"/>
      <c r="BL5" s="643"/>
      <c r="BM5" s="643"/>
      <c r="BN5" s="644"/>
      <c r="BO5" s="692">
        <v>97.2</v>
      </c>
      <c r="BP5" s="692"/>
      <c r="BQ5" s="692"/>
      <c r="BR5" s="692"/>
      <c r="BS5" s="693">
        <v>59848</v>
      </c>
      <c r="BT5" s="693"/>
      <c r="BU5" s="693"/>
      <c r="BV5" s="693"/>
      <c r="BW5" s="693"/>
      <c r="BX5" s="693"/>
      <c r="BY5" s="693"/>
      <c r="BZ5" s="693"/>
      <c r="CA5" s="693"/>
      <c r="CB5" s="743"/>
      <c r="CD5" s="770" t="s">
        <v>217</v>
      </c>
      <c r="CE5" s="771"/>
      <c r="CF5" s="771"/>
      <c r="CG5" s="771"/>
      <c r="CH5" s="771"/>
      <c r="CI5" s="771"/>
      <c r="CJ5" s="771"/>
      <c r="CK5" s="771"/>
      <c r="CL5" s="771"/>
      <c r="CM5" s="771"/>
      <c r="CN5" s="771"/>
      <c r="CO5" s="771"/>
      <c r="CP5" s="771"/>
      <c r="CQ5" s="772"/>
      <c r="CR5" s="770" t="s">
        <v>223</v>
      </c>
      <c r="CS5" s="771"/>
      <c r="CT5" s="771"/>
      <c r="CU5" s="771"/>
      <c r="CV5" s="771"/>
      <c r="CW5" s="771"/>
      <c r="CX5" s="771"/>
      <c r="CY5" s="772"/>
      <c r="CZ5" s="770" t="s">
        <v>215</v>
      </c>
      <c r="DA5" s="771"/>
      <c r="DB5" s="771"/>
      <c r="DC5" s="772"/>
      <c r="DD5" s="770" t="s">
        <v>224</v>
      </c>
      <c r="DE5" s="771"/>
      <c r="DF5" s="771"/>
      <c r="DG5" s="771"/>
      <c r="DH5" s="771"/>
      <c r="DI5" s="771"/>
      <c r="DJ5" s="771"/>
      <c r="DK5" s="771"/>
      <c r="DL5" s="771"/>
      <c r="DM5" s="771"/>
      <c r="DN5" s="771"/>
      <c r="DO5" s="771"/>
      <c r="DP5" s="772"/>
      <c r="DQ5" s="770" t="s">
        <v>225</v>
      </c>
      <c r="DR5" s="771"/>
      <c r="DS5" s="771"/>
      <c r="DT5" s="771"/>
      <c r="DU5" s="771"/>
      <c r="DV5" s="771"/>
      <c r="DW5" s="771"/>
      <c r="DX5" s="771"/>
      <c r="DY5" s="771"/>
      <c r="DZ5" s="771"/>
      <c r="EA5" s="771"/>
      <c r="EB5" s="771"/>
      <c r="EC5" s="772"/>
    </row>
    <row r="6" spans="2:143" ht="11.25" customHeight="1" x14ac:dyDescent="0.15">
      <c r="B6" s="652" t="s">
        <v>226</v>
      </c>
      <c r="C6" s="653"/>
      <c r="D6" s="653"/>
      <c r="E6" s="653"/>
      <c r="F6" s="653"/>
      <c r="G6" s="653"/>
      <c r="H6" s="653"/>
      <c r="I6" s="653"/>
      <c r="J6" s="653"/>
      <c r="K6" s="653"/>
      <c r="L6" s="653"/>
      <c r="M6" s="653"/>
      <c r="N6" s="653"/>
      <c r="O6" s="653"/>
      <c r="P6" s="653"/>
      <c r="Q6" s="654"/>
      <c r="R6" s="673">
        <v>344379</v>
      </c>
      <c r="S6" s="643"/>
      <c r="T6" s="643"/>
      <c r="U6" s="643"/>
      <c r="V6" s="643"/>
      <c r="W6" s="643"/>
      <c r="X6" s="643"/>
      <c r="Y6" s="644"/>
      <c r="Z6" s="692">
        <v>1.2</v>
      </c>
      <c r="AA6" s="692"/>
      <c r="AB6" s="692"/>
      <c r="AC6" s="692"/>
      <c r="AD6" s="693">
        <v>344379</v>
      </c>
      <c r="AE6" s="693"/>
      <c r="AF6" s="693"/>
      <c r="AG6" s="693"/>
      <c r="AH6" s="693"/>
      <c r="AI6" s="693"/>
      <c r="AJ6" s="693"/>
      <c r="AK6" s="693"/>
      <c r="AL6" s="674">
        <v>2.4</v>
      </c>
      <c r="AM6" s="677"/>
      <c r="AN6" s="677"/>
      <c r="AO6" s="694"/>
      <c r="AP6" s="652" t="s">
        <v>227</v>
      </c>
      <c r="AQ6" s="653"/>
      <c r="AR6" s="653"/>
      <c r="AS6" s="653"/>
      <c r="AT6" s="653"/>
      <c r="AU6" s="653"/>
      <c r="AV6" s="653"/>
      <c r="AW6" s="653"/>
      <c r="AX6" s="653"/>
      <c r="AY6" s="653"/>
      <c r="AZ6" s="653"/>
      <c r="BA6" s="653"/>
      <c r="BB6" s="653"/>
      <c r="BC6" s="653"/>
      <c r="BD6" s="653"/>
      <c r="BE6" s="653"/>
      <c r="BF6" s="654"/>
      <c r="BG6" s="673">
        <v>3747247</v>
      </c>
      <c r="BH6" s="643"/>
      <c r="BI6" s="643"/>
      <c r="BJ6" s="643"/>
      <c r="BK6" s="643"/>
      <c r="BL6" s="643"/>
      <c r="BM6" s="643"/>
      <c r="BN6" s="644"/>
      <c r="BO6" s="692">
        <v>97.2</v>
      </c>
      <c r="BP6" s="692"/>
      <c r="BQ6" s="692"/>
      <c r="BR6" s="692"/>
      <c r="BS6" s="693">
        <v>59848</v>
      </c>
      <c r="BT6" s="693"/>
      <c r="BU6" s="693"/>
      <c r="BV6" s="693"/>
      <c r="BW6" s="693"/>
      <c r="BX6" s="693"/>
      <c r="BY6" s="693"/>
      <c r="BZ6" s="693"/>
      <c r="CA6" s="693"/>
      <c r="CB6" s="743"/>
      <c r="CD6" s="721" t="s">
        <v>228</v>
      </c>
      <c r="CE6" s="722"/>
      <c r="CF6" s="722"/>
      <c r="CG6" s="722"/>
      <c r="CH6" s="722"/>
      <c r="CI6" s="722"/>
      <c r="CJ6" s="722"/>
      <c r="CK6" s="722"/>
      <c r="CL6" s="722"/>
      <c r="CM6" s="722"/>
      <c r="CN6" s="722"/>
      <c r="CO6" s="722"/>
      <c r="CP6" s="722"/>
      <c r="CQ6" s="723"/>
      <c r="CR6" s="673">
        <v>173995</v>
      </c>
      <c r="CS6" s="643"/>
      <c r="CT6" s="643"/>
      <c r="CU6" s="643"/>
      <c r="CV6" s="643"/>
      <c r="CW6" s="643"/>
      <c r="CX6" s="643"/>
      <c r="CY6" s="644"/>
      <c r="CZ6" s="763">
        <v>0.6</v>
      </c>
      <c r="DA6" s="738"/>
      <c r="DB6" s="738"/>
      <c r="DC6" s="766"/>
      <c r="DD6" s="642">
        <v>904</v>
      </c>
      <c r="DE6" s="643"/>
      <c r="DF6" s="643"/>
      <c r="DG6" s="643"/>
      <c r="DH6" s="643"/>
      <c r="DI6" s="643"/>
      <c r="DJ6" s="643"/>
      <c r="DK6" s="643"/>
      <c r="DL6" s="643"/>
      <c r="DM6" s="643"/>
      <c r="DN6" s="643"/>
      <c r="DO6" s="643"/>
      <c r="DP6" s="644"/>
      <c r="DQ6" s="642">
        <v>173995</v>
      </c>
      <c r="DR6" s="643"/>
      <c r="DS6" s="643"/>
      <c r="DT6" s="643"/>
      <c r="DU6" s="643"/>
      <c r="DV6" s="643"/>
      <c r="DW6" s="643"/>
      <c r="DX6" s="643"/>
      <c r="DY6" s="643"/>
      <c r="DZ6" s="643"/>
      <c r="EA6" s="643"/>
      <c r="EB6" s="643"/>
      <c r="EC6" s="705"/>
    </row>
    <row r="7" spans="2:143" ht="11.25" customHeight="1" x14ac:dyDescent="0.15">
      <c r="B7" s="652" t="s">
        <v>229</v>
      </c>
      <c r="C7" s="653"/>
      <c r="D7" s="653"/>
      <c r="E7" s="653"/>
      <c r="F7" s="653"/>
      <c r="G7" s="653"/>
      <c r="H7" s="653"/>
      <c r="I7" s="653"/>
      <c r="J7" s="653"/>
      <c r="K7" s="653"/>
      <c r="L7" s="653"/>
      <c r="M7" s="653"/>
      <c r="N7" s="653"/>
      <c r="O7" s="653"/>
      <c r="P7" s="653"/>
      <c r="Q7" s="654"/>
      <c r="R7" s="673">
        <v>2710</v>
      </c>
      <c r="S7" s="643"/>
      <c r="T7" s="643"/>
      <c r="U7" s="643"/>
      <c r="V7" s="643"/>
      <c r="W7" s="643"/>
      <c r="X7" s="643"/>
      <c r="Y7" s="644"/>
      <c r="Z7" s="692">
        <v>0</v>
      </c>
      <c r="AA7" s="692"/>
      <c r="AB7" s="692"/>
      <c r="AC7" s="692"/>
      <c r="AD7" s="693">
        <v>2710</v>
      </c>
      <c r="AE7" s="693"/>
      <c r="AF7" s="693"/>
      <c r="AG7" s="693"/>
      <c r="AH7" s="693"/>
      <c r="AI7" s="693"/>
      <c r="AJ7" s="693"/>
      <c r="AK7" s="693"/>
      <c r="AL7" s="674">
        <v>0</v>
      </c>
      <c r="AM7" s="677"/>
      <c r="AN7" s="677"/>
      <c r="AO7" s="694"/>
      <c r="AP7" s="652" t="s">
        <v>230</v>
      </c>
      <c r="AQ7" s="653"/>
      <c r="AR7" s="653"/>
      <c r="AS7" s="653"/>
      <c r="AT7" s="653"/>
      <c r="AU7" s="653"/>
      <c r="AV7" s="653"/>
      <c r="AW7" s="653"/>
      <c r="AX7" s="653"/>
      <c r="AY7" s="653"/>
      <c r="AZ7" s="653"/>
      <c r="BA7" s="653"/>
      <c r="BB7" s="653"/>
      <c r="BC7" s="653"/>
      <c r="BD7" s="653"/>
      <c r="BE7" s="653"/>
      <c r="BF7" s="654"/>
      <c r="BG7" s="673">
        <v>1450231</v>
      </c>
      <c r="BH7" s="643"/>
      <c r="BI7" s="643"/>
      <c r="BJ7" s="643"/>
      <c r="BK7" s="643"/>
      <c r="BL7" s="643"/>
      <c r="BM7" s="643"/>
      <c r="BN7" s="644"/>
      <c r="BO7" s="692">
        <v>37.6</v>
      </c>
      <c r="BP7" s="692"/>
      <c r="BQ7" s="692"/>
      <c r="BR7" s="692"/>
      <c r="BS7" s="693">
        <v>59848</v>
      </c>
      <c r="BT7" s="693"/>
      <c r="BU7" s="693"/>
      <c r="BV7" s="693"/>
      <c r="BW7" s="693"/>
      <c r="BX7" s="693"/>
      <c r="BY7" s="693"/>
      <c r="BZ7" s="693"/>
      <c r="CA7" s="693"/>
      <c r="CB7" s="743"/>
      <c r="CD7" s="702" t="s">
        <v>231</v>
      </c>
      <c r="CE7" s="703"/>
      <c r="CF7" s="703"/>
      <c r="CG7" s="703"/>
      <c r="CH7" s="703"/>
      <c r="CI7" s="703"/>
      <c r="CJ7" s="703"/>
      <c r="CK7" s="703"/>
      <c r="CL7" s="703"/>
      <c r="CM7" s="703"/>
      <c r="CN7" s="703"/>
      <c r="CO7" s="703"/>
      <c r="CP7" s="703"/>
      <c r="CQ7" s="704"/>
      <c r="CR7" s="673">
        <v>4428371</v>
      </c>
      <c r="CS7" s="643"/>
      <c r="CT7" s="643"/>
      <c r="CU7" s="643"/>
      <c r="CV7" s="643"/>
      <c r="CW7" s="643"/>
      <c r="CX7" s="643"/>
      <c r="CY7" s="644"/>
      <c r="CZ7" s="692">
        <v>16.399999999999999</v>
      </c>
      <c r="DA7" s="692"/>
      <c r="DB7" s="692"/>
      <c r="DC7" s="692"/>
      <c r="DD7" s="642">
        <v>681957</v>
      </c>
      <c r="DE7" s="643"/>
      <c r="DF7" s="643"/>
      <c r="DG7" s="643"/>
      <c r="DH7" s="643"/>
      <c r="DI7" s="643"/>
      <c r="DJ7" s="643"/>
      <c r="DK7" s="643"/>
      <c r="DL7" s="643"/>
      <c r="DM7" s="643"/>
      <c r="DN7" s="643"/>
      <c r="DO7" s="643"/>
      <c r="DP7" s="644"/>
      <c r="DQ7" s="642">
        <v>3072813</v>
      </c>
      <c r="DR7" s="643"/>
      <c r="DS7" s="643"/>
      <c r="DT7" s="643"/>
      <c r="DU7" s="643"/>
      <c r="DV7" s="643"/>
      <c r="DW7" s="643"/>
      <c r="DX7" s="643"/>
      <c r="DY7" s="643"/>
      <c r="DZ7" s="643"/>
      <c r="EA7" s="643"/>
      <c r="EB7" s="643"/>
      <c r="EC7" s="705"/>
    </row>
    <row r="8" spans="2:143" ht="11.25" customHeight="1" x14ac:dyDescent="0.15">
      <c r="B8" s="652" t="s">
        <v>232</v>
      </c>
      <c r="C8" s="653"/>
      <c r="D8" s="653"/>
      <c r="E8" s="653"/>
      <c r="F8" s="653"/>
      <c r="G8" s="653"/>
      <c r="H8" s="653"/>
      <c r="I8" s="653"/>
      <c r="J8" s="653"/>
      <c r="K8" s="653"/>
      <c r="L8" s="653"/>
      <c r="M8" s="653"/>
      <c r="N8" s="653"/>
      <c r="O8" s="653"/>
      <c r="P8" s="653"/>
      <c r="Q8" s="654"/>
      <c r="R8" s="673">
        <v>16780</v>
      </c>
      <c r="S8" s="643"/>
      <c r="T8" s="643"/>
      <c r="U8" s="643"/>
      <c r="V8" s="643"/>
      <c r="W8" s="643"/>
      <c r="X8" s="643"/>
      <c r="Y8" s="644"/>
      <c r="Z8" s="692">
        <v>0.1</v>
      </c>
      <c r="AA8" s="692"/>
      <c r="AB8" s="692"/>
      <c r="AC8" s="692"/>
      <c r="AD8" s="693">
        <v>16780</v>
      </c>
      <c r="AE8" s="693"/>
      <c r="AF8" s="693"/>
      <c r="AG8" s="693"/>
      <c r="AH8" s="693"/>
      <c r="AI8" s="693"/>
      <c r="AJ8" s="693"/>
      <c r="AK8" s="693"/>
      <c r="AL8" s="674">
        <v>0.1</v>
      </c>
      <c r="AM8" s="677"/>
      <c r="AN8" s="677"/>
      <c r="AO8" s="694"/>
      <c r="AP8" s="652" t="s">
        <v>233</v>
      </c>
      <c r="AQ8" s="653"/>
      <c r="AR8" s="653"/>
      <c r="AS8" s="653"/>
      <c r="AT8" s="653"/>
      <c r="AU8" s="653"/>
      <c r="AV8" s="653"/>
      <c r="AW8" s="653"/>
      <c r="AX8" s="653"/>
      <c r="AY8" s="653"/>
      <c r="AZ8" s="653"/>
      <c r="BA8" s="653"/>
      <c r="BB8" s="653"/>
      <c r="BC8" s="653"/>
      <c r="BD8" s="653"/>
      <c r="BE8" s="653"/>
      <c r="BF8" s="654"/>
      <c r="BG8" s="673">
        <v>50365</v>
      </c>
      <c r="BH8" s="643"/>
      <c r="BI8" s="643"/>
      <c r="BJ8" s="643"/>
      <c r="BK8" s="643"/>
      <c r="BL8" s="643"/>
      <c r="BM8" s="643"/>
      <c r="BN8" s="644"/>
      <c r="BO8" s="692">
        <v>1.3</v>
      </c>
      <c r="BP8" s="692"/>
      <c r="BQ8" s="692"/>
      <c r="BR8" s="692"/>
      <c r="BS8" s="693" t="s">
        <v>127</v>
      </c>
      <c r="BT8" s="693"/>
      <c r="BU8" s="693"/>
      <c r="BV8" s="693"/>
      <c r="BW8" s="693"/>
      <c r="BX8" s="693"/>
      <c r="BY8" s="693"/>
      <c r="BZ8" s="693"/>
      <c r="CA8" s="693"/>
      <c r="CB8" s="743"/>
      <c r="CD8" s="702" t="s">
        <v>234</v>
      </c>
      <c r="CE8" s="703"/>
      <c r="CF8" s="703"/>
      <c r="CG8" s="703"/>
      <c r="CH8" s="703"/>
      <c r="CI8" s="703"/>
      <c r="CJ8" s="703"/>
      <c r="CK8" s="703"/>
      <c r="CL8" s="703"/>
      <c r="CM8" s="703"/>
      <c r="CN8" s="703"/>
      <c r="CO8" s="703"/>
      <c r="CP8" s="703"/>
      <c r="CQ8" s="704"/>
      <c r="CR8" s="673">
        <v>6507124</v>
      </c>
      <c r="CS8" s="643"/>
      <c r="CT8" s="643"/>
      <c r="CU8" s="643"/>
      <c r="CV8" s="643"/>
      <c r="CW8" s="643"/>
      <c r="CX8" s="643"/>
      <c r="CY8" s="644"/>
      <c r="CZ8" s="692">
        <v>24.2</v>
      </c>
      <c r="DA8" s="692"/>
      <c r="DB8" s="692"/>
      <c r="DC8" s="692"/>
      <c r="DD8" s="642">
        <v>50875</v>
      </c>
      <c r="DE8" s="643"/>
      <c r="DF8" s="643"/>
      <c r="DG8" s="643"/>
      <c r="DH8" s="643"/>
      <c r="DI8" s="643"/>
      <c r="DJ8" s="643"/>
      <c r="DK8" s="643"/>
      <c r="DL8" s="643"/>
      <c r="DM8" s="643"/>
      <c r="DN8" s="643"/>
      <c r="DO8" s="643"/>
      <c r="DP8" s="644"/>
      <c r="DQ8" s="642">
        <v>3604003</v>
      </c>
      <c r="DR8" s="643"/>
      <c r="DS8" s="643"/>
      <c r="DT8" s="643"/>
      <c r="DU8" s="643"/>
      <c r="DV8" s="643"/>
      <c r="DW8" s="643"/>
      <c r="DX8" s="643"/>
      <c r="DY8" s="643"/>
      <c r="DZ8" s="643"/>
      <c r="EA8" s="643"/>
      <c r="EB8" s="643"/>
      <c r="EC8" s="705"/>
    </row>
    <row r="9" spans="2:143" ht="11.25" customHeight="1" x14ac:dyDescent="0.15">
      <c r="B9" s="652" t="s">
        <v>235</v>
      </c>
      <c r="C9" s="653"/>
      <c r="D9" s="653"/>
      <c r="E9" s="653"/>
      <c r="F9" s="653"/>
      <c r="G9" s="653"/>
      <c r="H9" s="653"/>
      <c r="I9" s="653"/>
      <c r="J9" s="653"/>
      <c r="K9" s="653"/>
      <c r="L9" s="653"/>
      <c r="M9" s="653"/>
      <c r="N9" s="653"/>
      <c r="O9" s="653"/>
      <c r="P9" s="653"/>
      <c r="Q9" s="654"/>
      <c r="R9" s="673">
        <v>25443</v>
      </c>
      <c r="S9" s="643"/>
      <c r="T9" s="643"/>
      <c r="U9" s="643"/>
      <c r="V9" s="643"/>
      <c r="W9" s="643"/>
      <c r="X9" s="643"/>
      <c r="Y9" s="644"/>
      <c r="Z9" s="692">
        <v>0.1</v>
      </c>
      <c r="AA9" s="692"/>
      <c r="AB9" s="692"/>
      <c r="AC9" s="692"/>
      <c r="AD9" s="693">
        <v>25443</v>
      </c>
      <c r="AE9" s="693"/>
      <c r="AF9" s="693"/>
      <c r="AG9" s="693"/>
      <c r="AH9" s="693"/>
      <c r="AI9" s="693"/>
      <c r="AJ9" s="693"/>
      <c r="AK9" s="693"/>
      <c r="AL9" s="674">
        <v>0.2</v>
      </c>
      <c r="AM9" s="677"/>
      <c r="AN9" s="677"/>
      <c r="AO9" s="694"/>
      <c r="AP9" s="652" t="s">
        <v>236</v>
      </c>
      <c r="AQ9" s="653"/>
      <c r="AR9" s="653"/>
      <c r="AS9" s="653"/>
      <c r="AT9" s="653"/>
      <c r="AU9" s="653"/>
      <c r="AV9" s="653"/>
      <c r="AW9" s="653"/>
      <c r="AX9" s="653"/>
      <c r="AY9" s="653"/>
      <c r="AZ9" s="653"/>
      <c r="BA9" s="653"/>
      <c r="BB9" s="653"/>
      <c r="BC9" s="653"/>
      <c r="BD9" s="653"/>
      <c r="BE9" s="653"/>
      <c r="BF9" s="654"/>
      <c r="BG9" s="673">
        <v>1103338</v>
      </c>
      <c r="BH9" s="643"/>
      <c r="BI9" s="643"/>
      <c r="BJ9" s="643"/>
      <c r="BK9" s="643"/>
      <c r="BL9" s="643"/>
      <c r="BM9" s="643"/>
      <c r="BN9" s="644"/>
      <c r="BO9" s="692">
        <v>28.6</v>
      </c>
      <c r="BP9" s="692"/>
      <c r="BQ9" s="692"/>
      <c r="BR9" s="692"/>
      <c r="BS9" s="693" t="s">
        <v>127</v>
      </c>
      <c r="BT9" s="693"/>
      <c r="BU9" s="693"/>
      <c r="BV9" s="693"/>
      <c r="BW9" s="693"/>
      <c r="BX9" s="693"/>
      <c r="BY9" s="693"/>
      <c r="BZ9" s="693"/>
      <c r="CA9" s="693"/>
      <c r="CB9" s="743"/>
      <c r="CD9" s="702" t="s">
        <v>237</v>
      </c>
      <c r="CE9" s="703"/>
      <c r="CF9" s="703"/>
      <c r="CG9" s="703"/>
      <c r="CH9" s="703"/>
      <c r="CI9" s="703"/>
      <c r="CJ9" s="703"/>
      <c r="CK9" s="703"/>
      <c r="CL9" s="703"/>
      <c r="CM9" s="703"/>
      <c r="CN9" s="703"/>
      <c r="CO9" s="703"/>
      <c r="CP9" s="703"/>
      <c r="CQ9" s="704"/>
      <c r="CR9" s="673">
        <v>2287541</v>
      </c>
      <c r="CS9" s="643"/>
      <c r="CT9" s="643"/>
      <c r="CU9" s="643"/>
      <c r="CV9" s="643"/>
      <c r="CW9" s="643"/>
      <c r="CX9" s="643"/>
      <c r="CY9" s="644"/>
      <c r="CZ9" s="692">
        <v>8.5</v>
      </c>
      <c r="DA9" s="692"/>
      <c r="DB9" s="692"/>
      <c r="DC9" s="692"/>
      <c r="DD9" s="642">
        <v>30339</v>
      </c>
      <c r="DE9" s="643"/>
      <c r="DF9" s="643"/>
      <c r="DG9" s="643"/>
      <c r="DH9" s="643"/>
      <c r="DI9" s="643"/>
      <c r="DJ9" s="643"/>
      <c r="DK9" s="643"/>
      <c r="DL9" s="643"/>
      <c r="DM9" s="643"/>
      <c r="DN9" s="643"/>
      <c r="DO9" s="643"/>
      <c r="DP9" s="644"/>
      <c r="DQ9" s="642">
        <v>1789711</v>
      </c>
      <c r="DR9" s="643"/>
      <c r="DS9" s="643"/>
      <c r="DT9" s="643"/>
      <c r="DU9" s="643"/>
      <c r="DV9" s="643"/>
      <c r="DW9" s="643"/>
      <c r="DX9" s="643"/>
      <c r="DY9" s="643"/>
      <c r="DZ9" s="643"/>
      <c r="EA9" s="643"/>
      <c r="EB9" s="643"/>
      <c r="EC9" s="705"/>
    </row>
    <row r="10" spans="2:143" ht="11.25" customHeight="1" x14ac:dyDescent="0.15">
      <c r="B10" s="652" t="s">
        <v>238</v>
      </c>
      <c r="C10" s="653"/>
      <c r="D10" s="653"/>
      <c r="E10" s="653"/>
      <c r="F10" s="653"/>
      <c r="G10" s="653"/>
      <c r="H10" s="653"/>
      <c r="I10" s="653"/>
      <c r="J10" s="653"/>
      <c r="K10" s="653"/>
      <c r="L10" s="653"/>
      <c r="M10" s="653"/>
      <c r="N10" s="653"/>
      <c r="O10" s="653"/>
      <c r="P10" s="653"/>
      <c r="Q10" s="654"/>
      <c r="R10" s="673" t="s">
        <v>127</v>
      </c>
      <c r="S10" s="643"/>
      <c r="T10" s="643"/>
      <c r="U10" s="643"/>
      <c r="V10" s="643"/>
      <c r="W10" s="643"/>
      <c r="X10" s="643"/>
      <c r="Y10" s="644"/>
      <c r="Z10" s="692" t="s">
        <v>127</v>
      </c>
      <c r="AA10" s="692"/>
      <c r="AB10" s="692"/>
      <c r="AC10" s="692"/>
      <c r="AD10" s="693" t="s">
        <v>127</v>
      </c>
      <c r="AE10" s="693"/>
      <c r="AF10" s="693"/>
      <c r="AG10" s="693"/>
      <c r="AH10" s="693"/>
      <c r="AI10" s="693"/>
      <c r="AJ10" s="693"/>
      <c r="AK10" s="693"/>
      <c r="AL10" s="674" t="s">
        <v>127</v>
      </c>
      <c r="AM10" s="677"/>
      <c r="AN10" s="677"/>
      <c r="AO10" s="694"/>
      <c r="AP10" s="652" t="s">
        <v>239</v>
      </c>
      <c r="AQ10" s="653"/>
      <c r="AR10" s="653"/>
      <c r="AS10" s="653"/>
      <c r="AT10" s="653"/>
      <c r="AU10" s="653"/>
      <c r="AV10" s="653"/>
      <c r="AW10" s="653"/>
      <c r="AX10" s="653"/>
      <c r="AY10" s="653"/>
      <c r="AZ10" s="653"/>
      <c r="BA10" s="653"/>
      <c r="BB10" s="653"/>
      <c r="BC10" s="653"/>
      <c r="BD10" s="653"/>
      <c r="BE10" s="653"/>
      <c r="BF10" s="654"/>
      <c r="BG10" s="673">
        <v>86251</v>
      </c>
      <c r="BH10" s="643"/>
      <c r="BI10" s="643"/>
      <c r="BJ10" s="643"/>
      <c r="BK10" s="643"/>
      <c r="BL10" s="643"/>
      <c r="BM10" s="643"/>
      <c r="BN10" s="644"/>
      <c r="BO10" s="692">
        <v>2.2000000000000002</v>
      </c>
      <c r="BP10" s="692"/>
      <c r="BQ10" s="692"/>
      <c r="BR10" s="692"/>
      <c r="BS10" s="693" t="s">
        <v>127</v>
      </c>
      <c r="BT10" s="693"/>
      <c r="BU10" s="693"/>
      <c r="BV10" s="693"/>
      <c r="BW10" s="693"/>
      <c r="BX10" s="693"/>
      <c r="BY10" s="693"/>
      <c r="BZ10" s="693"/>
      <c r="CA10" s="693"/>
      <c r="CB10" s="743"/>
      <c r="CD10" s="702" t="s">
        <v>240</v>
      </c>
      <c r="CE10" s="703"/>
      <c r="CF10" s="703"/>
      <c r="CG10" s="703"/>
      <c r="CH10" s="703"/>
      <c r="CI10" s="703"/>
      <c r="CJ10" s="703"/>
      <c r="CK10" s="703"/>
      <c r="CL10" s="703"/>
      <c r="CM10" s="703"/>
      <c r="CN10" s="703"/>
      <c r="CO10" s="703"/>
      <c r="CP10" s="703"/>
      <c r="CQ10" s="704"/>
      <c r="CR10" s="673">
        <v>47929</v>
      </c>
      <c r="CS10" s="643"/>
      <c r="CT10" s="643"/>
      <c r="CU10" s="643"/>
      <c r="CV10" s="643"/>
      <c r="CW10" s="643"/>
      <c r="CX10" s="643"/>
      <c r="CY10" s="644"/>
      <c r="CZ10" s="692">
        <v>0.2</v>
      </c>
      <c r="DA10" s="692"/>
      <c r="DB10" s="692"/>
      <c r="DC10" s="692"/>
      <c r="DD10" s="642" t="s">
        <v>127</v>
      </c>
      <c r="DE10" s="643"/>
      <c r="DF10" s="643"/>
      <c r="DG10" s="643"/>
      <c r="DH10" s="643"/>
      <c r="DI10" s="643"/>
      <c r="DJ10" s="643"/>
      <c r="DK10" s="643"/>
      <c r="DL10" s="643"/>
      <c r="DM10" s="643"/>
      <c r="DN10" s="643"/>
      <c r="DO10" s="643"/>
      <c r="DP10" s="644"/>
      <c r="DQ10" s="642">
        <v>12867</v>
      </c>
      <c r="DR10" s="643"/>
      <c r="DS10" s="643"/>
      <c r="DT10" s="643"/>
      <c r="DU10" s="643"/>
      <c r="DV10" s="643"/>
      <c r="DW10" s="643"/>
      <c r="DX10" s="643"/>
      <c r="DY10" s="643"/>
      <c r="DZ10" s="643"/>
      <c r="EA10" s="643"/>
      <c r="EB10" s="643"/>
      <c r="EC10" s="705"/>
    </row>
    <row r="11" spans="2:143" ht="11.25" customHeight="1" x14ac:dyDescent="0.15">
      <c r="B11" s="652" t="s">
        <v>241</v>
      </c>
      <c r="C11" s="653"/>
      <c r="D11" s="653"/>
      <c r="E11" s="653"/>
      <c r="F11" s="653"/>
      <c r="G11" s="653"/>
      <c r="H11" s="653"/>
      <c r="I11" s="653"/>
      <c r="J11" s="653"/>
      <c r="K11" s="653"/>
      <c r="L11" s="653"/>
      <c r="M11" s="653"/>
      <c r="N11" s="653"/>
      <c r="O11" s="653"/>
      <c r="P11" s="653"/>
      <c r="Q11" s="654"/>
      <c r="R11" s="673">
        <v>754452</v>
      </c>
      <c r="S11" s="643"/>
      <c r="T11" s="643"/>
      <c r="U11" s="643"/>
      <c r="V11" s="643"/>
      <c r="W11" s="643"/>
      <c r="X11" s="643"/>
      <c r="Y11" s="644"/>
      <c r="Z11" s="674">
        <v>2.7</v>
      </c>
      <c r="AA11" s="677"/>
      <c r="AB11" s="677"/>
      <c r="AC11" s="678"/>
      <c r="AD11" s="642">
        <v>754452</v>
      </c>
      <c r="AE11" s="643"/>
      <c r="AF11" s="643"/>
      <c r="AG11" s="643"/>
      <c r="AH11" s="643"/>
      <c r="AI11" s="643"/>
      <c r="AJ11" s="643"/>
      <c r="AK11" s="644"/>
      <c r="AL11" s="674">
        <v>5.3</v>
      </c>
      <c r="AM11" s="677"/>
      <c r="AN11" s="677"/>
      <c r="AO11" s="694"/>
      <c r="AP11" s="652" t="s">
        <v>242</v>
      </c>
      <c r="AQ11" s="653"/>
      <c r="AR11" s="653"/>
      <c r="AS11" s="653"/>
      <c r="AT11" s="653"/>
      <c r="AU11" s="653"/>
      <c r="AV11" s="653"/>
      <c r="AW11" s="653"/>
      <c r="AX11" s="653"/>
      <c r="AY11" s="653"/>
      <c r="AZ11" s="653"/>
      <c r="BA11" s="653"/>
      <c r="BB11" s="653"/>
      <c r="BC11" s="653"/>
      <c r="BD11" s="653"/>
      <c r="BE11" s="653"/>
      <c r="BF11" s="654"/>
      <c r="BG11" s="673">
        <v>210277</v>
      </c>
      <c r="BH11" s="643"/>
      <c r="BI11" s="643"/>
      <c r="BJ11" s="643"/>
      <c r="BK11" s="643"/>
      <c r="BL11" s="643"/>
      <c r="BM11" s="643"/>
      <c r="BN11" s="644"/>
      <c r="BO11" s="692">
        <v>5.5</v>
      </c>
      <c r="BP11" s="692"/>
      <c r="BQ11" s="692"/>
      <c r="BR11" s="692"/>
      <c r="BS11" s="693">
        <v>59848</v>
      </c>
      <c r="BT11" s="693"/>
      <c r="BU11" s="693"/>
      <c r="BV11" s="693"/>
      <c r="BW11" s="693"/>
      <c r="BX11" s="693"/>
      <c r="BY11" s="693"/>
      <c r="BZ11" s="693"/>
      <c r="CA11" s="693"/>
      <c r="CB11" s="743"/>
      <c r="CD11" s="702" t="s">
        <v>243</v>
      </c>
      <c r="CE11" s="703"/>
      <c r="CF11" s="703"/>
      <c r="CG11" s="703"/>
      <c r="CH11" s="703"/>
      <c r="CI11" s="703"/>
      <c r="CJ11" s="703"/>
      <c r="CK11" s="703"/>
      <c r="CL11" s="703"/>
      <c r="CM11" s="703"/>
      <c r="CN11" s="703"/>
      <c r="CO11" s="703"/>
      <c r="CP11" s="703"/>
      <c r="CQ11" s="704"/>
      <c r="CR11" s="673">
        <v>849780</v>
      </c>
      <c r="CS11" s="643"/>
      <c r="CT11" s="643"/>
      <c r="CU11" s="643"/>
      <c r="CV11" s="643"/>
      <c r="CW11" s="643"/>
      <c r="CX11" s="643"/>
      <c r="CY11" s="644"/>
      <c r="CZ11" s="692">
        <v>3.2</v>
      </c>
      <c r="DA11" s="692"/>
      <c r="DB11" s="692"/>
      <c r="DC11" s="692"/>
      <c r="DD11" s="642">
        <v>230917</v>
      </c>
      <c r="DE11" s="643"/>
      <c r="DF11" s="643"/>
      <c r="DG11" s="643"/>
      <c r="DH11" s="643"/>
      <c r="DI11" s="643"/>
      <c r="DJ11" s="643"/>
      <c r="DK11" s="643"/>
      <c r="DL11" s="643"/>
      <c r="DM11" s="643"/>
      <c r="DN11" s="643"/>
      <c r="DO11" s="643"/>
      <c r="DP11" s="644"/>
      <c r="DQ11" s="642">
        <v>448462</v>
      </c>
      <c r="DR11" s="643"/>
      <c r="DS11" s="643"/>
      <c r="DT11" s="643"/>
      <c r="DU11" s="643"/>
      <c r="DV11" s="643"/>
      <c r="DW11" s="643"/>
      <c r="DX11" s="643"/>
      <c r="DY11" s="643"/>
      <c r="DZ11" s="643"/>
      <c r="EA11" s="643"/>
      <c r="EB11" s="643"/>
      <c r="EC11" s="705"/>
    </row>
    <row r="12" spans="2:143" ht="11.25" customHeight="1" x14ac:dyDescent="0.15">
      <c r="B12" s="652" t="s">
        <v>244</v>
      </c>
      <c r="C12" s="653"/>
      <c r="D12" s="653"/>
      <c r="E12" s="653"/>
      <c r="F12" s="653"/>
      <c r="G12" s="653"/>
      <c r="H12" s="653"/>
      <c r="I12" s="653"/>
      <c r="J12" s="653"/>
      <c r="K12" s="653"/>
      <c r="L12" s="653"/>
      <c r="M12" s="653"/>
      <c r="N12" s="653"/>
      <c r="O12" s="653"/>
      <c r="P12" s="653"/>
      <c r="Q12" s="654"/>
      <c r="R12" s="673">
        <v>9966</v>
      </c>
      <c r="S12" s="643"/>
      <c r="T12" s="643"/>
      <c r="U12" s="643"/>
      <c r="V12" s="643"/>
      <c r="W12" s="643"/>
      <c r="X12" s="643"/>
      <c r="Y12" s="644"/>
      <c r="Z12" s="692">
        <v>0</v>
      </c>
      <c r="AA12" s="692"/>
      <c r="AB12" s="692"/>
      <c r="AC12" s="692"/>
      <c r="AD12" s="693">
        <v>9966</v>
      </c>
      <c r="AE12" s="693"/>
      <c r="AF12" s="693"/>
      <c r="AG12" s="693"/>
      <c r="AH12" s="693"/>
      <c r="AI12" s="693"/>
      <c r="AJ12" s="693"/>
      <c r="AK12" s="693"/>
      <c r="AL12" s="674">
        <v>0.1</v>
      </c>
      <c r="AM12" s="677"/>
      <c r="AN12" s="677"/>
      <c r="AO12" s="694"/>
      <c r="AP12" s="652" t="s">
        <v>245</v>
      </c>
      <c r="AQ12" s="653"/>
      <c r="AR12" s="653"/>
      <c r="AS12" s="653"/>
      <c r="AT12" s="653"/>
      <c r="AU12" s="653"/>
      <c r="AV12" s="653"/>
      <c r="AW12" s="653"/>
      <c r="AX12" s="653"/>
      <c r="AY12" s="653"/>
      <c r="AZ12" s="653"/>
      <c r="BA12" s="653"/>
      <c r="BB12" s="653"/>
      <c r="BC12" s="653"/>
      <c r="BD12" s="653"/>
      <c r="BE12" s="653"/>
      <c r="BF12" s="654"/>
      <c r="BG12" s="673">
        <v>1975496</v>
      </c>
      <c r="BH12" s="643"/>
      <c r="BI12" s="643"/>
      <c r="BJ12" s="643"/>
      <c r="BK12" s="643"/>
      <c r="BL12" s="643"/>
      <c r="BM12" s="643"/>
      <c r="BN12" s="644"/>
      <c r="BO12" s="692">
        <v>51.3</v>
      </c>
      <c r="BP12" s="692"/>
      <c r="BQ12" s="692"/>
      <c r="BR12" s="692"/>
      <c r="BS12" s="693" t="s">
        <v>127</v>
      </c>
      <c r="BT12" s="693"/>
      <c r="BU12" s="693"/>
      <c r="BV12" s="693"/>
      <c r="BW12" s="693"/>
      <c r="BX12" s="693"/>
      <c r="BY12" s="693"/>
      <c r="BZ12" s="693"/>
      <c r="CA12" s="693"/>
      <c r="CB12" s="743"/>
      <c r="CD12" s="702" t="s">
        <v>246</v>
      </c>
      <c r="CE12" s="703"/>
      <c r="CF12" s="703"/>
      <c r="CG12" s="703"/>
      <c r="CH12" s="703"/>
      <c r="CI12" s="703"/>
      <c r="CJ12" s="703"/>
      <c r="CK12" s="703"/>
      <c r="CL12" s="703"/>
      <c r="CM12" s="703"/>
      <c r="CN12" s="703"/>
      <c r="CO12" s="703"/>
      <c r="CP12" s="703"/>
      <c r="CQ12" s="704"/>
      <c r="CR12" s="673">
        <v>526766</v>
      </c>
      <c r="CS12" s="643"/>
      <c r="CT12" s="643"/>
      <c r="CU12" s="643"/>
      <c r="CV12" s="643"/>
      <c r="CW12" s="643"/>
      <c r="CX12" s="643"/>
      <c r="CY12" s="644"/>
      <c r="CZ12" s="692">
        <v>2</v>
      </c>
      <c r="DA12" s="692"/>
      <c r="DB12" s="692"/>
      <c r="DC12" s="692"/>
      <c r="DD12" s="642">
        <v>30206</v>
      </c>
      <c r="DE12" s="643"/>
      <c r="DF12" s="643"/>
      <c r="DG12" s="643"/>
      <c r="DH12" s="643"/>
      <c r="DI12" s="643"/>
      <c r="DJ12" s="643"/>
      <c r="DK12" s="643"/>
      <c r="DL12" s="643"/>
      <c r="DM12" s="643"/>
      <c r="DN12" s="643"/>
      <c r="DO12" s="643"/>
      <c r="DP12" s="644"/>
      <c r="DQ12" s="642">
        <v>484708</v>
      </c>
      <c r="DR12" s="643"/>
      <c r="DS12" s="643"/>
      <c r="DT12" s="643"/>
      <c r="DU12" s="643"/>
      <c r="DV12" s="643"/>
      <c r="DW12" s="643"/>
      <c r="DX12" s="643"/>
      <c r="DY12" s="643"/>
      <c r="DZ12" s="643"/>
      <c r="EA12" s="643"/>
      <c r="EB12" s="643"/>
      <c r="EC12" s="705"/>
    </row>
    <row r="13" spans="2:143" ht="11.25" customHeight="1" x14ac:dyDescent="0.15">
      <c r="B13" s="652" t="s">
        <v>247</v>
      </c>
      <c r="C13" s="653"/>
      <c r="D13" s="653"/>
      <c r="E13" s="653"/>
      <c r="F13" s="653"/>
      <c r="G13" s="653"/>
      <c r="H13" s="653"/>
      <c r="I13" s="653"/>
      <c r="J13" s="653"/>
      <c r="K13" s="653"/>
      <c r="L13" s="653"/>
      <c r="M13" s="653"/>
      <c r="N13" s="653"/>
      <c r="O13" s="653"/>
      <c r="P13" s="653"/>
      <c r="Q13" s="654"/>
      <c r="R13" s="673" t="s">
        <v>127</v>
      </c>
      <c r="S13" s="643"/>
      <c r="T13" s="643"/>
      <c r="U13" s="643"/>
      <c r="V13" s="643"/>
      <c r="W13" s="643"/>
      <c r="X13" s="643"/>
      <c r="Y13" s="644"/>
      <c r="Z13" s="692" t="s">
        <v>127</v>
      </c>
      <c r="AA13" s="692"/>
      <c r="AB13" s="692"/>
      <c r="AC13" s="692"/>
      <c r="AD13" s="693" t="s">
        <v>127</v>
      </c>
      <c r="AE13" s="693"/>
      <c r="AF13" s="693"/>
      <c r="AG13" s="693"/>
      <c r="AH13" s="693"/>
      <c r="AI13" s="693"/>
      <c r="AJ13" s="693"/>
      <c r="AK13" s="693"/>
      <c r="AL13" s="674" t="s">
        <v>127</v>
      </c>
      <c r="AM13" s="677"/>
      <c r="AN13" s="677"/>
      <c r="AO13" s="694"/>
      <c r="AP13" s="652" t="s">
        <v>248</v>
      </c>
      <c r="AQ13" s="653"/>
      <c r="AR13" s="653"/>
      <c r="AS13" s="653"/>
      <c r="AT13" s="653"/>
      <c r="AU13" s="653"/>
      <c r="AV13" s="653"/>
      <c r="AW13" s="653"/>
      <c r="AX13" s="653"/>
      <c r="AY13" s="653"/>
      <c r="AZ13" s="653"/>
      <c r="BA13" s="653"/>
      <c r="BB13" s="653"/>
      <c r="BC13" s="653"/>
      <c r="BD13" s="653"/>
      <c r="BE13" s="653"/>
      <c r="BF13" s="654"/>
      <c r="BG13" s="673">
        <v>1966605</v>
      </c>
      <c r="BH13" s="643"/>
      <c r="BI13" s="643"/>
      <c r="BJ13" s="643"/>
      <c r="BK13" s="643"/>
      <c r="BL13" s="643"/>
      <c r="BM13" s="643"/>
      <c r="BN13" s="644"/>
      <c r="BO13" s="692">
        <v>51</v>
      </c>
      <c r="BP13" s="692"/>
      <c r="BQ13" s="692"/>
      <c r="BR13" s="692"/>
      <c r="BS13" s="693" t="s">
        <v>127</v>
      </c>
      <c r="BT13" s="693"/>
      <c r="BU13" s="693"/>
      <c r="BV13" s="693"/>
      <c r="BW13" s="693"/>
      <c r="BX13" s="693"/>
      <c r="BY13" s="693"/>
      <c r="BZ13" s="693"/>
      <c r="CA13" s="693"/>
      <c r="CB13" s="743"/>
      <c r="CD13" s="702" t="s">
        <v>249</v>
      </c>
      <c r="CE13" s="703"/>
      <c r="CF13" s="703"/>
      <c r="CG13" s="703"/>
      <c r="CH13" s="703"/>
      <c r="CI13" s="703"/>
      <c r="CJ13" s="703"/>
      <c r="CK13" s="703"/>
      <c r="CL13" s="703"/>
      <c r="CM13" s="703"/>
      <c r="CN13" s="703"/>
      <c r="CO13" s="703"/>
      <c r="CP13" s="703"/>
      <c r="CQ13" s="704"/>
      <c r="CR13" s="673">
        <v>2411295</v>
      </c>
      <c r="CS13" s="643"/>
      <c r="CT13" s="643"/>
      <c r="CU13" s="643"/>
      <c r="CV13" s="643"/>
      <c r="CW13" s="643"/>
      <c r="CX13" s="643"/>
      <c r="CY13" s="644"/>
      <c r="CZ13" s="692">
        <v>9</v>
      </c>
      <c r="DA13" s="692"/>
      <c r="DB13" s="692"/>
      <c r="DC13" s="692"/>
      <c r="DD13" s="642">
        <v>1494501</v>
      </c>
      <c r="DE13" s="643"/>
      <c r="DF13" s="643"/>
      <c r="DG13" s="643"/>
      <c r="DH13" s="643"/>
      <c r="DI13" s="643"/>
      <c r="DJ13" s="643"/>
      <c r="DK13" s="643"/>
      <c r="DL13" s="643"/>
      <c r="DM13" s="643"/>
      <c r="DN13" s="643"/>
      <c r="DO13" s="643"/>
      <c r="DP13" s="644"/>
      <c r="DQ13" s="642">
        <v>978520</v>
      </c>
      <c r="DR13" s="643"/>
      <c r="DS13" s="643"/>
      <c r="DT13" s="643"/>
      <c r="DU13" s="643"/>
      <c r="DV13" s="643"/>
      <c r="DW13" s="643"/>
      <c r="DX13" s="643"/>
      <c r="DY13" s="643"/>
      <c r="DZ13" s="643"/>
      <c r="EA13" s="643"/>
      <c r="EB13" s="643"/>
      <c r="EC13" s="705"/>
    </row>
    <row r="14" spans="2:143" ht="11.25" customHeight="1" x14ac:dyDescent="0.15">
      <c r="B14" s="652" t="s">
        <v>250</v>
      </c>
      <c r="C14" s="653"/>
      <c r="D14" s="653"/>
      <c r="E14" s="653"/>
      <c r="F14" s="653"/>
      <c r="G14" s="653"/>
      <c r="H14" s="653"/>
      <c r="I14" s="653"/>
      <c r="J14" s="653"/>
      <c r="K14" s="653"/>
      <c r="L14" s="653"/>
      <c r="M14" s="653"/>
      <c r="N14" s="653"/>
      <c r="O14" s="653"/>
      <c r="P14" s="653"/>
      <c r="Q14" s="654"/>
      <c r="R14" s="673" t="s">
        <v>127</v>
      </c>
      <c r="S14" s="643"/>
      <c r="T14" s="643"/>
      <c r="U14" s="643"/>
      <c r="V14" s="643"/>
      <c r="W14" s="643"/>
      <c r="X14" s="643"/>
      <c r="Y14" s="644"/>
      <c r="Z14" s="692" t="s">
        <v>127</v>
      </c>
      <c r="AA14" s="692"/>
      <c r="AB14" s="692"/>
      <c r="AC14" s="692"/>
      <c r="AD14" s="693" t="s">
        <v>127</v>
      </c>
      <c r="AE14" s="693"/>
      <c r="AF14" s="693"/>
      <c r="AG14" s="693"/>
      <c r="AH14" s="693"/>
      <c r="AI14" s="693"/>
      <c r="AJ14" s="693"/>
      <c r="AK14" s="693"/>
      <c r="AL14" s="674" t="s">
        <v>127</v>
      </c>
      <c r="AM14" s="677"/>
      <c r="AN14" s="677"/>
      <c r="AO14" s="694"/>
      <c r="AP14" s="652" t="s">
        <v>251</v>
      </c>
      <c r="AQ14" s="653"/>
      <c r="AR14" s="653"/>
      <c r="AS14" s="653"/>
      <c r="AT14" s="653"/>
      <c r="AU14" s="653"/>
      <c r="AV14" s="653"/>
      <c r="AW14" s="653"/>
      <c r="AX14" s="653"/>
      <c r="AY14" s="653"/>
      <c r="AZ14" s="653"/>
      <c r="BA14" s="653"/>
      <c r="BB14" s="653"/>
      <c r="BC14" s="653"/>
      <c r="BD14" s="653"/>
      <c r="BE14" s="653"/>
      <c r="BF14" s="654"/>
      <c r="BG14" s="673">
        <v>132065</v>
      </c>
      <c r="BH14" s="643"/>
      <c r="BI14" s="643"/>
      <c r="BJ14" s="643"/>
      <c r="BK14" s="643"/>
      <c r="BL14" s="643"/>
      <c r="BM14" s="643"/>
      <c r="BN14" s="644"/>
      <c r="BO14" s="692">
        <v>3.4</v>
      </c>
      <c r="BP14" s="692"/>
      <c r="BQ14" s="692"/>
      <c r="BR14" s="692"/>
      <c r="BS14" s="693" t="s">
        <v>127</v>
      </c>
      <c r="BT14" s="693"/>
      <c r="BU14" s="693"/>
      <c r="BV14" s="693"/>
      <c r="BW14" s="693"/>
      <c r="BX14" s="693"/>
      <c r="BY14" s="693"/>
      <c r="BZ14" s="693"/>
      <c r="CA14" s="693"/>
      <c r="CB14" s="743"/>
      <c r="CD14" s="702" t="s">
        <v>252</v>
      </c>
      <c r="CE14" s="703"/>
      <c r="CF14" s="703"/>
      <c r="CG14" s="703"/>
      <c r="CH14" s="703"/>
      <c r="CI14" s="703"/>
      <c r="CJ14" s="703"/>
      <c r="CK14" s="703"/>
      <c r="CL14" s="703"/>
      <c r="CM14" s="703"/>
      <c r="CN14" s="703"/>
      <c r="CO14" s="703"/>
      <c r="CP14" s="703"/>
      <c r="CQ14" s="704"/>
      <c r="CR14" s="673">
        <v>706681</v>
      </c>
      <c r="CS14" s="643"/>
      <c r="CT14" s="643"/>
      <c r="CU14" s="643"/>
      <c r="CV14" s="643"/>
      <c r="CW14" s="643"/>
      <c r="CX14" s="643"/>
      <c r="CY14" s="644"/>
      <c r="CZ14" s="692">
        <v>2.6</v>
      </c>
      <c r="DA14" s="692"/>
      <c r="DB14" s="692"/>
      <c r="DC14" s="692"/>
      <c r="DD14" s="642">
        <v>107632</v>
      </c>
      <c r="DE14" s="643"/>
      <c r="DF14" s="643"/>
      <c r="DG14" s="643"/>
      <c r="DH14" s="643"/>
      <c r="DI14" s="643"/>
      <c r="DJ14" s="643"/>
      <c r="DK14" s="643"/>
      <c r="DL14" s="643"/>
      <c r="DM14" s="643"/>
      <c r="DN14" s="643"/>
      <c r="DO14" s="643"/>
      <c r="DP14" s="644"/>
      <c r="DQ14" s="642">
        <v>588992</v>
      </c>
      <c r="DR14" s="643"/>
      <c r="DS14" s="643"/>
      <c r="DT14" s="643"/>
      <c r="DU14" s="643"/>
      <c r="DV14" s="643"/>
      <c r="DW14" s="643"/>
      <c r="DX14" s="643"/>
      <c r="DY14" s="643"/>
      <c r="DZ14" s="643"/>
      <c r="EA14" s="643"/>
      <c r="EB14" s="643"/>
      <c r="EC14" s="705"/>
    </row>
    <row r="15" spans="2:143" ht="11.25" customHeight="1" x14ac:dyDescent="0.15">
      <c r="B15" s="652" t="s">
        <v>253</v>
      </c>
      <c r="C15" s="653"/>
      <c r="D15" s="653"/>
      <c r="E15" s="653"/>
      <c r="F15" s="653"/>
      <c r="G15" s="653"/>
      <c r="H15" s="653"/>
      <c r="I15" s="653"/>
      <c r="J15" s="653"/>
      <c r="K15" s="653"/>
      <c r="L15" s="653"/>
      <c r="M15" s="653"/>
      <c r="N15" s="653"/>
      <c r="O15" s="653"/>
      <c r="P15" s="653"/>
      <c r="Q15" s="654"/>
      <c r="R15" s="673" t="s">
        <v>127</v>
      </c>
      <c r="S15" s="643"/>
      <c r="T15" s="643"/>
      <c r="U15" s="643"/>
      <c r="V15" s="643"/>
      <c r="W15" s="643"/>
      <c r="X15" s="643"/>
      <c r="Y15" s="644"/>
      <c r="Z15" s="692" t="s">
        <v>127</v>
      </c>
      <c r="AA15" s="692"/>
      <c r="AB15" s="692"/>
      <c r="AC15" s="692"/>
      <c r="AD15" s="693" t="s">
        <v>127</v>
      </c>
      <c r="AE15" s="693"/>
      <c r="AF15" s="693"/>
      <c r="AG15" s="693"/>
      <c r="AH15" s="693"/>
      <c r="AI15" s="693"/>
      <c r="AJ15" s="693"/>
      <c r="AK15" s="693"/>
      <c r="AL15" s="674" t="s">
        <v>127</v>
      </c>
      <c r="AM15" s="677"/>
      <c r="AN15" s="677"/>
      <c r="AO15" s="694"/>
      <c r="AP15" s="652" t="s">
        <v>254</v>
      </c>
      <c r="AQ15" s="653"/>
      <c r="AR15" s="653"/>
      <c r="AS15" s="653"/>
      <c r="AT15" s="653"/>
      <c r="AU15" s="653"/>
      <c r="AV15" s="653"/>
      <c r="AW15" s="653"/>
      <c r="AX15" s="653"/>
      <c r="AY15" s="653"/>
      <c r="AZ15" s="653"/>
      <c r="BA15" s="653"/>
      <c r="BB15" s="653"/>
      <c r="BC15" s="653"/>
      <c r="BD15" s="653"/>
      <c r="BE15" s="653"/>
      <c r="BF15" s="654"/>
      <c r="BG15" s="673">
        <v>189332</v>
      </c>
      <c r="BH15" s="643"/>
      <c r="BI15" s="643"/>
      <c r="BJ15" s="643"/>
      <c r="BK15" s="643"/>
      <c r="BL15" s="643"/>
      <c r="BM15" s="643"/>
      <c r="BN15" s="644"/>
      <c r="BO15" s="692">
        <v>4.9000000000000004</v>
      </c>
      <c r="BP15" s="692"/>
      <c r="BQ15" s="692"/>
      <c r="BR15" s="692"/>
      <c r="BS15" s="693" t="s">
        <v>127</v>
      </c>
      <c r="BT15" s="693"/>
      <c r="BU15" s="693"/>
      <c r="BV15" s="693"/>
      <c r="BW15" s="693"/>
      <c r="BX15" s="693"/>
      <c r="BY15" s="693"/>
      <c r="BZ15" s="693"/>
      <c r="CA15" s="693"/>
      <c r="CB15" s="743"/>
      <c r="CD15" s="702" t="s">
        <v>255</v>
      </c>
      <c r="CE15" s="703"/>
      <c r="CF15" s="703"/>
      <c r="CG15" s="703"/>
      <c r="CH15" s="703"/>
      <c r="CI15" s="703"/>
      <c r="CJ15" s="703"/>
      <c r="CK15" s="703"/>
      <c r="CL15" s="703"/>
      <c r="CM15" s="703"/>
      <c r="CN15" s="703"/>
      <c r="CO15" s="703"/>
      <c r="CP15" s="703"/>
      <c r="CQ15" s="704"/>
      <c r="CR15" s="673">
        <v>3076817</v>
      </c>
      <c r="CS15" s="643"/>
      <c r="CT15" s="643"/>
      <c r="CU15" s="643"/>
      <c r="CV15" s="643"/>
      <c r="CW15" s="643"/>
      <c r="CX15" s="643"/>
      <c r="CY15" s="644"/>
      <c r="CZ15" s="692">
        <v>11.4</v>
      </c>
      <c r="DA15" s="692"/>
      <c r="DB15" s="692"/>
      <c r="DC15" s="692"/>
      <c r="DD15" s="642">
        <v>965978</v>
      </c>
      <c r="DE15" s="643"/>
      <c r="DF15" s="643"/>
      <c r="DG15" s="643"/>
      <c r="DH15" s="643"/>
      <c r="DI15" s="643"/>
      <c r="DJ15" s="643"/>
      <c r="DK15" s="643"/>
      <c r="DL15" s="643"/>
      <c r="DM15" s="643"/>
      <c r="DN15" s="643"/>
      <c r="DO15" s="643"/>
      <c r="DP15" s="644"/>
      <c r="DQ15" s="642">
        <v>1957526</v>
      </c>
      <c r="DR15" s="643"/>
      <c r="DS15" s="643"/>
      <c r="DT15" s="643"/>
      <c r="DU15" s="643"/>
      <c r="DV15" s="643"/>
      <c r="DW15" s="643"/>
      <c r="DX15" s="643"/>
      <c r="DY15" s="643"/>
      <c r="DZ15" s="643"/>
      <c r="EA15" s="643"/>
      <c r="EB15" s="643"/>
      <c r="EC15" s="705"/>
    </row>
    <row r="16" spans="2:143" ht="11.25" customHeight="1" x14ac:dyDescent="0.15">
      <c r="B16" s="652" t="s">
        <v>256</v>
      </c>
      <c r="C16" s="653"/>
      <c r="D16" s="653"/>
      <c r="E16" s="653"/>
      <c r="F16" s="653"/>
      <c r="G16" s="653"/>
      <c r="H16" s="653"/>
      <c r="I16" s="653"/>
      <c r="J16" s="653"/>
      <c r="K16" s="653"/>
      <c r="L16" s="653"/>
      <c r="M16" s="653"/>
      <c r="N16" s="653"/>
      <c r="O16" s="653"/>
      <c r="P16" s="653"/>
      <c r="Q16" s="654"/>
      <c r="R16" s="673">
        <v>27476</v>
      </c>
      <c r="S16" s="643"/>
      <c r="T16" s="643"/>
      <c r="U16" s="643"/>
      <c r="V16" s="643"/>
      <c r="W16" s="643"/>
      <c r="X16" s="643"/>
      <c r="Y16" s="644"/>
      <c r="Z16" s="692">
        <v>0.1</v>
      </c>
      <c r="AA16" s="692"/>
      <c r="AB16" s="692"/>
      <c r="AC16" s="692"/>
      <c r="AD16" s="693">
        <v>27476</v>
      </c>
      <c r="AE16" s="693"/>
      <c r="AF16" s="693"/>
      <c r="AG16" s="693"/>
      <c r="AH16" s="693"/>
      <c r="AI16" s="693"/>
      <c r="AJ16" s="693"/>
      <c r="AK16" s="693"/>
      <c r="AL16" s="674">
        <v>0.2</v>
      </c>
      <c r="AM16" s="677"/>
      <c r="AN16" s="677"/>
      <c r="AO16" s="694"/>
      <c r="AP16" s="652" t="s">
        <v>257</v>
      </c>
      <c r="AQ16" s="653"/>
      <c r="AR16" s="653"/>
      <c r="AS16" s="653"/>
      <c r="AT16" s="653"/>
      <c r="AU16" s="653"/>
      <c r="AV16" s="653"/>
      <c r="AW16" s="653"/>
      <c r="AX16" s="653"/>
      <c r="AY16" s="653"/>
      <c r="AZ16" s="653"/>
      <c r="BA16" s="653"/>
      <c r="BB16" s="653"/>
      <c r="BC16" s="653"/>
      <c r="BD16" s="653"/>
      <c r="BE16" s="653"/>
      <c r="BF16" s="654"/>
      <c r="BG16" s="673">
        <v>123</v>
      </c>
      <c r="BH16" s="643"/>
      <c r="BI16" s="643"/>
      <c r="BJ16" s="643"/>
      <c r="BK16" s="643"/>
      <c r="BL16" s="643"/>
      <c r="BM16" s="643"/>
      <c r="BN16" s="644"/>
      <c r="BO16" s="692">
        <v>0</v>
      </c>
      <c r="BP16" s="692"/>
      <c r="BQ16" s="692"/>
      <c r="BR16" s="692"/>
      <c r="BS16" s="693" t="s">
        <v>127</v>
      </c>
      <c r="BT16" s="693"/>
      <c r="BU16" s="693"/>
      <c r="BV16" s="693"/>
      <c r="BW16" s="693"/>
      <c r="BX16" s="693"/>
      <c r="BY16" s="693"/>
      <c r="BZ16" s="693"/>
      <c r="CA16" s="693"/>
      <c r="CB16" s="743"/>
      <c r="CD16" s="702" t="s">
        <v>258</v>
      </c>
      <c r="CE16" s="703"/>
      <c r="CF16" s="703"/>
      <c r="CG16" s="703"/>
      <c r="CH16" s="703"/>
      <c r="CI16" s="703"/>
      <c r="CJ16" s="703"/>
      <c r="CK16" s="703"/>
      <c r="CL16" s="703"/>
      <c r="CM16" s="703"/>
      <c r="CN16" s="703"/>
      <c r="CO16" s="703"/>
      <c r="CP16" s="703"/>
      <c r="CQ16" s="704"/>
      <c r="CR16" s="673">
        <v>2076682</v>
      </c>
      <c r="CS16" s="643"/>
      <c r="CT16" s="643"/>
      <c r="CU16" s="643"/>
      <c r="CV16" s="643"/>
      <c r="CW16" s="643"/>
      <c r="CX16" s="643"/>
      <c r="CY16" s="644"/>
      <c r="CZ16" s="692">
        <v>7.7</v>
      </c>
      <c r="DA16" s="692"/>
      <c r="DB16" s="692"/>
      <c r="DC16" s="692"/>
      <c r="DD16" s="642" t="s">
        <v>127</v>
      </c>
      <c r="DE16" s="643"/>
      <c r="DF16" s="643"/>
      <c r="DG16" s="643"/>
      <c r="DH16" s="643"/>
      <c r="DI16" s="643"/>
      <c r="DJ16" s="643"/>
      <c r="DK16" s="643"/>
      <c r="DL16" s="643"/>
      <c r="DM16" s="643"/>
      <c r="DN16" s="643"/>
      <c r="DO16" s="643"/>
      <c r="DP16" s="644"/>
      <c r="DQ16" s="642">
        <v>344279</v>
      </c>
      <c r="DR16" s="643"/>
      <c r="DS16" s="643"/>
      <c r="DT16" s="643"/>
      <c r="DU16" s="643"/>
      <c r="DV16" s="643"/>
      <c r="DW16" s="643"/>
      <c r="DX16" s="643"/>
      <c r="DY16" s="643"/>
      <c r="DZ16" s="643"/>
      <c r="EA16" s="643"/>
      <c r="EB16" s="643"/>
      <c r="EC16" s="705"/>
    </row>
    <row r="17" spans="2:133" ht="11.25" customHeight="1" x14ac:dyDescent="0.15">
      <c r="B17" s="652" t="s">
        <v>259</v>
      </c>
      <c r="C17" s="653"/>
      <c r="D17" s="653"/>
      <c r="E17" s="653"/>
      <c r="F17" s="653"/>
      <c r="G17" s="653"/>
      <c r="H17" s="653"/>
      <c r="I17" s="653"/>
      <c r="J17" s="653"/>
      <c r="K17" s="653"/>
      <c r="L17" s="653"/>
      <c r="M17" s="653"/>
      <c r="N17" s="653"/>
      <c r="O17" s="653"/>
      <c r="P17" s="653"/>
      <c r="Q17" s="654"/>
      <c r="R17" s="673">
        <v>49743</v>
      </c>
      <c r="S17" s="643"/>
      <c r="T17" s="643"/>
      <c r="U17" s="643"/>
      <c r="V17" s="643"/>
      <c r="W17" s="643"/>
      <c r="X17" s="643"/>
      <c r="Y17" s="644"/>
      <c r="Z17" s="692">
        <v>0.2</v>
      </c>
      <c r="AA17" s="692"/>
      <c r="AB17" s="692"/>
      <c r="AC17" s="692"/>
      <c r="AD17" s="693">
        <v>49743</v>
      </c>
      <c r="AE17" s="693"/>
      <c r="AF17" s="693"/>
      <c r="AG17" s="693"/>
      <c r="AH17" s="693"/>
      <c r="AI17" s="693"/>
      <c r="AJ17" s="693"/>
      <c r="AK17" s="693"/>
      <c r="AL17" s="674">
        <v>0.4</v>
      </c>
      <c r="AM17" s="677"/>
      <c r="AN17" s="677"/>
      <c r="AO17" s="694"/>
      <c r="AP17" s="652" t="s">
        <v>260</v>
      </c>
      <c r="AQ17" s="653"/>
      <c r="AR17" s="653"/>
      <c r="AS17" s="653"/>
      <c r="AT17" s="653"/>
      <c r="AU17" s="653"/>
      <c r="AV17" s="653"/>
      <c r="AW17" s="653"/>
      <c r="AX17" s="653"/>
      <c r="AY17" s="653"/>
      <c r="AZ17" s="653"/>
      <c r="BA17" s="653"/>
      <c r="BB17" s="653"/>
      <c r="BC17" s="653"/>
      <c r="BD17" s="653"/>
      <c r="BE17" s="653"/>
      <c r="BF17" s="654"/>
      <c r="BG17" s="673" t="s">
        <v>127</v>
      </c>
      <c r="BH17" s="643"/>
      <c r="BI17" s="643"/>
      <c r="BJ17" s="643"/>
      <c r="BK17" s="643"/>
      <c r="BL17" s="643"/>
      <c r="BM17" s="643"/>
      <c r="BN17" s="644"/>
      <c r="BO17" s="692" t="s">
        <v>127</v>
      </c>
      <c r="BP17" s="692"/>
      <c r="BQ17" s="692"/>
      <c r="BR17" s="692"/>
      <c r="BS17" s="693" t="s">
        <v>127</v>
      </c>
      <c r="BT17" s="693"/>
      <c r="BU17" s="693"/>
      <c r="BV17" s="693"/>
      <c r="BW17" s="693"/>
      <c r="BX17" s="693"/>
      <c r="BY17" s="693"/>
      <c r="BZ17" s="693"/>
      <c r="CA17" s="693"/>
      <c r="CB17" s="743"/>
      <c r="CD17" s="702" t="s">
        <v>261</v>
      </c>
      <c r="CE17" s="703"/>
      <c r="CF17" s="703"/>
      <c r="CG17" s="703"/>
      <c r="CH17" s="703"/>
      <c r="CI17" s="703"/>
      <c r="CJ17" s="703"/>
      <c r="CK17" s="703"/>
      <c r="CL17" s="703"/>
      <c r="CM17" s="703"/>
      <c r="CN17" s="703"/>
      <c r="CO17" s="703"/>
      <c r="CP17" s="703"/>
      <c r="CQ17" s="704"/>
      <c r="CR17" s="673">
        <v>3844144</v>
      </c>
      <c r="CS17" s="643"/>
      <c r="CT17" s="643"/>
      <c r="CU17" s="643"/>
      <c r="CV17" s="643"/>
      <c r="CW17" s="643"/>
      <c r="CX17" s="643"/>
      <c r="CY17" s="644"/>
      <c r="CZ17" s="692">
        <v>14.3</v>
      </c>
      <c r="DA17" s="692"/>
      <c r="DB17" s="692"/>
      <c r="DC17" s="692"/>
      <c r="DD17" s="642" t="s">
        <v>127</v>
      </c>
      <c r="DE17" s="643"/>
      <c r="DF17" s="643"/>
      <c r="DG17" s="643"/>
      <c r="DH17" s="643"/>
      <c r="DI17" s="643"/>
      <c r="DJ17" s="643"/>
      <c r="DK17" s="643"/>
      <c r="DL17" s="643"/>
      <c r="DM17" s="643"/>
      <c r="DN17" s="643"/>
      <c r="DO17" s="643"/>
      <c r="DP17" s="644"/>
      <c r="DQ17" s="642">
        <v>3768708</v>
      </c>
      <c r="DR17" s="643"/>
      <c r="DS17" s="643"/>
      <c r="DT17" s="643"/>
      <c r="DU17" s="643"/>
      <c r="DV17" s="643"/>
      <c r="DW17" s="643"/>
      <c r="DX17" s="643"/>
      <c r="DY17" s="643"/>
      <c r="DZ17" s="643"/>
      <c r="EA17" s="643"/>
      <c r="EB17" s="643"/>
      <c r="EC17" s="705"/>
    </row>
    <row r="18" spans="2:133" ht="11.25" customHeight="1" x14ac:dyDescent="0.15">
      <c r="B18" s="652" t="s">
        <v>262</v>
      </c>
      <c r="C18" s="653"/>
      <c r="D18" s="653"/>
      <c r="E18" s="653"/>
      <c r="F18" s="653"/>
      <c r="G18" s="653"/>
      <c r="H18" s="653"/>
      <c r="I18" s="653"/>
      <c r="J18" s="653"/>
      <c r="K18" s="653"/>
      <c r="L18" s="653"/>
      <c r="M18" s="653"/>
      <c r="N18" s="653"/>
      <c r="O18" s="653"/>
      <c r="P18" s="653"/>
      <c r="Q18" s="654"/>
      <c r="R18" s="673">
        <v>94301</v>
      </c>
      <c r="S18" s="643"/>
      <c r="T18" s="643"/>
      <c r="U18" s="643"/>
      <c r="V18" s="643"/>
      <c r="W18" s="643"/>
      <c r="X18" s="643"/>
      <c r="Y18" s="644"/>
      <c r="Z18" s="692">
        <v>0.3</v>
      </c>
      <c r="AA18" s="692"/>
      <c r="AB18" s="692"/>
      <c r="AC18" s="692"/>
      <c r="AD18" s="693">
        <v>90288</v>
      </c>
      <c r="AE18" s="693"/>
      <c r="AF18" s="693"/>
      <c r="AG18" s="693"/>
      <c r="AH18" s="693"/>
      <c r="AI18" s="693"/>
      <c r="AJ18" s="693"/>
      <c r="AK18" s="693"/>
      <c r="AL18" s="674">
        <v>0.60000002384185791</v>
      </c>
      <c r="AM18" s="677"/>
      <c r="AN18" s="677"/>
      <c r="AO18" s="694"/>
      <c r="AP18" s="652" t="s">
        <v>263</v>
      </c>
      <c r="AQ18" s="653"/>
      <c r="AR18" s="653"/>
      <c r="AS18" s="653"/>
      <c r="AT18" s="653"/>
      <c r="AU18" s="653"/>
      <c r="AV18" s="653"/>
      <c r="AW18" s="653"/>
      <c r="AX18" s="653"/>
      <c r="AY18" s="653"/>
      <c r="AZ18" s="653"/>
      <c r="BA18" s="653"/>
      <c r="BB18" s="653"/>
      <c r="BC18" s="653"/>
      <c r="BD18" s="653"/>
      <c r="BE18" s="653"/>
      <c r="BF18" s="654"/>
      <c r="BG18" s="673" t="s">
        <v>127</v>
      </c>
      <c r="BH18" s="643"/>
      <c r="BI18" s="643"/>
      <c r="BJ18" s="643"/>
      <c r="BK18" s="643"/>
      <c r="BL18" s="643"/>
      <c r="BM18" s="643"/>
      <c r="BN18" s="644"/>
      <c r="BO18" s="692" t="s">
        <v>127</v>
      </c>
      <c r="BP18" s="692"/>
      <c r="BQ18" s="692"/>
      <c r="BR18" s="692"/>
      <c r="BS18" s="693" t="s">
        <v>127</v>
      </c>
      <c r="BT18" s="693"/>
      <c r="BU18" s="693"/>
      <c r="BV18" s="693"/>
      <c r="BW18" s="693"/>
      <c r="BX18" s="693"/>
      <c r="BY18" s="693"/>
      <c r="BZ18" s="693"/>
      <c r="CA18" s="693"/>
      <c r="CB18" s="743"/>
      <c r="CD18" s="702" t="s">
        <v>264</v>
      </c>
      <c r="CE18" s="703"/>
      <c r="CF18" s="703"/>
      <c r="CG18" s="703"/>
      <c r="CH18" s="703"/>
      <c r="CI18" s="703"/>
      <c r="CJ18" s="703"/>
      <c r="CK18" s="703"/>
      <c r="CL18" s="703"/>
      <c r="CM18" s="703"/>
      <c r="CN18" s="703"/>
      <c r="CO18" s="703"/>
      <c r="CP18" s="703"/>
      <c r="CQ18" s="704"/>
      <c r="CR18" s="673" t="s">
        <v>127</v>
      </c>
      <c r="CS18" s="643"/>
      <c r="CT18" s="643"/>
      <c r="CU18" s="643"/>
      <c r="CV18" s="643"/>
      <c r="CW18" s="643"/>
      <c r="CX18" s="643"/>
      <c r="CY18" s="644"/>
      <c r="CZ18" s="692" t="s">
        <v>127</v>
      </c>
      <c r="DA18" s="692"/>
      <c r="DB18" s="692"/>
      <c r="DC18" s="692"/>
      <c r="DD18" s="642" t="s">
        <v>127</v>
      </c>
      <c r="DE18" s="643"/>
      <c r="DF18" s="643"/>
      <c r="DG18" s="643"/>
      <c r="DH18" s="643"/>
      <c r="DI18" s="643"/>
      <c r="DJ18" s="643"/>
      <c r="DK18" s="643"/>
      <c r="DL18" s="643"/>
      <c r="DM18" s="643"/>
      <c r="DN18" s="643"/>
      <c r="DO18" s="643"/>
      <c r="DP18" s="644"/>
      <c r="DQ18" s="642" t="s">
        <v>127</v>
      </c>
      <c r="DR18" s="643"/>
      <c r="DS18" s="643"/>
      <c r="DT18" s="643"/>
      <c r="DU18" s="643"/>
      <c r="DV18" s="643"/>
      <c r="DW18" s="643"/>
      <c r="DX18" s="643"/>
      <c r="DY18" s="643"/>
      <c r="DZ18" s="643"/>
      <c r="EA18" s="643"/>
      <c r="EB18" s="643"/>
      <c r="EC18" s="705"/>
    </row>
    <row r="19" spans="2:133" ht="11.25" customHeight="1" x14ac:dyDescent="0.15">
      <c r="B19" s="652" t="s">
        <v>265</v>
      </c>
      <c r="C19" s="653"/>
      <c r="D19" s="653"/>
      <c r="E19" s="653"/>
      <c r="F19" s="653"/>
      <c r="G19" s="653"/>
      <c r="H19" s="653"/>
      <c r="I19" s="653"/>
      <c r="J19" s="653"/>
      <c r="K19" s="653"/>
      <c r="L19" s="653"/>
      <c r="M19" s="653"/>
      <c r="N19" s="653"/>
      <c r="O19" s="653"/>
      <c r="P19" s="653"/>
      <c r="Q19" s="654"/>
      <c r="R19" s="673">
        <v>12137</v>
      </c>
      <c r="S19" s="643"/>
      <c r="T19" s="643"/>
      <c r="U19" s="643"/>
      <c r="V19" s="643"/>
      <c r="W19" s="643"/>
      <c r="X19" s="643"/>
      <c r="Y19" s="644"/>
      <c r="Z19" s="692">
        <v>0</v>
      </c>
      <c r="AA19" s="692"/>
      <c r="AB19" s="692"/>
      <c r="AC19" s="692"/>
      <c r="AD19" s="693">
        <v>12137</v>
      </c>
      <c r="AE19" s="693"/>
      <c r="AF19" s="693"/>
      <c r="AG19" s="693"/>
      <c r="AH19" s="693"/>
      <c r="AI19" s="693"/>
      <c r="AJ19" s="693"/>
      <c r="AK19" s="693"/>
      <c r="AL19" s="674">
        <v>0.1</v>
      </c>
      <c r="AM19" s="677"/>
      <c r="AN19" s="677"/>
      <c r="AO19" s="694"/>
      <c r="AP19" s="652" t="s">
        <v>266</v>
      </c>
      <c r="AQ19" s="653"/>
      <c r="AR19" s="653"/>
      <c r="AS19" s="653"/>
      <c r="AT19" s="653"/>
      <c r="AU19" s="653"/>
      <c r="AV19" s="653"/>
      <c r="AW19" s="653"/>
      <c r="AX19" s="653"/>
      <c r="AY19" s="653"/>
      <c r="AZ19" s="653"/>
      <c r="BA19" s="653"/>
      <c r="BB19" s="653"/>
      <c r="BC19" s="653"/>
      <c r="BD19" s="653"/>
      <c r="BE19" s="653"/>
      <c r="BF19" s="654"/>
      <c r="BG19" s="673">
        <v>107168</v>
      </c>
      <c r="BH19" s="643"/>
      <c r="BI19" s="643"/>
      <c r="BJ19" s="643"/>
      <c r="BK19" s="643"/>
      <c r="BL19" s="643"/>
      <c r="BM19" s="643"/>
      <c r="BN19" s="644"/>
      <c r="BO19" s="692">
        <v>2.8</v>
      </c>
      <c r="BP19" s="692"/>
      <c r="BQ19" s="692"/>
      <c r="BR19" s="692"/>
      <c r="BS19" s="693" t="s">
        <v>127</v>
      </c>
      <c r="BT19" s="693"/>
      <c r="BU19" s="693"/>
      <c r="BV19" s="693"/>
      <c r="BW19" s="693"/>
      <c r="BX19" s="693"/>
      <c r="BY19" s="693"/>
      <c r="BZ19" s="693"/>
      <c r="CA19" s="693"/>
      <c r="CB19" s="743"/>
      <c r="CD19" s="702" t="s">
        <v>267</v>
      </c>
      <c r="CE19" s="703"/>
      <c r="CF19" s="703"/>
      <c r="CG19" s="703"/>
      <c r="CH19" s="703"/>
      <c r="CI19" s="703"/>
      <c r="CJ19" s="703"/>
      <c r="CK19" s="703"/>
      <c r="CL19" s="703"/>
      <c r="CM19" s="703"/>
      <c r="CN19" s="703"/>
      <c r="CO19" s="703"/>
      <c r="CP19" s="703"/>
      <c r="CQ19" s="704"/>
      <c r="CR19" s="673" t="s">
        <v>127</v>
      </c>
      <c r="CS19" s="643"/>
      <c r="CT19" s="643"/>
      <c r="CU19" s="643"/>
      <c r="CV19" s="643"/>
      <c r="CW19" s="643"/>
      <c r="CX19" s="643"/>
      <c r="CY19" s="644"/>
      <c r="CZ19" s="692" t="s">
        <v>127</v>
      </c>
      <c r="DA19" s="692"/>
      <c r="DB19" s="692"/>
      <c r="DC19" s="692"/>
      <c r="DD19" s="642" t="s">
        <v>127</v>
      </c>
      <c r="DE19" s="643"/>
      <c r="DF19" s="643"/>
      <c r="DG19" s="643"/>
      <c r="DH19" s="643"/>
      <c r="DI19" s="643"/>
      <c r="DJ19" s="643"/>
      <c r="DK19" s="643"/>
      <c r="DL19" s="643"/>
      <c r="DM19" s="643"/>
      <c r="DN19" s="643"/>
      <c r="DO19" s="643"/>
      <c r="DP19" s="644"/>
      <c r="DQ19" s="642" t="s">
        <v>127</v>
      </c>
      <c r="DR19" s="643"/>
      <c r="DS19" s="643"/>
      <c r="DT19" s="643"/>
      <c r="DU19" s="643"/>
      <c r="DV19" s="643"/>
      <c r="DW19" s="643"/>
      <c r="DX19" s="643"/>
      <c r="DY19" s="643"/>
      <c r="DZ19" s="643"/>
      <c r="EA19" s="643"/>
      <c r="EB19" s="643"/>
      <c r="EC19" s="705"/>
    </row>
    <row r="20" spans="2:133" ht="11.25" customHeight="1" x14ac:dyDescent="0.15">
      <c r="B20" s="652" t="s">
        <v>268</v>
      </c>
      <c r="C20" s="653"/>
      <c r="D20" s="653"/>
      <c r="E20" s="653"/>
      <c r="F20" s="653"/>
      <c r="G20" s="653"/>
      <c r="H20" s="653"/>
      <c r="I20" s="653"/>
      <c r="J20" s="653"/>
      <c r="K20" s="653"/>
      <c r="L20" s="653"/>
      <c r="M20" s="653"/>
      <c r="N20" s="653"/>
      <c r="O20" s="653"/>
      <c r="P20" s="653"/>
      <c r="Q20" s="654"/>
      <c r="R20" s="673">
        <v>8320</v>
      </c>
      <c r="S20" s="643"/>
      <c r="T20" s="643"/>
      <c r="U20" s="643"/>
      <c r="V20" s="643"/>
      <c r="W20" s="643"/>
      <c r="X20" s="643"/>
      <c r="Y20" s="644"/>
      <c r="Z20" s="692">
        <v>0</v>
      </c>
      <c r="AA20" s="692"/>
      <c r="AB20" s="692"/>
      <c r="AC20" s="692"/>
      <c r="AD20" s="693">
        <v>8320</v>
      </c>
      <c r="AE20" s="693"/>
      <c r="AF20" s="693"/>
      <c r="AG20" s="693"/>
      <c r="AH20" s="693"/>
      <c r="AI20" s="693"/>
      <c r="AJ20" s="693"/>
      <c r="AK20" s="693"/>
      <c r="AL20" s="674">
        <v>0.1</v>
      </c>
      <c r="AM20" s="677"/>
      <c r="AN20" s="677"/>
      <c r="AO20" s="694"/>
      <c r="AP20" s="652" t="s">
        <v>269</v>
      </c>
      <c r="AQ20" s="653"/>
      <c r="AR20" s="653"/>
      <c r="AS20" s="653"/>
      <c r="AT20" s="653"/>
      <c r="AU20" s="653"/>
      <c r="AV20" s="653"/>
      <c r="AW20" s="653"/>
      <c r="AX20" s="653"/>
      <c r="AY20" s="653"/>
      <c r="AZ20" s="653"/>
      <c r="BA20" s="653"/>
      <c r="BB20" s="653"/>
      <c r="BC20" s="653"/>
      <c r="BD20" s="653"/>
      <c r="BE20" s="653"/>
      <c r="BF20" s="654"/>
      <c r="BG20" s="673">
        <v>107168</v>
      </c>
      <c r="BH20" s="643"/>
      <c r="BI20" s="643"/>
      <c r="BJ20" s="643"/>
      <c r="BK20" s="643"/>
      <c r="BL20" s="643"/>
      <c r="BM20" s="643"/>
      <c r="BN20" s="644"/>
      <c r="BO20" s="692">
        <v>2.8</v>
      </c>
      <c r="BP20" s="692"/>
      <c r="BQ20" s="692"/>
      <c r="BR20" s="692"/>
      <c r="BS20" s="693" t="s">
        <v>127</v>
      </c>
      <c r="BT20" s="693"/>
      <c r="BU20" s="693"/>
      <c r="BV20" s="693"/>
      <c r="BW20" s="693"/>
      <c r="BX20" s="693"/>
      <c r="BY20" s="693"/>
      <c r="BZ20" s="693"/>
      <c r="CA20" s="693"/>
      <c r="CB20" s="743"/>
      <c r="CD20" s="702" t="s">
        <v>270</v>
      </c>
      <c r="CE20" s="703"/>
      <c r="CF20" s="703"/>
      <c r="CG20" s="703"/>
      <c r="CH20" s="703"/>
      <c r="CI20" s="703"/>
      <c r="CJ20" s="703"/>
      <c r="CK20" s="703"/>
      <c r="CL20" s="703"/>
      <c r="CM20" s="703"/>
      <c r="CN20" s="703"/>
      <c r="CO20" s="703"/>
      <c r="CP20" s="703"/>
      <c r="CQ20" s="704"/>
      <c r="CR20" s="673">
        <v>26937125</v>
      </c>
      <c r="CS20" s="643"/>
      <c r="CT20" s="643"/>
      <c r="CU20" s="643"/>
      <c r="CV20" s="643"/>
      <c r="CW20" s="643"/>
      <c r="CX20" s="643"/>
      <c r="CY20" s="644"/>
      <c r="CZ20" s="692">
        <v>100</v>
      </c>
      <c r="DA20" s="692"/>
      <c r="DB20" s="692"/>
      <c r="DC20" s="692"/>
      <c r="DD20" s="642">
        <v>3593309</v>
      </c>
      <c r="DE20" s="643"/>
      <c r="DF20" s="643"/>
      <c r="DG20" s="643"/>
      <c r="DH20" s="643"/>
      <c r="DI20" s="643"/>
      <c r="DJ20" s="643"/>
      <c r="DK20" s="643"/>
      <c r="DL20" s="643"/>
      <c r="DM20" s="643"/>
      <c r="DN20" s="643"/>
      <c r="DO20" s="643"/>
      <c r="DP20" s="644"/>
      <c r="DQ20" s="642">
        <v>17224584</v>
      </c>
      <c r="DR20" s="643"/>
      <c r="DS20" s="643"/>
      <c r="DT20" s="643"/>
      <c r="DU20" s="643"/>
      <c r="DV20" s="643"/>
      <c r="DW20" s="643"/>
      <c r="DX20" s="643"/>
      <c r="DY20" s="643"/>
      <c r="DZ20" s="643"/>
      <c r="EA20" s="643"/>
      <c r="EB20" s="643"/>
      <c r="EC20" s="705"/>
    </row>
    <row r="21" spans="2:133" ht="11.25" customHeight="1" x14ac:dyDescent="0.15">
      <c r="B21" s="652" t="s">
        <v>271</v>
      </c>
      <c r="C21" s="653"/>
      <c r="D21" s="653"/>
      <c r="E21" s="653"/>
      <c r="F21" s="653"/>
      <c r="G21" s="653"/>
      <c r="H21" s="653"/>
      <c r="I21" s="653"/>
      <c r="J21" s="653"/>
      <c r="K21" s="653"/>
      <c r="L21" s="653"/>
      <c r="M21" s="653"/>
      <c r="N21" s="653"/>
      <c r="O21" s="653"/>
      <c r="P21" s="653"/>
      <c r="Q21" s="654"/>
      <c r="R21" s="673">
        <v>1817</v>
      </c>
      <c r="S21" s="643"/>
      <c r="T21" s="643"/>
      <c r="U21" s="643"/>
      <c r="V21" s="643"/>
      <c r="W21" s="643"/>
      <c r="X21" s="643"/>
      <c r="Y21" s="644"/>
      <c r="Z21" s="692">
        <v>0</v>
      </c>
      <c r="AA21" s="692"/>
      <c r="AB21" s="692"/>
      <c r="AC21" s="692"/>
      <c r="AD21" s="693">
        <v>1817</v>
      </c>
      <c r="AE21" s="693"/>
      <c r="AF21" s="693"/>
      <c r="AG21" s="693"/>
      <c r="AH21" s="693"/>
      <c r="AI21" s="693"/>
      <c r="AJ21" s="693"/>
      <c r="AK21" s="693"/>
      <c r="AL21" s="674">
        <v>0</v>
      </c>
      <c r="AM21" s="677"/>
      <c r="AN21" s="677"/>
      <c r="AO21" s="694"/>
      <c r="AP21" s="758" t="s">
        <v>272</v>
      </c>
      <c r="AQ21" s="765"/>
      <c r="AR21" s="765"/>
      <c r="AS21" s="765"/>
      <c r="AT21" s="765"/>
      <c r="AU21" s="765"/>
      <c r="AV21" s="765"/>
      <c r="AW21" s="765"/>
      <c r="AX21" s="765"/>
      <c r="AY21" s="765"/>
      <c r="AZ21" s="765"/>
      <c r="BA21" s="765"/>
      <c r="BB21" s="765"/>
      <c r="BC21" s="765"/>
      <c r="BD21" s="765"/>
      <c r="BE21" s="765"/>
      <c r="BF21" s="760"/>
      <c r="BG21" s="673" t="s">
        <v>127</v>
      </c>
      <c r="BH21" s="643"/>
      <c r="BI21" s="643"/>
      <c r="BJ21" s="643"/>
      <c r="BK21" s="643"/>
      <c r="BL21" s="643"/>
      <c r="BM21" s="643"/>
      <c r="BN21" s="644"/>
      <c r="BO21" s="692" t="s">
        <v>127</v>
      </c>
      <c r="BP21" s="692"/>
      <c r="BQ21" s="692"/>
      <c r="BR21" s="692"/>
      <c r="BS21" s="693" t="s">
        <v>127</v>
      </c>
      <c r="BT21" s="693"/>
      <c r="BU21" s="693"/>
      <c r="BV21" s="693"/>
      <c r="BW21" s="693"/>
      <c r="BX21" s="693"/>
      <c r="BY21" s="693"/>
      <c r="BZ21" s="693"/>
      <c r="CA21" s="693"/>
      <c r="CB21" s="743"/>
      <c r="CD21" s="776"/>
      <c r="CE21" s="696"/>
      <c r="CF21" s="696"/>
      <c r="CG21" s="696"/>
      <c r="CH21" s="696"/>
      <c r="CI21" s="696"/>
      <c r="CJ21" s="696"/>
      <c r="CK21" s="696"/>
      <c r="CL21" s="696"/>
      <c r="CM21" s="696"/>
      <c r="CN21" s="696"/>
      <c r="CO21" s="696"/>
      <c r="CP21" s="696"/>
      <c r="CQ21" s="697"/>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8" t="s">
        <v>273</v>
      </c>
      <c r="C22" s="729"/>
      <c r="D22" s="729"/>
      <c r="E22" s="729"/>
      <c r="F22" s="729"/>
      <c r="G22" s="729"/>
      <c r="H22" s="729"/>
      <c r="I22" s="729"/>
      <c r="J22" s="729"/>
      <c r="K22" s="729"/>
      <c r="L22" s="729"/>
      <c r="M22" s="729"/>
      <c r="N22" s="729"/>
      <c r="O22" s="729"/>
      <c r="P22" s="729"/>
      <c r="Q22" s="730"/>
      <c r="R22" s="673">
        <v>72027</v>
      </c>
      <c r="S22" s="643"/>
      <c r="T22" s="643"/>
      <c r="U22" s="643"/>
      <c r="V22" s="643"/>
      <c r="W22" s="643"/>
      <c r="X22" s="643"/>
      <c r="Y22" s="644"/>
      <c r="Z22" s="692">
        <v>0.3</v>
      </c>
      <c r="AA22" s="692"/>
      <c r="AB22" s="692"/>
      <c r="AC22" s="692"/>
      <c r="AD22" s="693">
        <v>68014</v>
      </c>
      <c r="AE22" s="693"/>
      <c r="AF22" s="693"/>
      <c r="AG22" s="693"/>
      <c r="AH22" s="693"/>
      <c r="AI22" s="693"/>
      <c r="AJ22" s="693"/>
      <c r="AK22" s="693"/>
      <c r="AL22" s="674">
        <v>0.5</v>
      </c>
      <c r="AM22" s="677"/>
      <c r="AN22" s="677"/>
      <c r="AO22" s="694"/>
      <c r="AP22" s="758" t="s">
        <v>274</v>
      </c>
      <c r="AQ22" s="765"/>
      <c r="AR22" s="765"/>
      <c r="AS22" s="765"/>
      <c r="AT22" s="765"/>
      <c r="AU22" s="765"/>
      <c r="AV22" s="765"/>
      <c r="AW22" s="765"/>
      <c r="AX22" s="765"/>
      <c r="AY22" s="765"/>
      <c r="AZ22" s="765"/>
      <c r="BA22" s="765"/>
      <c r="BB22" s="765"/>
      <c r="BC22" s="765"/>
      <c r="BD22" s="765"/>
      <c r="BE22" s="765"/>
      <c r="BF22" s="760"/>
      <c r="BG22" s="673" t="s">
        <v>127</v>
      </c>
      <c r="BH22" s="643"/>
      <c r="BI22" s="643"/>
      <c r="BJ22" s="643"/>
      <c r="BK22" s="643"/>
      <c r="BL22" s="643"/>
      <c r="BM22" s="643"/>
      <c r="BN22" s="644"/>
      <c r="BO22" s="692" t="s">
        <v>127</v>
      </c>
      <c r="BP22" s="692"/>
      <c r="BQ22" s="692"/>
      <c r="BR22" s="692"/>
      <c r="BS22" s="693" t="s">
        <v>127</v>
      </c>
      <c r="BT22" s="693"/>
      <c r="BU22" s="693"/>
      <c r="BV22" s="693"/>
      <c r="BW22" s="693"/>
      <c r="BX22" s="693"/>
      <c r="BY22" s="693"/>
      <c r="BZ22" s="693"/>
      <c r="CA22" s="693"/>
      <c r="CB22" s="743"/>
      <c r="CD22" s="770" t="s">
        <v>275</v>
      </c>
      <c r="CE22" s="771"/>
      <c r="CF22" s="771"/>
      <c r="CG22" s="771"/>
      <c r="CH22" s="771"/>
      <c r="CI22" s="771"/>
      <c r="CJ22" s="771"/>
      <c r="CK22" s="771"/>
      <c r="CL22" s="771"/>
      <c r="CM22" s="771"/>
      <c r="CN22" s="771"/>
      <c r="CO22" s="771"/>
      <c r="CP22" s="771"/>
      <c r="CQ22" s="771"/>
      <c r="CR22" s="771"/>
      <c r="CS22" s="771"/>
      <c r="CT22" s="771"/>
      <c r="CU22" s="771"/>
      <c r="CV22" s="771"/>
      <c r="CW22" s="771"/>
      <c r="CX22" s="771"/>
      <c r="CY22" s="771"/>
      <c r="CZ22" s="771"/>
      <c r="DA22" s="771"/>
      <c r="DB22" s="771"/>
      <c r="DC22" s="771"/>
      <c r="DD22" s="771"/>
      <c r="DE22" s="771"/>
      <c r="DF22" s="771"/>
      <c r="DG22" s="771"/>
      <c r="DH22" s="771"/>
      <c r="DI22" s="771"/>
      <c r="DJ22" s="771"/>
      <c r="DK22" s="771"/>
      <c r="DL22" s="771"/>
      <c r="DM22" s="771"/>
      <c r="DN22" s="771"/>
      <c r="DO22" s="771"/>
      <c r="DP22" s="771"/>
      <c r="DQ22" s="771"/>
      <c r="DR22" s="771"/>
      <c r="DS22" s="771"/>
      <c r="DT22" s="771"/>
      <c r="DU22" s="771"/>
      <c r="DV22" s="771"/>
      <c r="DW22" s="771"/>
      <c r="DX22" s="771"/>
      <c r="DY22" s="771"/>
      <c r="DZ22" s="771"/>
      <c r="EA22" s="771"/>
      <c r="EB22" s="771"/>
      <c r="EC22" s="772"/>
    </row>
    <row r="23" spans="2:133" ht="11.25" customHeight="1" x14ac:dyDescent="0.15">
      <c r="B23" s="652" t="s">
        <v>276</v>
      </c>
      <c r="C23" s="653"/>
      <c r="D23" s="653"/>
      <c r="E23" s="653"/>
      <c r="F23" s="653"/>
      <c r="G23" s="653"/>
      <c r="H23" s="653"/>
      <c r="I23" s="653"/>
      <c r="J23" s="653"/>
      <c r="K23" s="653"/>
      <c r="L23" s="653"/>
      <c r="M23" s="653"/>
      <c r="N23" s="653"/>
      <c r="O23" s="653"/>
      <c r="P23" s="653"/>
      <c r="Q23" s="654"/>
      <c r="R23" s="673">
        <v>10649028</v>
      </c>
      <c r="S23" s="643"/>
      <c r="T23" s="643"/>
      <c r="U23" s="643"/>
      <c r="V23" s="643"/>
      <c r="W23" s="643"/>
      <c r="X23" s="643"/>
      <c r="Y23" s="644"/>
      <c r="Z23" s="692">
        <v>38.1</v>
      </c>
      <c r="AA23" s="692"/>
      <c r="AB23" s="692"/>
      <c r="AC23" s="692"/>
      <c r="AD23" s="693">
        <v>9056076</v>
      </c>
      <c r="AE23" s="693"/>
      <c r="AF23" s="693"/>
      <c r="AG23" s="693"/>
      <c r="AH23" s="693"/>
      <c r="AI23" s="693"/>
      <c r="AJ23" s="693"/>
      <c r="AK23" s="693"/>
      <c r="AL23" s="674">
        <v>63.9</v>
      </c>
      <c r="AM23" s="677"/>
      <c r="AN23" s="677"/>
      <c r="AO23" s="694"/>
      <c r="AP23" s="758" t="s">
        <v>277</v>
      </c>
      <c r="AQ23" s="765"/>
      <c r="AR23" s="765"/>
      <c r="AS23" s="765"/>
      <c r="AT23" s="765"/>
      <c r="AU23" s="765"/>
      <c r="AV23" s="765"/>
      <c r="AW23" s="765"/>
      <c r="AX23" s="765"/>
      <c r="AY23" s="765"/>
      <c r="AZ23" s="765"/>
      <c r="BA23" s="765"/>
      <c r="BB23" s="765"/>
      <c r="BC23" s="765"/>
      <c r="BD23" s="765"/>
      <c r="BE23" s="765"/>
      <c r="BF23" s="760"/>
      <c r="BG23" s="673">
        <v>107168</v>
      </c>
      <c r="BH23" s="643"/>
      <c r="BI23" s="643"/>
      <c r="BJ23" s="643"/>
      <c r="BK23" s="643"/>
      <c r="BL23" s="643"/>
      <c r="BM23" s="643"/>
      <c r="BN23" s="644"/>
      <c r="BO23" s="692">
        <v>2.8</v>
      </c>
      <c r="BP23" s="692"/>
      <c r="BQ23" s="692"/>
      <c r="BR23" s="692"/>
      <c r="BS23" s="693" t="s">
        <v>127</v>
      </c>
      <c r="BT23" s="693"/>
      <c r="BU23" s="693"/>
      <c r="BV23" s="693"/>
      <c r="BW23" s="693"/>
      <c r="BX23" s="693"/>
      <c r="BY23" s="693"/>
      <c r="BZ23" s="693"/>
      <c r="CA23" s="693"/>
      <c r="CB23" s="743"/>
      <c r="CD23" s="770" t="s">
        <v>217</v>
      </c>
      <c r="CE23" s="771"/>
      <c r="CF23" s="771"/>
      <c r="CG23" s="771"/>
      <c r="CH23" s="771"/>
      <c r="CI23" s="771"/>
      <c r="CJ23" s="771"/>
      <c r="CK23" s="771"/>
      <c r="CL23" s="771"/>
      <c r="CM23" s="771"/>
      <c r="CN23" s="771"/>
      <c r="CO23" s="771"/>
      <c r="CP23" s="771"/>
      <c r="CQ23" s="772"/>
      <c r="CR23" s="770" t="s">
        <v>278</v>
      </c>
      <c r="CS23" s="771"/>
      <c r="CT23" s="771"/>
      <c r="CU23" s="771"/>
      <c r="CV23" s="771"/>
      <c r="CW23" s="771"/>
      <c r="CX23" s="771"/>
      <c r="CY23" s="772"/>
      <c r="CZ23" s="770" t="s">
        <v>279</v>
      </c>
      <c r="DA23" s="771"/>
      <c r="DB23" s="771"/>
      <c r="DC23" s="772"/>
      <c r="DD23" s="770" t="s">
        <v>280</v>
      </c>
      <c r="DE23" s="771"/>
      <c r="DF23" s="771"/>
      <c r="DG23" s="771"/>
      <c r="DH23" s="771"/>
      <c r="DI23" s="771"/>
      <c r="DJ23" s="771"/>
      <c r="DK23" s="772"/>
      <c r="DL23" s="767" t="s">
        <v>281</v>
      </c>
      <c r="DM23" s="768"/>
      <c r="DN23" s="768"/>
      <c r="DO23" s="768"/>
      <c r="DP23" s="768"/>
      <c r="DQ23" s="768"/>
      <c r="DR23" s="768"/>
      <c r="DS23" s="768"/>
      <c r="DT23" s="768"/>
      <c r="DU23" s="768"/>
      <c r="DV23" s="769"/>
      <c r="DW23" s="770" t="s">
        <v>282</v>
      </c>
      <c r="DX23" s="771"/>
      <c r="DY23" s="771"/>
      <c r="DZ23" s="771"/>
      <c r="EA23" s="771"/>
      <c r="EB23" s="771"/>
      <c r="EC23" s="772"/>
    </row>
    <row r="24" spans="2:133" ht="11.25" customHeight="1" x14ac:dyDescent="0.15">
      <c r="B24" s="652" t="s">
        <v>283</v>
      </c>
      <c r="C24" s="653"/>
      <c r="D24" s="653"/>
      <c r="E24" s="653"/>
      <c r="F24" s="653"/>
      <c r="G24" s="653"/>
      <c r="H24" s="653"/>
      <c r="I24" s="653"/>
      <c r="J24" s="653"/>
      <c r="K24" s="653"/>
      <c r="L24" s="653"/>
      <c r="M24" s="653"/>
      <c r="N24" s="653"/>
      <c r="O24" s="653"/>
      <c r="P24" s="653"/>
      <c r="Q24" s="654"/>
      <c r="R24" s="673">
        <v>9056076</v>
      </c>
      <c r="S24" s="643"/>
      <c r="T24" s="643"/>
      <c r="U24" s="643"/>
      <c r="V24" s="643"/>
      <c r="W24" s="643"/>
      <c r="X24" s="643"/>
      <c r="Y24" s="644"/>
      <c r="Z24" s="692">
        <v>32.4</v>
      </c>
      <c r="AA24" s="692"/>
      <c r="AB24" s="692"/>
      <c r="AC24" s="692"/>
      <c r="AD24" s="693">
        <v>9056076</v>
      </c>
      <c r="AE24" s="693"/>
      <c r="AF24" s="693"/>
      <c r="AG24" s="693"/>
      <c r="AH24" s="693"/>
      <c r="AI24" s="693"/>
      <c r="AJ24" s="693"/>
      <c r="AK24" s="693"/>
      <c r="AL24" s="674">
        <v>63.9</v>
      </c>
      <c r="AM24" s="677"/>
      <c r="AN24" s="677"/>
      <c r="AO24" s="694"/>
      <c r="AP24" s="758" t="s">
        <v>284</v>
      </c>
      <c r="AQ24" s="765"/>
      <c r="AR24" s="765"/>
      <c r="AS24" s="765"/>
      <c r="AT24" s="765"/>
      <c r="AU24" s="765"/>
      <c r="AV24" s="765"/>
      <c r="AW24" s="765"/>
      <c r="AX24" s="765"/>
      <c r="AY24" s="765"/>
      <c r="AZ24" s="765"/>
      <c r="BA24" s="765"/>
      <c r="BB24" s="765"/>
      <c r="BC24" s="765"/>
      <c r="BD24" s="765"/>
      <c r="BE24" s="765"/>
      <c r="BF24" s="760"/>
      <c r="BG24" s="673" t="s">
        <v>127</v>
      </c>
      <c r="BH24" s="643"/>
      <c r="BI24" s="643"/>
      <c r="BJ24" s="643"/>
      <c r="BK24" s="643"/>
      <c r="BL24" s="643"/>
      <c r="BM24" s="643"/>
      <c r="BN24" s="644"/>
      <c r="BO24" s="692" t="s">
        <v>127</v>
      </c>
      <c r="BP24" s="692"/>
      <c r="BQ24" s="692"/>
      <c r="BR24" s="692"/>
      <c r="BS24" s="693" t="s">
        <v>127</v>
      </c>
      <c r="BT24" s="693"/>
      <c r="BU24" s="693"/>
      <c r="BV24" s="693"/>
      <c r="BW24" s="693"/>
      <c r="BX24" s="693"/>
      <c r="BY24" s="693"/>
      <c r="BZ24" s="693"/>
      <c r="CA24" s="693"/>
      <c r="CB24" s="743"/>
      <c r="CD24" s="721" t="s">
        <v>285</v>
      </c>
      <c r="CE24" s="722"/>
      <c r="CF24" s="722"/>
      <c r="CG24" s="722"/>
      <c r="CH24" s="722"/>
      <c r="CI24" s="722"/>
      <c r="CJ24" s="722"/>
      <c r="CK24" s="722"/>
      <c r="CL24" s="722"/>
      <c r="CM24" s="722"/>
      <c r="CN24" s="722"/>
      <c r="CO24" s="722"/>
      <c r="CP24" s="722"/>
      <c r="CQ24" s="723"/>
      <c r="CR24" s="718">
        <v>11276476</v>
      </c>
      <c r="CS24" s="719"/>
      <c r="CT24" s="719"/>
      <c r="CU24" s="719"/>
      <c r="CV24" s="719"/>
      <c r="CW24" s="719"/>
      <c r="CX24" s="719"/>
      <c r="CY24" s="762"/>
      <c r="CZ24" s="763">
        <v>41.9</v>
      </c>
      <c r="DA24" s="738"/>
      <c r="DB24" s="738"/>
      <c r="DC24" s="766"/>
      <c r="DD24" s="761">
        <v>8572899</v>
      </c>
      <c r="DE24" s="719"/>
      <c r="DF24" s="719"/>
      <c r="DG24" s="719"/>
      <c r="DH24" s="719"/>
      <c r="DI24" s="719"/>
      <c r="DJ24" s="719"/>
      <c r="DK24" s="762"/>
      <c r="DL24" s="761">
        <v>8364346</v>
      </c>
      <c r="DM24" s="719"/>
      <c r="DN24" s="719"/>
      <c r="DO24" s="719"/>
      <c r="DP24" s="719"/>
      <c r="DQ24" s="719"/>
      <c r="DR24" s="719"/>
      <c r="DS24" s="719"/>
      <c r="DT24" s="719"/>
      <c r="DU24" s="719"/>
      <c r="DV24" s="762"/>
      <c r="DW24" s="763">
        <v>56.8</v>
      </c>
      <c r="DX24" s="738"/>
      <c r="DY24" s="738"/>
      <c r="DZ24" s="738"/>
      <c r="EA24" s="738"/>
      <c r="EB24" s="738"/>
      <c r="EC24" s="764"/>
    </row>
    <row r="25" spans="2:133" ht="11.25" customHeight="1" x14ac:dyDescent="0.15">
      <c r="B25" s="652" t="s">
        <v>286</v>
      </c>
      <c r="C25" s="653"/>
      <c r="D25" s="653"/>
      <c r="E25" s="653"/>
      <c r="F25" s="653"/>
      <c r="G25" s="653"/>
      <c r="H25" s="653"/>
      <c r="I25" s="653"/>
      <c r="J25" s="653"/>
      <c r="K25" s="653"/>
      <c r="L25" s="653"/>
      <c r="M25" s="653"/>
      <c r="N25" s="653"/>
      <c r="O25" s="653"/>
      <c r="P25" s="653"/>
      <c r="Q25" s="654"/>
      <c r="R25" s="673">
        <v>1592952</v>
      </c>
      <c r="S25" s="643"/>
      <c r="T25" s="643"/>
      <c r="U25" s="643"/>
      <c r="V25" s="643"/>
      <c r="W25" s="643"/>
      <c r="X25" s="643"/>
      <c r="Y25" s="644"/>
      <c r="Z25" s="692">
        <v>5.7</v>
      </c>
      <c r="AA25" s="692"/>
      <c r="AB25" s="692"/>
      <c r="AC25" s="692"/>
      <c r="AD25" s="693" t="s">
        <v>127</v>
      </c>
      <c r="AE25" s="693"/>
      <c r="AF25" s="693"/>
      <c r="AG25" s="693"/>
      <c r="AH25" s="693"/>
      <c r="AI25" s="693"/>
      <c r="AJ25" s="693"/>
      <c r="AK25" s="693"/>
      <c r="AL25" s="674" t="s">
        <v>127</v>
      </c>
      <c r="AM25" s="677"/>
      <c r="AN25" s="677"/>
      <c r="AO25" s="694"/>
      <c r="AP25" s="758" t="s">
        <v>287</v>
      </c>
      <c r="AQ25" s="765"/>
      <c r="AR25" s="765"/>
      <c r="AS25" s="765"/>
      <c r="AT25" s="765"/>
      <c r="AU25" s="765"/>
      <c r="AV25" s="765"/>
      <c r="AW25" s="765"/>
      <c r="AX25" s="765"/>
      <c r="AY25" s="765"/>
      <c r="AZ25" s="765"/>
      <c r="BA25" s="765"/>
      <c r="BB25" s="765"/>
      <c r="BC25" s="765"/>
      <c r="BD25" s="765"/>
      <c r="BE25" s="765"/>
      <c r="BF25" s="760"/>
      <c r="BG25" s="673" t="s">
        <v>127</v>
      </c>
      <c r="BH25" s="643"/>
      <c r="BI25" s="643"/>
      <c r="BJ25" s="643"/>
      <c r="BK25" s="643"/>
      <c r="BL25" s="643"/>
      <c r="BM25" s="643"/>
      <c r="BN25" s="644"/>
      <c r="BO25" s="692" t="s">
        <v>127</v>
      </c>
      <c r="BP25" s="692"/>
      <c r="BQ25" s="692"/>
      <c r="BR25" s="692"/>
      <c r="BS25" s="693" t="s">
        <v>127</v>
      </c>
      <c r="BT25" s="693"/>
      <c r="BU25" s="693"/>
      <c r="BV25" s="693"/>
      <c r="BW25" s="693"/>
      <c r="BX25" s="693"/>
      <c r="BY25" s="693"/>
      <c r="BZ25" s="693"/>
      <c r="CA25" s="693"/>
      <c r="CB25" s="743"/>
      <c r="CD25" s="702" t="s">
        <v>288</v>
      </c>
      <c r="CE25" s="703"/>
      <c r="CF25" s="703"/>
      <c r="CG25" s="703"/>
      <c r="CH25" s="703"/>
      <c r="CI25" s="703"/>
      <c r="CJ25" s="703"/>
      <c r="CK25" s="703"/>
      <c r="CL25" s="703"/>
      <c r="CM25" s="703"/>
      <c r="CN25" s="703"/>
      <c r="CO25" s="703"/>
      <c r="CP25" s="703"/>
      <c r="CQ25" s="704"/>
      <c r="CR25" s="673">
        <v>4564455</v>
      </c>
      <c r="CS25" s="671"/>
      <c r="CT25" s="671"/>
      <c r="CU25" s="671"/>
      <c r="CV25" s="671"/>
      <c r="CW25" s="671"/>
      <c r="CX25" s="671"/>
      <c r="CY25" s="672"/>
      <c r="CZ25" s="674">
        <v>16.899999999999999</v>
      </c>
      <c r="DA25" s="675"/>
      <c r="DB25" s="675"/>
      <c r="DC25" s="676"/>
      <c r="DD25" s="642">
        <v>4200339</v>
      </c>
      <c r="DE25" s="671"/>
      <c r="DF25" s="671"/>
      <c r="DG25" s="671"/>
      <c r="DH25" s="671"/>
      <c r="DI25" s="671"/>
      <c r="DJ25" s="671"/>
      <c r="DK25" s="672"/>
      <c r="DL25" s="642">
        <v>3997197</v>
      </c>
      <c r="DM25" s="671"/>
      <c r="DN25" s="671"/>
      <c r="DO25" s="671"/>
      <c r="DP25" s="671"/>
      <c r="DQ25" s="671"/>
      <c r="DR25" s="671"/>
      <c r="DS25" s="671"/>
      <c r="DT25" s="671"/>
      <c r="DU25" s="671"/>
      <c r="DV25" s="672"/>
      <c r="DW25" s="674">
        <v>27.2</v>
      </c>
      <c r="DX25" s="675"/>
      <c r="DY25" s="675"/>
      <c r="DZ25" s="675"/>
      <c r="EA25" s="675"/>
      <c r="EB25" s="675"/>
      <c r="EC25" s="714"/>
    </row>
    <row r="26" spans="2:133" ht="11.25" customHeight="1" x14ac:dyDescent="0.15">
      <c r="B26" s="652" t="s">
        <v>289</v>
      </c>
      <c r="C26" s="653"/>
      <c r="D26" s="653"/>
      <c r="E26" s="653"/>
      <c r="F26" s="653"/>
      <c r="G26" s="653"/>
      <c r="H26" s="653"/>
      <c r="I26" s="653"/>
      <c r="J26" s="653"/>
      <c r="K26" s="653"/>
      <c r="L26" s="653"/>
      <c r="M26" s="653"/>
      <c r="N26" s="653"/>
      <c r="O26" s="653"/>
      <c r="P26" s="653"/>
      <c r="Q26" s="654"/>
      <c r="R26" s="673" t="s">
        <v>127</v>
      </c>
      <c r="S26" s="643"/>
      <c r="T26" s="643"/>
      <c r="U26" s="643"/>
      <c r="V26" s="643"/>
      <c r="W26" s="643"/>
      <c r="X26" s="643"/>
      <c r="Y26" s="644"/>
      <c r="Z26" s="692" t="s">
        <v>127</v>
      </c>
      <c r="AA26" s="692"/>
      <c r="AB26" s="692"/>
      <c r="AC26" s="692"/>
      <c r="AD26" s="693" t="s">
        <v>127</v>
      </c>
      <c r="AE26" s="693"/>
      <c r="AF26" s="693"/>
      <c r="AG26" s="693"/>
      <c r="AH26" s="693"/>
      <c r="AI26" s="693"/>
      <c r="AJ26" s="693"/>
      <c r="AK26" s="693"/>
      <c r="AL26" s="674" t="s">
        <v>127</v>
      </c>
      <c r="AM26" s="677"/>
      <c r="AN26" s="677"/>
      <c r="AO26" s="694"/>
      <c r="AP26" s="758" t="s">
        <v>290</v>
      </c>
      <c r="AQ26" s="759"/>
      <c r="AR26" s="759"/>
      <c r="AS26" s="759"/>
      <c r="AT26" s="759"/>
      <c r="AU26" s="759"/>
      <c r="AV26" s="759"/>
      <c r="AW26" s="759"/>
      <c r="AX26" s="759"/>
      <c r="AY26" s="759"/>
      <c r="AZ26" s="759"/>
      <c r="BA26" s="759"/>
      <c r="BB26" s="759"/>
      <c r="BC26" s="759"/>
      <c r="BD26" s="759"/>
      <c r="BE26" s="759"/>
      <c r="BF26" s="760"/>
      <c r="BG26" s="673" t="s">
        <v>127</v>
      </c>
      <c r="BH26" s="643"/>
      <c r="BI26" s="643"/>
      <c r="BJ26" s="643"/>
      <c r="BK26" s="643"/>
      <c r="BL26" s="643"/>
      <c r="BM26" s="643"/>
      <c r="BN26" s="644"/>
      <c r="BO26" s="692" t="s">
        <v>127</v>
      </c>
      <c r="BP26" s="692"/>
      <c r="BQ26" s="692"/>
      <c r="BR26" s="692"/>
      <c r="BS26" s="693" t="s">
        <v>127</v>
      </c>
      <c r="BT26" s="693"/>
      <c r="BU26" s="693"/>
      <c r="BV26" s="693"/>
      <c r="BW26" s="693"/>
      <c r="BX26" s="693"/>
      <c r="BY26" s="693"/>
      <c r="BZ26" s="693"/>
      <c r="CA26" s="693"/>
      <c r="CB26" s="743"/>
      <c r="CD26" s="702" t="s">
        <v>291</v>
      </c>
      <c r="CE26" s="703"/>
      <c r="CF26" s="703"/>
      <c r="CG26" s="703"/>
      <c r="CH26" s="703"/>
      <c r="CI26" s="703"/>
      <c r="CJ26" s="703"/>
      <c r="CK26" s="703"/>
      <c r="CL26" s="703"/>
      <c r="CM26" s="703"/>
      <c r="CN26" s="703"/>
      <c r="CO26" s="703"/>
      <c r="CP26" s="703"/>
      <c r="CQ26" s="704"/>
      <c r="CR26" s="673">
        <v>2526169</v>
      </c>
      <c r="CS26" s="643"/>
      <c r="CT26" s="643"/>
      <c r="CU26" s="643"/>
      <c r="CV26" s="643"/>
      <c r="CW26" s="643"/>
      <c r="CX26" s="643"/>
      <c r="CY26" s="644"/>
      <c r="CZ26" s="674">
        <v>9.4</v>
      </c>
      <c r="DA26" s="675"/>
      <c r="DB26" s="675"/>
      <c r="DC26" s="676"/>
      <c r="DD26" s="642">
        <v>2359306</v>
      </c>
      <c r="DE26" s="643"/>
      <c r="DF26" s="643"/>
      <c r="DG26" s="643"/>
      <c r="DH26" s="643"/>
      <c r="DI26" s="643"/>
      <c r="DJ26" s="643"/>
      <c r="DK26" s="644"/>
      <c r="DL26" s="642" t="s">
        <v>127</v>
      </c>
      <c r="DM26" s="643"/>
      <c r="DN26" s="643"/>
      <c r="DO26" s="643"/>
      <c r="DP26" s="643"/>
      <c r="DQ26" s="643"/>
      <c r="DR26" s="643"/>
      <c r="DS26" s="643"/>
      <c r="DT26" s="643"/>
      <c r="DU26" s="643"/>
      <c r="DV26" s="644"/>
      <c r="DW26" s="674" t="s">
        <v>127</v>
      </c>
      <c r="DX26" s="675"/>
      <c r="DY26" s="675"/>
      <c r="DZ26" s="675"/>
      <c r="EA26" s="675"/>
      <c r="EB26" s="675"/>
      <c r="EC26" s="714"/>
    </row>
    <row r="27" spans="2:133" ht="11.25" customHeight="1" x14ac:dyDescent="0.15">
      <c r="B27" s="652" t="s">
        <v>292</v>
      </c>
      <c r="C27" s="653"/>
      <c r="D27" s="653"/>
      <c r="E27" s="653"/>
      <c r="F27" s="653"/>
      <c r="G27" s="653"/>
      <c r="H27" s="653"/>
      <c r="I27" s="653"/>
      <c r="J27" s="653"/>
      <c r="K27" s="653"/>
      <c r="L27" s="653"/>
      <c r="M27" s="653"/>
      <c r="N27" s="653"/>
      <c r="O27" s="653"/>
      <c r="P27" s="653"/>
      <c r="Q27" s="654"/>
      <c r="R27" s="673">
        <v>15828693</v>
      </c>
      <c r="S27" s="643"/>
      <c r="T27" s="643"/>
      <c r="U27" s="643"/>
      <c r="V27" s="643"/>
      <c r="W27" s="643"/>
      <c r="X27" s="643"/>
      <c r="Y27" s="644"/>
      <c r="Z27" s="692">
        <v>56.6</v>
      </c>
      <c r="AA27" s="692"/>
      <c r="AB27" s="692"/>
      <c r="AC27" s="692"/>
      <c r="AD27" s="693">
        <v>14124560</v>
      </c>
      <c r="AE27" s="693"/>
      <c r="AF27" s="693"/>
      <c r="AG27" s="693"/>
      <c r="AH27" s="693"/>
      <c r="AI27" s="693"/>
      <c r="AJ27" s="693"/>
      <c r="AK27" s="693"/>
      <c r="AL27" s="674">
        <v>99.699996948242188</v>
      </c>
      <c r="AM27" s="677"/>
      <c r="AN27" s="677"/>
      <c r="AO27" s="694"/>
      <c r="AP27" s="652" t="s">
        <v>293</v>
      </c>
      <c r="AQ27" s="653"/>
      <c r="AR27" s="653"/>
      <c r="AS27" s="653"/>
      <c r="AT27" s="653"/>
      <c r="AU27" s="653"/>
      <c r="AV27" s="653"/>
      <c r="AW27" s="653"/>
      <c r="AX27" s="653"/>
      <c r="AY27" s="653"/>
      <c r="AZ27" s="653"/>
      <c r="BA27" s="653"/>
      <c r="BB27" s="653"/>
      <c r="BC27" s="653"/>
      <c r="BD27" s="653"/>
      <c r="BE27" s="653"/>
      <c r="BF27" s="654"/>
      <c r="BG27" s="673">
        <v>3854415</v>
      </c>
      <c r="BH27" s="643"/>
      <c r="BI27" s="643"/>
      <c r="BJ27" s="643"/>
      <c r="BK27" s="643"/>
      <c r="BL27" s="643"/>
      <c r="BM27" s="643"/>
      <c r="BN27" s="644"/>
      <c r="BO27" s="692">
        <v>100</v>
      </c>
      <c r="BP27" s="692"/>
      <c r="BQ27" s="692"/>
      <c r="BR27" s="692"/>
      <c r="BS27" s="693">
        <v>59848</v>
      </c>
      <c r="BT27" s="693"/>
      <c r="BU27" s="693"/>
      <c r="BV27" s="693"/>
      <c r="BW27" s="693"/>
      <c r="BX27" s="693"/>
      <c r="BY27" s="693"/>
      <c r="BZ27" s="693"/>
      <c r="CA27" s="693"/>
      <c r="CB27" s="743"/>
      <c r="CD27" s="702" t="s">
        <v>294</v>
      </c>
      <c r="CE27" s="703"/>
      <c r="CF27" s="703"/>
      <c r="CG27" s="703"/>
      <c r="CH27" s="703"/>
      <c r="CI27" s="703"/>
      <c r="CJ27" s="703"/>
      <c r="CK27" s="703"/>
      <c r="CL27" s="703"/>
      <c r="CM27" s="703"/>
      <c r="CN27" s="703"/>
      <c r="CO27" s="703"/>
      <c r="CP27" s="703"/>
      <c r="CQ27" s="704"/>
      <c r="CR27" s="673">
        <v>2867877</v>
      </c>
      <c r="CS27" s="671"/>
      <c r="CT27" s="671"/>
      <c r="CU27" s="671"/>
      <c r="CV27" s="671"/>
      <c r="CW27" s="671"/>
      <c r="CX27" s="671"/>
      <c r="CY27" s="672"/>
      <c r="CZ27" s="674">
        <v>10.6</v>
      </c>
      <c r="DA27" s="675"/>
      <c r="DB27" s="675"/>
      <c r="DC27" s="676"/>
      <c r="DD27" s="642">
        <v>603852</v>
      </c>
      <c r="DE27" s="671"/>
      <c r="DF27" s="671"/>
      <c r="DG27" s="671"/>
      <c r="DH27" s="671"/>
      <c r="DI27" s="671"/>
      <c r="DJ27" s="671"/>
      <c r="DK27" s="672"/>
      <c r="DL27" s="642">
        <v>598441</v>
      </c>
      <c r="DM27" s="671"/>
      <c r="DN27" s="671"/>
      <c r="DO27" s="671"/>
      <c r="DP27" s="671"/>
      <c r="DQ27" s="671"/>
      <c r="DR27" s="671"/>
      <c r="DS27" s="671"/>
      <c r="DT27" s="671"/>
      <c r="DU27" s="671"/>
      <c r="DV27" s="672"/>
      <c r="DW27" s="674">
        <v>4.0999999999999996</v>
      </c>
      <c r="DX27" s="675"/>
      <c r="DY27" s="675"/>
      <c r="DZ27" s="675"/>
      <c r="EA27" s="675"/>
      <c r="EB27" s="675"/>
      <c r="EC27" s="714"/>
    </row>
    <row r="28" spans="2:133" ht="11.25" customHeight="1" x14ac:dyDescent="0.15">
      <c r="B28" s="652" t="s">
        <v>295</v>
      </c>
      <c r="C28" s="653"/>
      <c r="D28" s="653"/>
      <c r="E28" s="653"/>
      <c r="F28" s="653"/>
      <c r="G28" s="653"/>
      <c r="H28" s="653"/>
      <c r="I28" s="653"/>
      <c r="J28" s="653"/>
      <c r="K28" s="653"/>
      <c r="L28" s="653"/>
      <c r="M28" s="653"/>
      <c r="N28" s="653"/>
      <c r="O28" s="653"/>
      <c r="P28" s="653"/>
      <c r="Q28" s="654"/>
      <c r="R28" s="673">
        <v>3284</v>
      </c>
      <c r="S28" s="643"/>
      <c r="T28" s="643"/>
      <c r="U28" s="643"/>
      <c r="V28" s="643"/>
      <c r="W28" s="643"/>
      <c r="X28" s="643"/>
      <c r="Y28" s="644"/>
      <c r="Z28" s="692">
        <v>0</v>
      </c>
      <c r="AA28" s="692"/>
      <c r="AB28" s="692"/>
      <c r="AC28" s="692"/>
      <c r="AD28" s="693">
        <v>3284</v>
      </c>
      <c r="AE28" s="693"/>
      <c r="AF28" s="693"/>
      <c r="AG28" s="693"/>
      <c r="AH28" s="693"/>
      <c r="AI28" s="693"/>
      <c r="AJ28" s="693"/>
      <c r="AK28" s="693"/>
      <c r="AL28" s="674">
        <v>0</v>
      </c>
      <c r="AM28" s="677"/>
      <c r="AN28" s="677"/>
      <c r="AO28" s="694"/>
      <c r="AP28" s="652"/>
      <c r="AQ28" s="653"/>
      <c r="AR28" s="653"/>
      <c r="AS28" s="653"/>
      <c r="AT28" s="653"/>
      <c r="AU28" s="653"/>
      <c r="AV28" s="653"/>
      <c r="AW28" s="653"/>
      <c r="AX28" s="653"/>
      <c r="AY28" s="653"/>
      <c r="AZ28" s="653"/>
      <c r="BA28" s="653"/>
      <c r="BB28" s="653"/>
      <c r="BC28" s="653"/>
      <c r="BD28" s="653"/>
      <c r="BE28" s="653"/>
      <c r="BF28" s="654"/>
      <c r="BG28" s="673"/>
      <c r="BH28" s="643"/>
      <c r="BI28" s="643"/>
      <c r="BJ28" s="643"/>
      <c r="BK28" s="643"/>
      <c r="BL28" s="643"/>
      <c r="BM28" s="643"/>
      <c r="BN28" s="644"/>
      <c r="BO28" s="692"/>
      <c r="BP28" s="692"/>
      <c r="BQ28" s="692"/>
      <c r="BR28" s="692"/>
      <c r="BS28" s="642"/>
      <c r="BT28" s="643"/>
      <c r="BU28" s="643"/>
      <c r="BV28" s="643"/>
      <c r="BW28" s="643"/>
      <c r="BX28" s="643"/>
      <c r="BY28" s="643"/>
      <c r="BZ28" s="643"/>
      <c r="CA28" s="643"/>
      <c r="CB28" s="705"/>
      <c r="CD28" s="702" t="s">
        <v>296</v>
      </c>
      <c r="CE28" s="703"/>
      <c r="CF28" s="703"/>
      <c r="CG28" s="703"/>
      <c r="CH28" s="703"/>
      <c r="CI28" s="703"/>
      <c r="CJ28" s="703"/>
      <c r="CK28" s="703"/>
      <c r="CL28" s="703"/>
      <c r="CM28" s="703"/>
      <c r="CN28" s="703"/>
      <c r="CO28" s="703"/>
      <c r="CP28" s="703"/>
      <c r="CQ28" s="704"/>
      <c r="CR28" s="673">
        <v>3844144</v>
      </c>
      <c r="CS28" s="643"/>
      <c r="CT28" s="643"/>
      <c r="CU28" s="643"/>
      <c r="CV28" s="643"/>
      <c r="CW28" s="643"/>
      <c r="CX28" s="643"/>
      <c r="CY28" s="644"/>
      <c r="CZ28" s="674">
        <v>14.3</v>
      </c>
      <c r="DA28" s="675"/>
      <c r="DB28" s="675"/>
      <c r="DC28" s="676"/>
      <c r="DD28" s="642">
        <v>3768708</v>
      </c>
      <c r="DE28" s="643"/>
      <c r="DF28" s="643"/>
      <c r="DG28" s="643"/>
      <c r="DH28" s="643"/>
      <c r="DI28" s="643"/>
      <c r="DJ28" s="643"/>
      <c r="DK28" s="644"/>
      <c r="DL28" s="642">
        <v>3768708</v>
      </c>
      <c r="DM28" s="643"/>
      <c r="DN28" s="643"/>
      <c r="DO28" s="643"/>
      <c r="DP28" s="643"/>
      <c r="DQ28" s="643"/>
      <c r="DR28" s="643"/>
      <c r="DS28" s="643"/>
      <c r="DT28" s="643"/>
      <c r="DU28" s="643"/>
      <c r="DV28" s="644"/>
      <c r="DW28" s="674">
        <v>25.6</v>
      </c>
      <c r="DX28" s="675"/>
      <c r="DY28" s="675"/>
      <c r="DZ28" s="675"/>
      <c r="EA28" s="675"/>
      <c r="EB28" s="675"/>
      <c r="EC28" s="714"/>
    </row>
    <row r="29" spans="2:133" ht="11.25" customHeight="1" x14ac:dyDescent="0.15">
      <c r="B29" s="652" t="s">
        <v>297</v>
      </c>
      <c r="C29" s="653"/>
      <c r="D29" s="653"/>
      <c r="E29" s="653"/>
      <c r="F29" s="653"/>
      <c r="G29" s="653"/>
      <c r="H29" s="653"/>
      <c r="I29" s="653"/>
      <c r="J29" s="653"/>
      <c r="K29" s="653"/>
      <c r="L29" s="653"/>
      <c r="M29" s="653"/>
      <c r="N29" s="653"/>
      <c r="O29" s="653"/>
      <c r="P29" s="653"/>
      <c r="Q29" s="654"/>
      <c r="R29" s="673">
        <v>100078</v>
      </c>
      <c r="S29" s="643"/>
      <c r="T29" s="643"/>
      <c r="U29" s="643"/>
      <c r="V29" s="643"/>
      <c r="W29" s="643"/>
      <c r="X29" s="643"/>
      <c r="Y29" s="644"/>
      <c r="Z29" s="692">
        <v>0.4</v>
      </c>
      <c r="AA29" s="692"/>
      <c r="AB29" s="692"/>
      <c r="AC29" s="692"/>
      <c r="AD29" s="693" t="s">
        <v>127</v>
      </c>
      <c r="AE29" s="693"/>
      <c r="AF29" s="693"/>
      <c r="AG29" s="693"/>
      <c r="AH29" s="693"/>
      <c r="AI29" s="693"/>
      <c r="AJ29" s="693"/>
      <c r="AK29" s="693"/>
      <c r="AL29" s="674" t="s">
        <v>127</v>
      </c>
      <c r="AM29" s="677"/>
      <c r="AN29" s="677"/>
      <c r="AO29" s="694"/>
      <c r="AP29" s="655"/>
      <c r="AQ29" s="656"/>
      <c r="AR29" s="656"/>
      <c r="AS29" s="656"/>
      <c r="AT29" s="656"/>
      <c r="AU29" s="656"/>
      <c r="AV29" s="656"/>
      <c r="AW29" s="656"/>
      <c r="AX29" s="656"/>
      <c r="AY29" s="656"/>
      <c r="AZ29" s="656"/>
      <c r="BA29" s="656"/>
      <c r="BB29" s="656"/>
      <c r="BC29" s="656"/>
      <c r="BD29" s="656"/>
      <c r="BE29" s="656"/>
      <c r="BF29" s="657"/>
      <c r="BG29" s="673"/>
      <c r="BH29" s="643"/>
      <c r="BI29" s="643"/>
      <c r="BJ29" s="643"/>
      <c r="BK29" s="643"/>
      <c r="BL29" s="643"/>
      <c r="BM29" s="643"/>
      <c r="BN29" s="644"/>
      <c r="BO29" s="692"/>
      <c r="BP29" s="692"/>
      <c r="BQ29" s="692"/>
      <c r="BR29" s="692"/>
      <c r="BS29" s="693"/>
      <c r="BT29" s="693"/>
      <c r="BU29" s="693"/>
      <c r="BV29" s="693"/>
      <c r="BW29" s="693"/>
      <c r="BX29" s="693"/>
      <c r="BY29" s="693"/>
      <c r="BZ29" s="693"/>
      <c r="CA29" s="693"/>
      <c r="CB29" s="743"/>
      <c r="CD29" s="732" t="s">
        <v>298</v>
      </c>
      <c r="CE29" s="733"/>
      <c r="CF29" s="702" t="s">
        <v>69</v>
      </c>
      <c r="CG29" s="703"/>
      <c r="CH29" s="703"/>
      <c r="CI29" s="703"/>
      <c r="CJ29" s="703"/>
      <c r="CK29" s="703"/>
      <c r="CL29" s="703"/>
      <c r="CM29" s="703"/>
      <c r="CN29" s="703"/>
      <c r="CO29" s="703"/>
      <c r="CP29" s="703"/>
      <c r="CQ29" s="704"/>
      <c r="CR29" s="673">
        <v>3844108</v>
      </c>
      <c r="CS29" s="671"/>
      <c r="CT29" s="671"/>
      <c r="CU29" s="671"/>
      <c r="CV29" s="671"/>
      <c r="CW29" s="671"/>
      <c r="CX29" s="671"/>
      <c r="CY29" s="672"/>
      <c r="CZ29" s="674">
        <v>14.3</v>
      </c>
      <c r="DA29" s="675"/>
      <c r="DB29" s="675"/>
      <c r="DC29" s="676"/>
      <c r="DD29" s="642">
        <v>3768672</v>
      </c>
      <c r="DE29" s="671"/>
      <c r="DF29" s="671"/>
      <c r="DG29" s="671"/>
      <c r="DH29" s="671"/>
      <c r="DI29" s="671"/>
      <c r="DJ29" s="671"/>
      <c r="DK29" s="672"/>
      <c r="DL29" s="642">
        <v>3768672</v>
      </c>
      <c r="DM29" s="671"/>
      <c r="DN29" s="671"/>
      <c r="DO29" s="671"/>
      <c r="DP29" s="671"/>
      <c r="DQ29" s="671"/>
      <c r="DR29" s="671"/>
      <c r="DS29" s="671"/>
      <c r="DT29" s="671"/>
      <c r="DU29" s="671"/>
      <c r="DV29" s="672"/>
      <c r="DW29" s="674">
        <v>25.6</v>
      </c>
      <c r="DX29" s="675"/>
      <c r="DY29" s="675"/>
      <c r="DZ29" s="675"/>
      <c r="EA29" s="675"/>
      <c r="EB29" s="675"/>
      <c r="EC29" s="714"/>
    </row>
    <row r="30" spans="2:133" ht="11.25" customHeight="1" x14ac:dyDescent="0.15">
      <c r="B30" s="652" t="s">
        <v>299</v>
      </c>
      <c r="C30" s="653"/>
      <c r="D30" s="653"/>
      <c r="E30" s="653"/>
      <c r="F30" s="653"/>
      <c r="G30" s="653"/>
      <c r="H30" s="653"/>
      <c r="I30" s="653"/>
      <c r="J30" s="653"/>
      <c r="K30" s="653"/>
      <c r="L30" s="653"/>
      <c r="M30" s="653"/>
      <c r="N30" s="653"/>
      <c r="O30" s="653"/>
      <c r="P30" s="653"/>
      <c r="Q30" s="654"/>
      <c r="R30" s="673">
        <v>330643</v>
      </c>
      <c r="S30" s="643"/>
      <c r="T30" s="643"/>
      <c r="U30" s="643"/>
      <c r="V30" s="643"/>
      <c r="W30" s="643"/>
      <c r="X30" s="643"/>
      <c r="Y30" s="644"/>
      <c r="Z30" s="692">
        <v>1.2</v>
      </c>
      <c r="AA30" s="692"/>
      <c r="AB30" s="692"/>
      <c r="AC30" s="692"/>
      <c r="AD30" s="693">
        <v>11211</v>
      </c>
      <c r="AE30" s="693"/>
      <c r="AF30" s="693"/>
      <c r="AG30" s="693"/>
      <c r="AH30" s="693"/>
      <c r="AI30" s="693"/>
      <c r="AJ30" s="693"/>
      <c r="AK30" s="693"/>
      <c r="AL30" s="674">
        <v>0.1</v>
      </c>
      <c r="AM30" s="677"/>
      <c r="AN30" s="677"/>
      <c r="AO30" s="694"/>
      <c r="AP30" s="724" t="s">
        <v>217</v>
      </c>
      <c r="AQ30" s="725"/>
      <c r="AR30" s="725"/>
      <c r="AS30" s="725"/>
      <c r="AT30" s="725"/>
      <c r="AU30" s="725"/>
      <c r="AV30" s="725"/>
      <c r="AW30" s="725"/>
      <c r="AX30" s="725"/>
      <c r="AY30" s="725"/>
      <c r="AZ30" s="725"/>
      <c r="BA30" s="725"/>
      <c r="BB30" s="725"/>
      <c r="BC30" s="725"/>
      <c r="BD30" s="725"/>
      <c r="BE30" s="725"/>
      <c r="BF30" s="726"/>
      <c r="BG30" s="724" t="s">
        <v>300</v>
      </c>
      <c r="BH30" s="741"/>
      <c r="BI30" s="741"/>
      <c r="BJ30" s="741"/>
      <c r="BK30" s="741"/>
      <c r="BL30" s="741"/>
      <c r="BM30" s="741"/>
      <c r="BN30" s="741"/>
      <c r="BO30" s="741"/>
      <c r="BP30" s="741"/>
      <c r="BQ30" s="742"/>
      <c r="BR30" s="724" t="s">
        <v>301</v>
      </c>
      <c r="BS30" s="741"/>
      <c r="BT30" s="741"/>
      <c r="BU30" s="741"/>
      <c r="BV30" s="741"/>
      <c r="BW30" s="741"/>
      <c r="BX30" s="741"/>
      <c r="BY30" s="741"/>
      <c r="BZ30" s="741"/>
      <c r="CA30" s="741"/>
      <c r="CB30" s="742"/>
      <c r="CD30" s="734"/>
      <c r="CE30" s="735"/>
      <c r="CF30" s="702" t="s">
        <v>302</v>
      </c>
      <c r="CG30" s="703"/>
      <c r="CH30" s="703"/>
      <c r="CI30" s="703"/>
      <c r="CJ30" s="703"/>
      <c r="CK30" s="703"/>
      <c r="CL30" s="703"/>
      <c r="CM30" s="703"/>
      <c r="CN30" s="703"/>
      <c r="CO30" s="703"/>
      <c r="CP30" s="703"/>
      <c r="CQ30" s="704"/>
      <c r="CR30" s="673">
        <v>3731654</v>
      </c>
      <c r="CS30" s="643"/>
      <c r="CT30" s="643"/>
      <c r="CU30" s="643"/>
      <c r="CV30" s="643"/>
      <c r="CW30" s="643"/>
      <c r="CX30" s="643"/>
      <c r="CY30" s="644"/>
      <c r="CZ30" s="674">
        <v>13.9</v>
      </c>
      <c r="DA30" s="675"/>
      <c r="DB30" s="675"/>
      <c r="DC30" s="676"/>
      <c r="DD30" s="642">
        <v>3660301</v>
      </c>
      <c r="DE30" s="643"/>
      <c r="DF30" s="643"/>
      <c r="DG30" s="643"/>
      <c r="DH30" s="643"/>
      <c r="DI30" s="643"/>
      <c r="DJ30" s="643"/>
      <c r="DK30" s="644"/>
      <c r="DL30" s="642">
        <v>3660301</v>
      </c>
      <c r="DM30" s="643"/>
      <c r="DN30" s="643"/>
      <c r="DO30" s="643"/>
      <c r="DP30" s="643"/>
      <c r="DQ30" s="643"/>
      <c r="DR30" s="643"/>
      <c r="DS30" s="643"/>
      <c r="DT30" s="643"/>
      <c r="DU30" s="643"/>
      <c r="DV30" s="644"/>
      <c r="DW30" s="674">
        <v>24.9</v>
      </c>
      <c r="DX30" s="675"/>
      <c r="DY30" s="675"/>
      <c r="DZ30" s="675"/>
      <c r="EA30" s="675"/>
      <c r="EB30" s="675"/>
      <c r="EC30" s="714"/>
    </row>
    <row r="31" spans="2:133" ht="11.25" customHeight="1" x14ac:dyDescent="0.15">
      <c r="B31" s="652" t="s">
        <v>303</v>
      </c>
      <c r="C31" s="653"/>
      <c r="D31" s="653"/>
      <c r="E31" s="653"/>
      <c r="F31" s="653"/>
      <c r="G31" s="653"/>
      <c r="H31" s="653"/>
      <c r="I31" s="653"/>
      <c r="J31" s="653"/>
      <c r="K31" s="653"/>
      <c r="L31" s="653"/>
      <c r="M31" s="653"/>
      <c r="N31" s="653"/>
      <c r="O31" s="653"/>
      <c r="P31" s="653"/>
      <c r="Q31" s="654"/>
      <c r="R31" s="673">
        <v>66930</v>
      </c>
      <c r="S31" s="643"/>
      <c r="T31" s="643"/>
      <c r="U31" s="643"/>
      <c r="V31" s="643"/>
      <c r="W31" s="643"/>
      <c r="X31" s="643"/>
      <c r="Y31" s="644"/>
      <c r="Z31" s="692">
        <v>0.2</v>
      </c>
      <c r="AA31" s="692"/>
      <c r="AB31" s="692"/>
      <c r="AC31" s="692"/>
      <c r="AD31" s="693" t="s">
        <v>127</v>
      </c>
      <c r="AE31" s="693"/>
      <c r="AF31" s="693"/>
      <c r="AG31" s="693"/>
      <c r="AH31" s="693"/>
      <c r="AI31" s="693"/>
      <c r="AJ31" s="693"/>
      <c r="AK31" s="693"/>
      <c r="AL31" s="674" t="s">
        <v>127</v>
      </c>
      <c r="AM31" s="677"/>
      <c r="AN31" s="677"/>
      <c r="AO31" s="694"/>
      <c r="AP31" s="748" t="s">
        <v>304</v>
      </c>
      <c r="AQ31" s="749"/>
      <c r="AR31" s="749"/>
      <c r="AS31" s="749"/>
      <c r="AT31" s="754" t="s">
        <v>305</v>
      </c>
      <c r="AU31" s="367"/>
      <c r="AV31" s="367"/>
      <c r="AW31" s="367"/>
      <c r="AX31" s="744" t="s">
        <v>183</v>
      </c>
      <c r="AY31" s="745"/>
      <c r="AZ31" s="745"/>
      <c r="BA31" s="745"/>
      <c r="BB31" s="745"/>
      <c r="BC31" s="745"/>
      <c r="BD31" s="745"/>
      <c r="BE31" s="745"/>
      <c r="BF31" s="746"/>
      <c r="BG31" s="747">
        <v>99.1</v>
      </c>
      <c r="BH31" s="739"/>
      <c r="BI31" s="739"/>
      <c r="BJ31" s="739"/>
      <c r="BK31" s="739"/>
      <c r="BL31" s="739"/>
      <c r="BM31" s="738">
        <v>96.6</v>
      </c>
      <c r="BN31" s="739"/>
      <c r="BO31" s="739"/>
      <c r="BP31" s="739"/>
      <c r="BQ31" s="740"/>
      <c r="BR31" s="747">
        <v>98.6</v>
      </c>
      <c r="BS31" s="739"/>
      <c r="BT31" s="739"/>
      <c r="BU31" s="739"/>
      <c r="BV31" s="739"/>
      <c r="BW31" s="739"/>
      <c r="BX31" s="738">
        <v>95.9</v>
      </c>
      <c r="BY31" s="739"/>
      <c r="BZ31" s="739"/>
      <c r="CA31" s="739"/>
      <c r="CB31" s="740"/>
      <c r="CD31" s="734"/>
      <c r="CE31" s="735"/>
      <c r="CF31" s="702" t="s">
        <v>306</v>
      </c>
      <c r="CG31" s="703"/>
      <c r="CH31" s="703"/>
      <c r="CI31" s="703"/>
      <c r="CJ31" s="703"/>
      <c r="CK31" s="703"/>
      <c r="CL31" s="703"/>
      <c r="CM31" s="703"/>
      <c r="CN31" s="703"/>
      <c r="CO31" s="703"/>
      <c r="CP31" s="703"/>
      <c r="CQ31" s="704"/>
      <c r="CR31" s="673">
        <v>112454</v>
      </c>
      <c r="CS31" s="671"/>
      <c r="CT31" s="671"/>
      <c r="CU31" s="671"/>
      <c r="CV31" s="671"/>
      <c r="CW31" s="671"/>
      <c r="CX31" s="671"/>
      <c r="CY31" s="672"/>
      <c r="CZ31" s="674">
        <v>0.4</v>
      </c>
      <c r="DA31" s="675"/>
      <c r="DB31" s="675"/>
      <c r="DC31" s="676"/>
      <c r="DD31" s="642">
        <v>108371</v>
      </c>
      <c r="DE31" s="671"/>
      <c r="DF31" s="671"/>
      <c r="DG31" s="671"/>
      <c r="DH31" s="671"/>
      <c r="DI31" s="671"/>
      <c r="DJ31" s="671"/>
      <c r="DK31" s="672"/>
      <c r="DL31" s="642">
        <v>108371</v>
      </c>
      <c r="DM31" s="671"/>
      <c r="DN31" s="671"/>
      <c r="DO31" s="671"/>
      <c r="DP31" s="671"/>
      <c r="DQ31" s="671"/>
      <c r="DR31" s="671"/>
      <c r="DS31" s="671"/>
      <c r="DT31" s="671"/>
      <c r="DU31" s="671"/>
      <c r="DV31" s="672"/>
      <c r="DW31" s="674">
        <v>0.7</v>
      </c>
      <c r="DX31" s="675"/>
      <c r="DY31" s="675"/>
      <c r="DZ31" s="675"/>
      <c r="EA31" s="675"/>
      <c r="EB31" s="675"/>
      <c r="EC31" s="714"/>
    </row>
    <row r="32" spans="2:133" ht="11.25" customHeight="1" x14ac:dyDescent="0.15">
      <c r="B32" s="652" t="s">
        <v>307</v>
      </c>
      <c r="C32" s="653"/>
      <c r="D32" s="653"/>
      <c r="E32" s="653"/>
      <c r="F32" s="653"/>
      <c r="G32" s="653"/>
      <c r="H32" s="653"/>
      <c r="I32" s="653"/>
      <c r="J32" s="653"/>
      <c r="K32" s="653"/>
      <c r="L32" s="653"/>
      <c r="M32" s="653"/>
      <c r="N32" s="653"/>
      <c r="O32" s="653"/>
      <c r="P32" s="653"/>
      <c r="Q32" s="654"/>
      <c r="R32" s="673">
        <v>4245109</v>
      </c>
      <c r="S32" s="643"/>
      <c r="T32" s="643"/>
      <c r="U32" s="643"/>
      <c r="V32" s="643"/>
      <c r="W32" s="643"/>
      <c r="X32" s="643"/>
      <c r="Y32" s="644"/>
      <c r="Z32" s="692">
        <v>15.2</v>
      </c>
      <c r="AA32" s="692"/>
      <c r="AB32" s="692"/>
      <c r="AC32" s="692"/>
      <c r="AD32" s="693" t="s">
        <v>127</v>
      </c>
      <c r="AE32" s="693"/>
      <c r="AF32" s="693"/>
      <c r="AG32" s="693"/>
      <c r="AH32" s="693"/>
      <c r="AI32" s="693"/>
      <c r="AJ32" s="693"/>
      <c r="AK32" s="693"/>
      <c r="AL32" s="674" t="s">
        <v>127</v>
      </c>
      <c r="AM32" s="677"/>
      <c r="AN32" s="677"/>
      <c r="AO32" s="694"/>
      <c r="AP32" s="750"/>
      <c r="AQ32" s="751"/>
      <c r="AR32" s="751"/>
      <c r="AS32" s="751"/>
      <c r="AT32" s="755"/>
      <c r="AU32" s="363" t="s">
        <v>308</v>
      </c>
      <c r="AV32" s="363"/>
      <c r="AW32" s="363"/>
      <c r="AX32" s="652" t="s">
        <v>309</v>
      </c>
      <c r="AY32" s="653"/>
      <c r="AZ32" s="653"/>
      <c r="BA32" s="653"/>
      <c r="BB32" s="653"/>
      <c r="BC32" s="653"/>
      <c r="BD32" s="653"/>
      <c r="BE32" s="653"/>
      <c r="BF32" s="654"/>
      <c r="BG32" s="757">
        <v>99</v>
      </c>
      <c r="BH32" s="671"/>
      <c r="BI32" s="671"/>
      <c r="BJ32" s="671"/>
      <c r="BK32" s="671"/>
      <c r="BL32" s="671"/>
      <c r="BM32" s="677">
        <v>97.5</v>
      </c>
      <c r="BN32" s="731"/>
      <c r="BO32" s="731"/>
      <c r="BP32" s="731"/>
      <c r="BQ32" s="709"/>
      <c r="BR32" s="757">
        <v>99</v>
      </c>
      <c r="BS32" s="671"/>
      <c r="BT32" s="671"/>
      <c r="BU32" s="671"/>
      <c r="BV32" s="671"/>
      <c r="BW32" s="671"/>
      <c r="BX32" s="677">
        <v>97.3</v>
      </c>
      <c r="BY32" s="731"/>
      <c r="BZ32" s="731"/>
      <c r="CA32" s="731"/>
      <c r="CB32" s="709"/>
      <c r="CD32" s="736"/>
      <c r="CE32" s="737"/>
      <c r="CF32" s="702" t="s">
        <v>310</v>
      </c>
      <c r="CG32" s="703"/>
      <c r="CH32" s="703"/>
      <c r="CI32" s="703"/>
      <c r="CJ32" s="703"/>
      <c r="CK32" s="703"/>
      <c r="CL32" s="703"/>
      <c r="CM32" s="703"/>
      <c r="CN32" s="703"/>
      <c r="CO32" s="703"/>
      <c r="CP32" s="703"/>
      <c r="CQ32" s="704"/>
      <c r="CR32" s="673">
        <v>36</v>
      </c>
      <c r="CS32" s="643"/>
      <c r="CT32" s="643"/>
      <c r="CU32" s="643"/>
      <c r="CV32" s="643"/>
      <c r="CW32" s="643"/>
      <c r="CX32" s="643"/>
      <c r="CY32" s="644"/>
      <c r="CZ32" s="674">
        <v>0</v>
      </c>
      <c r="DA32" s="675"/>
      <c r="DB32" s="675"/>
      <c r="DC32" s="676"/>
      <c r="DD32" s="642">
        <v>36</v>
      </c>
      <c r="DE32" s="643"/>
      <c r="DF32" s="643"/>
      <c r="DG32" s="643"/>
      <c r="DH32" s="643"/>
      <c r="DI32" s="643"/>
      <c r="DJ32" s="643"/>
      <c r="DK32" s="644"/>
      <c r="DL32" s="642">
        <v>36</v>
      </c>
      <c r="DM32" s="643"/>
      <c r="DN32" s="643"/>
      <c r="DO32" s="643"/>
      <c r="DP32" s="643"/>
      <c r="DQ32" s="643"/>
      <c r="DR32" s="643"/>
      <c r="DS32" s="643"/>
      <c r="DT32" s="643"/>
      <c r="DU32" s="643"/>
      <c r="DV32" s="644"/>
      <c r="DW32" s="674">
        <v>0</v>
      </c>
      <c r="DX32" s="675"/>
      <c r="DY32" s="675"/>
      <c r="DZ32" s="675"/>
      <c r="EA32" s="675"/>
      <c r="EB32" s="675"/>
      <c r="EC32" s="714"/>
    </row>
    <row r="33" spans="2:133" ht="11.25" customHeight="1" x14ac:dyDescent="0.15">
      <c r="B33" s="728" t="s">
        <v>311</v>
      </c>
      <c r="C33" s="729"/>
      <c r="D33" s="729"/>
      <c r="E33" s="729"/>
      <c r="F33" s="729"/>
      <c r="G33" s="729"/>
      <c r="H33" s="729"/>
      <c r="I33" s="729"/>
      <c r="J33" s="729"/>
      <c r="K33" s="729"/>
      <c r="L33" s="729"/>
      <c r="M33" s="729"/>
      <c r="N33" s="729"/>
      <c r="O33" s="729"/>
      <c r="P33" s="729"/>
      <c r="Q33" s="730"/>
      <c r="R33" s="673" t="s">
        <v>127</v>
      </c>
      <c r="S33" s="643"/>
      <c r="T33" s="643"/>
      <c r="U33" s="643"/>
      <c r="V33" s="643"/>
      <c r="W33" s="643"/>
      <c r="X33" s="643"/>
      <c r="Y33" s="644"/>
      <c r="Z33" s="692" t="s">
        <v>127</v>
      </c>
      <c r="AA33" s="692"/>
      <c r="AB33" s="692"/>
      <c r="AC33" s="692"/>
      <c r="AD33" s="693" t="s">
        <v>127</v>
      </c>
      <c r="AE33" s="693"/>
      <c r="AF33" s="693"/>
      <c r="AG33" s="693"/>
      <c r="AH33" s="693"/>
      <c r="AI33" s="693"/>
      <c r="AJ33" s="693"/>
      <c r="AK33" s="693"/>
      <c r="AL33" s="674" t="s">
        <v>127</v>
      </c>
      <c r="AM33" s="677"/>
      <c r="AN33" s="677"/>
      <c r="AO33" s="694"/>
      <c r="AP33" s="752"/>
      <c r="AQ33" s="753"/>
      <c r="AR33" s="753"/>
      <c r="AS33" s="753"/>
      <c r="AT33" s="756"/>
      <c r="AU33" s="361"/>
      <c r="AV33" s="361"/>
      <c r="AW33" s="361"/>
      <c r="AX33" s="655" t="s">
        <v>312</v>
      </c>
      <c r="AY33" s="656"/>
      <c r="AZ33" s="656"/>
      <c r="BA33" s="656"/>
      <c r="BB33" s="656"/>
      <c r="BC33" s="656"/>
      <c r="BD33" s="656"/>
      <c r="BE33" s="656"/>
      <c r="BF33" s="657"/>
      <c r="BG33" s="727">
        <v>99.1</v>
      </c>
      <c r="BH33" s="659"/>
      <c r="BI33" s="659"/>
      <c r="BJ33" s="659"/>
      <c r="BK33" s="659"/>
      <c r="BL33" s="659"/>
      <c r="BM33" s="683">
        <v>95.9</v>
      </c>
      <c r="BN33" s="659"/>
      <c r="BO33" s="659"/>
      <c r="BP33" s="659"/>
      <c r="BQ33" s="695"/>
      <c r="BR33" s="727">
        <v>98.2</v>
      </c>
      <c r="BS33" s="659"/>
      <c r="BT33" s="659"/>
      <c r="BU33" s="659"/>
      <c r="BV33" s="659"/>
      <c r="BW33" s="659"/>
      <c r="BX33" s="683">
        <v>94.9</v>
      </c>
      <c r="BY33" s="659"/>
      <c r="BZ33" s="659"/>
      <c r="CA33" s="659"/>
      <c r="CB33" s="695"/>
      <c r="CD33" s="702" t="s">
        <v>313</v>
      </c>
      <c r="CE33" s="703"/>
      <c r="CF33" s="703"/>
      <c r="CG33" s="703"/>
      <c r="CH33" s="703"/>
      <c r="CI33" s="703"/>
      <c r="CJ33" s="703"/>
      <c r="CK33" s="703"/>
      <c r="CL33" s="703"/>
      <c r="CM33" s="703"/>
      <c r="CN33" s="703"/>
      <c r="CO33" s="703"/>
      <c r="CP33" s="703"/>
      <c r="CQ33" s="704"/>
      <c r="CR33" s="673">
        <v>9990658</v>
      </c>
      <c r="CS33" s="671"/>
      <c r="CT33" s="671"/>
      <c r="CU33" s="671"/>
      <c r="CV33" s="671"/>
      <c r="CW33" s="671"/>
      <c r="CX33" s="671"/>
      <c r="CY33" s="672"/>
      <c r="CZ33" s="674">
        <v>37.1</v>
      </c>
      <c r="DA33" s="675"/>
      <c r="DB33" s="675"/>
      <c r="DC33" s="676"/>
      <c r="DD33" s="642">
        <v>7837010</v>
      </c>
      <c r="DE33" s="671"/>
      <c r="DF33" s="671"/>
      <c r="DG33" s="671"/>
      <c r="DH33" s="671"/>
      <c r="DI33" s="671"/>
      <c r="DJ33" s="671"/>
      <c r="DK33" s="672"/>
      <c r="DL33" s="642">
        <v>5034313</v>
      </c>
      <c r="DM33" s="671"/>
      <c r="DN33" s="671"/>
      <c r="DO33" s="671"/>
      <c r="DP33" s="671"/>
      <c r="DQ33" s="671"/>
      <c r="DR33" s="671"/>
      <c r="DS33" s="671"/>
      <c r="DT33" s="671"/>
      <c r="DU33" s="671"/>
      <c r="DV33" s="672"/>
      <c r="DW33" s="674">
        <v>34.200000000000003</v>
      </c>
      <c r="DX33" s="675"/>
      <c r="DY33" s="675"/>
      <c r="DZ33" s="675"/>
      <c r="EA33" s="675"/>
      <c r="EB33" s="675"/>
      <c r="EC33" s="714"/>
    </row>
    <row r="34" spans="2:133" ht="11.25" customHeight="1" x14ac:dyDescent="0.15">
      <c r="B34" s="652" t="s">
        <v>314</v>
      </c>
      <c r="C34" s="653"/>
      <c r="D34" s="653"/>
      <c r="E34" s="653"/>
      <c r="F34" s="653"/>
      <c r="G34" s="653"/>
      <c r="H34" s="653"/>
      <c r="I34" s="653"/>
      <c r="J34" s="653"/>
      <c r="K34" s="653"/>
      <c r="L34" s="653"/>
      <c r="M34" s="653"/>
      <c r="N34" s="653"/>
      <c r="O34" s="653"/>
      <c r="P34" s="653"/>
      <c r="Q34" s="654"/>
      <c r="R34" s="673">
        <v>1327788</v>
      </c>
      <c r="S34" s="643"/>
      <c r="T34" s="643"/>
      <c r="U34" s="643"/>
      <c r="V34" s="643"/>
      <c r="W34" s="643"/>
      <c r="X34" s="643"/>
      <c r="Y34" s="644"/>
      <c r="Z34" s="692">
        <v>4.8</v>
      </c>
      <c r="AA34" s="692"/>
      <c r="AB34" s="692"/>
      <c r="AC34" s="692"/>
      <c r="AD34" s="693" t="s">
        <v>127</v>
      </c>
      <c r="AE34" s="693"/>
      <c r="AF34" s="693"/>
      <c r="AG34" s="693"/>
      <c r="AH34" s="693"/>
      <c r="AI34" s="693"/>
      <c r="AJ34" s="693"/>
      <c r="AK34" s="693"/>
      <c r="AL34" s="674" t="s">
        <v>127</v>
      </c>
      <c r="AM34" s="677"/>
      <c r="AN34" s="677"/>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2" t="s">
        <v>315</v>
      </c>
      <c r="CE34" s="703"/>
      <c r="CF34" s="703"/>
      <c r="CG34" s="703"/>
      <c r="CH34" s="703"/>
      <c r="CI34" s="703"/>
      <c r="CJ34" s="703"/>
      <c r="CK34" s="703"/>
      <c r="CL34" s="703"/>
      <c r="CM34" s="703"/>
      <c r="CN34" s="703"/>
      <c r="CO34" s="703"/>
      <c r="CP34" s="703"/>
      <c r="CQ34" s="704"/>
      <c r="CR34" s="673">
        <v>3264231</v>
      </c>
      <c r="CS34" s="643"/>
      <c r="CT34" s="643"/>
      <c r="CU34" s="643"/>
      <c r="CV34" s="643"/>
      <c r="CW34" s="643"/>
      <c r="CX34" s="643"/>
      <c r="CY34" s="644"/>
      <c r="CZ34" s="674">
        <v>12.1</v>
      </c>
      <c r="DA34" s="675"/>
      <c r="DB34" s="675"/>
      <c r="DC34" s="676"/>
      <c r="DD34" s="642">
        <v>2348355</v>
      </c>
      <c r="DE34" s="643"/>
      <c r="DF34" s="643"/>
      <c r="DG34" s="643"/>
      <c r="DH34" s="643"/>
      <c r="DI34" s="643"/>
      <c r="DJ34" s="643"/>
      <c r="DK34" s="644"/>
      <c r="DL34" s="642">
        <v>1792253</v>
      </c>
      <c r="DM34" s="643"/>
      <c r="DN34" s="643"/>
      <c r="DO34" s="643"/>
      <c r="DP34" s="643"/>
      <c r="DQ34" s="643"/>
      <c r="DR34" s="643"/>
      <c r="DS34" s="643"/>
      <c r="DT34" s="643"/>
      <c r="DU34" s="643"/>
      <c r="DV34" s="644"/>
      <c r="DW34" s="674">
        <v>12.2</v>
      </c>
      <c r="DX34" s="675"/>
      <c r="DY34" s="675"/>
      <c r="DZ34" s="675"/>
      <c r="EA34" s="675"/>
      <c r="EB34" s="675"/>
      <c r="EC34" s="714"/>
    </row>
    <row r="35" spans="2:133" ht="11.25" customHeight="1" x14ac:dyDescent="0.15">
      <c r="B35" s="652" t="s">
        <v>316</v>
      </c>
      <c r="C35" s="653"/>
      <c r="D35" s="653"/>
      <c r="E35" s="653"/>
      <c r="F35" s="653"/>
      <c r="G35" s="653"/>
      <c r="H35" s="653"/>
      <c r="I35" s="653"/>
      <c r="J35" s="653"/>
      <c r="K35" s="653"/>
      <c r="L35" s="653"/>
      <c r="M35" s="653"/>
      <c r="N35" s="653"/>
      <c r="O35" s="653"/>
      <c r="P35" s="653"/>
      <c r="Q35" s="654"/>
      <c r="R35" s="673">
        <v>193057</v>
      </c>
      <c r="S35" s="643"/>
      <c r="T35" s="643"/>
      <c r="U35" s="643"/>
      <c r="V35" s="643"/>
      <c r="W35" s="643"/>
      <c r="X35" s="643"/>
      <c r="Y35" s="644"/>
      <c r="Z35" s="692">
        <v>0.7</v>
      </c>
      <c r="AA35" s="692"/>
      <c r="AB35" s="692"/>
      <c r="AC35" s="692"/>
      <c r="AD35" s="693">
        <v>17788</v>
      </c>
      <c r="AE35" s="693"/>
      <c r="AF35" s="693"/>
      <c r="AG35" s="693"/>
      <c r="AH35" s="693"/>
      <c r="AI35" s="693"/>
      <c r="AJ35" s="693"/>
      <c r="AK35" s="693"/>
      <c r="AL35" s="674">
        <v>0.1</v>
      </c>
      <c r="AM35" s="677"/>
      <c r="AN35" s="677"/>
      <c r="AO35" s="694"/>
      <c r="AP35" s="218"/>
      <c r="AQ35" s="724" t="s">
        <v>317</v>
      </c>
      <c r="AR35" s="725"/>
      <c r="AS35" s="725"/>
      <c r="AT35" s="725"/>
      <c r="AU35" s="725"/>
      <c r="AV35" s="725"/>
      <c r="AW35" s="725"/>
      <c r="AX35" s="725"/>
      <c r="AY35" s="725"/>
      <c r="AZ35" s="725"/>
      <c r="BA35" s="725"/>
      <c r="BB35" s="725"/>
      <c r="BC35" s="725"/>
      <c r="BD35" s="725"/>
      <c r="BE35" s="725"/>
      <c r="BF35" s="726"/>
      <c r="BG35" s="724" t="s">
        <v>318</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2" t="s">
        <v>319</v>
      </c>
      <c r="CE35" s="703"/>
      <c r="CF35" s="703"/>
      <c r="CG35" s="703"/>
      <c r="CH35" s="703"/>
      <c r="CI35" s="703"/>
      <c r="CJ35" s="703"/>
      <c r="CK35" s="703"/>
      <c r="CL35" s="703"/>
      <c r="CM35" s="703"/>
      <c r="CN35" s="703"/>
      <c r="CO35" s="703"/>
      <c r="CP35" s="703"/>
      <c r="CQ35" s="704"/>
      <c r="CR35" s="673">
        <v>180987</v>
      </c>
      <c r="CS35" s="671"/>
      <c r="CT35" s="671"/>
      <c r="CU35" s="671"/>
      <c r="CV35" s="671"/>
      <c r="CW35" s="671"/>
      <c r="CX35" s="671"/>
      <c r="CY35" s="672"/>
      <c r="CZ35" s="674">
        <v>0.7</v>
      </c>
      <c r="DA35" s="675"/>
      <c r="DB35" s="675"/>
      <c r="DC35" s="676"/>
      <c r="DD35" s="642">
        <v>157350</v>
      </c>
      <c r="DE35" s="671"/>
      <c r="DF35" s="671"/>
      <c r="DG35" s="671"/>
      <c r="DH35" s="671"/>
      <c r="DI35" s="671"/>
      <c r="DJ35" s="671"/>
      <c r="DK35" s="672"/>
      <c r="DL35" s="642">
        <v>146113</v>
      </c>
      <c r="DM35" s="671"/>
      <c r="DN35" s="671"/>
      <c r="DO35" s="671"/>
      <c r="DP35" s="671"/>
      <c r="DQ35" s="671"/>
      <c r="DR35" s="671"/>
      <c r="DS35" s="671"/>
      <c r="DT35" s="671"/>
      <c r="DU35" s="671"/>
      <c r="DV35" s="672"/>
      <c r="DW35" s="674">
        <v>1</v>
      </c>
      <c r="DX35" s="675"/>
      <c r="DY35" s="675"/>
      <c r="DZ35" s="675"/>
      <c r="EA35" s="675"/>
      <c r="EB35" s="675"/>
      <c r="EC35" s="714"/>
    </row>
    <row r="36" spans="2:133" ht="11.25" customHeight="1" x14ac:dyDescent="0.15">
      <c r="B36" s="652" t="s">
        <v>320</v>
      </c>
      <c r="C36" s="653"/>
      <c r="D36" s="653"/>
      <c r="E36" s="653"/>
      <c r="F36" s="653"/>
      <c r="G36" s="653"/>
      <c r="H36" s="653"/>
      <c r="I36" s="653"/>
      <c r="J36" s="653"/>
      <c r="K36" s="653"/>
      <c r="L36" s="653"/>
      <c r="M36" s="653"/>
      <c r="N36" s="653"/>
      <c r="O36" s="653"/>
      <c r="P36" s="653"/>
      <c r="Q36" s="654"/>
      <c r="R36" s="673">
        <v>216450</v>
      </c>
      <c r="S36" s="643"/>
      <c r="T36" s="643"/>
      <c r="U36" s="643"/>
      <c r="V36" s="643"/>
      <c r="W36" s="643"/>
      <c r="X36" s="643"/>
      <c r="Y36" s="644"/>
      <c r="Z36" s="692">
        <v>0.8</v>
      </c>
      <c r="AA36" s="692"/>
      <c r="AB36" s="692"/>
      <c r="AC36" s="692"/>
      <c r="AD36" s="693" t="s">
        <v>127</v>
      </c>
      <c r="AE36" s="693"/>
      <c r="AF36" s="693"/>
      <c r="AG36" s="693"/>
      <c r="AH36" s="693"/>
      <c r="AI36" s="693"/>
      <c r="AJ36" s="693"/>
      <c r="AK36" s="693"/>
      <c r="AL36" s="674" t="s">
        <v>127</v>
      </c>
      <c r="AM36" s="677"/>
      <c r="AN36" s="677"/>
      <c r="AO36" s="694"/>
      <c r="AP36" s="218"/>
      <c r="AQ36" s="715" t="s">
        <v>321</v>
      </c>
      <c r="AR36" s="716"/>
      <c r="AS36" s="716"/>
      <c r="AT36" s="716"/>
      <c r="AU36" s="716"/>
      <c r="AV36" s="716"/>
      <c r="AW36" s="716"/>
      <c r="AX36" s="716"/>
      <c r="AY36" s="717"/>
      <c r="AZ36" s="718">
        <v>3062185</v>
      </c>
      <c r="BA36" s="719"/>
      <c r="BB36" s="719"/>
      <c r="BC36" s="719"/>
      <c r="BD36" s="719"/>
      <c r="BE36" s="719"/>
      <c r="BF36" s="720"/>
      <c r="BG36" s="721" t="s">
        <v>322</v>
      </c>
      <c r="BH36" s="722"/>
      <c r="BI36" s="722"/>
      <c r="BJ36" s="722"/>
      <c r="BK36" s="722"/>
      <c r="BL36" s="722"/>
      <c r="BM36" s="722"/>
      <c r="BN36" s="722"/>
      <c r="BO36" s="722"/>
      <c r="BP36" s="722"/>
      <c r="BQ36" s="722"/>
      <c r="BR36" s="722"/>
      <c r="BS36" s="722"/>
      <c r="BT36" s="722"/>
      <c r="BU36" s="723"/>
      <c r="BV36" s="718">
        <v>43293</v>
      </c>
      <c r="BW36" s="719"/>
      <c r="BX36" s="719"/>
      <c r="BY36" s="719"/>
      <c r="BZ36" s="719"/>
      <c r="CA36" s="719"/>
      <c r="CB36" s="720"/>
      <c r="CD36" s="702" t="s">
        <v>323</v>
      </c>
      <c r="CE36" s="703"/>
      <c r="CF36" s="703"/>
      <c r="CG36" s="703"/>
      <c r="CH36" s="703"/>
      <c r="CI36" s="703"/>
      <c r="CJ36" s="703"/>
      <c r="CK36" s="703"/>
      <c r="CL36" s="703"/>
      <c r="CM36" s="703"/>
      <c r="CN36" s="703"/>
      <c r="CO36" s="703"/>
      <c r="CP36" s="703"/>
      <c r="CQ36" s="704"/>
      <c r="CR36" s="673">
        <v>2924679</v>
      </c>
      <c r="CS36" s="643"/>
      <c r="CT36" s="643"/>
      <c r="CU36" s="643"/>
      <c r="CV36" s="643"/>
      <c r="CW36" s="643"/>
      <c r="CX36" s="643"/>
      <c r="CY36" s="644"/>
      <c r="CZ36" s="674">
        <v>10.9</v>
      </c>
      <c r="DA36" s="675"/>
      <c r="DB36" s="675"/>
      <c r="DC36" s="676"/>
      <c r="DD36" s="642">
        <v>2383381</v>
      </c>
      <c r="DE36" s="643"/>
      <c r="DF36" s="643"/>
      <c r="DG36" s="643"/>
      <c r="DH36" s="643"/>
      <c r="DI36" s="643"/>
      <c r="DJ36" s="643"/>
      <c r="DK36" s="644"/>
      <c r="DL36" s="642">
        <v>1500383</v>
      </c>
      <c r="DM36" s="643"/>
      <c r="DN36" s="643"/>
      <c r="DO36" s="643"/>
      <c r="DP36" s="643"/>
      <c r="DQ36" s="643"/>
      <c r="DR36" s="643"/>
      <c r="DS36" s="643"/>
      <c r="DT36" s="643"/>
      <c r="DU36" s="643"/>
      <c r="DV36" s="644"/>
      <c r="DW36" s="674">
        <v>10.199999999999999</v>
      </c>
      <c r="DX36" s="675"/>
      <c r="DY36" s="675"/>
      <c r="DZ36" s="675"/>
      <c r="EA36" s="675"/>
      <c r="EB36" s="675"/>
      <c r="EC36" s="714"/>
    </row>
    <row r="37" spans="2:133" ht="11.25" customHeight="1" x14ac:dyDescent="0.15">
      <c r="B37" s="652" t="s">
        <v>324</v>
      </c>
      <c r="C37" s="653"/>
      <c r="D37" s="653"/>
      <c r="E37" s="653"/>
      <c r="F37" s="653"/>
      <c r="G37" s="653"/>
      <c r="H37" s="653"/>
      <c r="I37" s="653"/>
      <c r="J37" s="653"/>
      <c r="K37" s="653"/>
      <c r="L37" s="653"/>
      <c r="M37" s="653"/>
      <c r="N37" s="653"/>
      <c r="O37" s="653"/>
      <c r="P37" s="653"/>
      <c r="Q37" s="654"/>
      <c r="R37" s="673">
        <v>818773</v>
      </c>
      <c r="S37" s="643"/>
      <c r="T37" s="643"/>
      <c r="U37" s="643"/>
      <c r="V37" s="643"/>
      <c r="W37" s="643"/>
      <c r="X37" s="643"/>
      <c r="Y37" s="644"/>
      <c r="Z37" s="692">
        <v>2.9</v>
      </c>
      <c r="AA37" s="692"/>
      <c r="AB37" s="692"/>
      <c r="AC37" s="692"/>
      <c r="AD37" s="693" t="s">
        <v>127</v>
      </c>
      <c r="AE37" s="693"/>
      <c r="AF37" s="693"/>
      <c r="AG37" s="693"/>
      <c r="AH37" s="693"/>
      <c r="AI37" s="693"/>
      <c r="AJ37" s="693"/>
      <c r="AK37" s="693"/>
      <c r="AL37" s="674" t="s">
        <v>127</v>
      </c>
      <c r="AM37" s="677"/>
      <c r="AN37" s="677"/>
      <c r="AO37" s="694"/>
      <c r="AQ37" s="706" t="s">
        <v>325</v>
      </c>
      <c r="AR37" s="707"/>
      <c r="AS37" s="707"/>
      <c r="AT37" s="707"/>
      <c r="AU37" s="707"/>
      <c r="AV37" s="707"/>
      <c r="AW37" s="707"/>
      <c r="AX37" s="707"/>
      <c r="AY37" s="708"/>
      <c r="AZ37" s="673">
        <v>495000</v>
      </c>
      <c r="BA37" s="643"/>
      <c r="BB37" s="643"/>
      <c r="BC37" s="643"/>
      <c r="BD37" s="671"/>
      <c r="BE37" s="671"/>
      <c r="BF37" s="709"/>
      <c r="BG37" s="702" t="s">
        <v>326</v>
      </c>
      <c r="BH37" s="703"/>
      <c r="BI37" s="703"/>
      <c r="BJ37" s="703"/>
      <c r="BK37" s="703"/>
      <c r="BL37" s="703"/>
      <c r="BM37" s="703"/>
      <c r="BN37" s="703"/>
      <c r="BO37" s="703"/>
      <c r="BP37" s="703"/>
      <c r="BQ37" s="703"/>
      <c r="BR37" s="703"/>
      <c r="BS37" s="703"/>
      <c r="BT37" s="703"/>
      <c r="BU37" s="704"/>
      <c r="BV37" s="673">
        <v>-15563</v>
      </c>
      <c r="BW37" s="643"/>
      <c r="BX37" s="643"/>
      <c r="BY37" s="643"/>
      <c r="BZ37" s="643"/>
      <c r="CA37" s="643"/>
      <c r="CB37" s="705"/>
      <c r="CD37" s="702" t="s">
        <v>327</v>
      </c>
      <c r="CE37" s="703"/>
      <c r="CF37" s="703"/>
      <c r="CG37" s="703"/>
      <c r="CH37" s="703"/>
      <c r="CI37" s="703"/>
      <c r="CJ37" s="703"/>
      <c r="CK37" s="703"/>
      <c r="CL37" s="703"/>
      <c r="CM37" s="703"/>
      <c r="CN37" s="703"/>
      <c r="CO37" s="703"/>
      <c r="CP37" s="703"/>
      <c r="CQ37" s="704"/>
      <c r="CR37" s="673">
        <v>443950</v>
      </c>
      <c r="CS37" s="671"/>
      <c r="CT37" s="671"/>
      <c r="CU37" s="671"/>
      <c r="CV37" s="671"/>
      <c r="CW37" s="671"/>
      <c r="CX37" s="671"/>
      <c r="CY37" s="672"/>
      <c r="CZ37" s="674">
        <v>1.6</v>
      </c>
      <c r="DA37" s="675"/>
      <c r="DB37" s="675"/>
      <c r="DC37" s="676"/>
      <c r="DD37" s="642">
        <v>429850</v>
      </c>
      <c r="DE37" s="671"/>
      <c r="DF37" s="671"/>
      <c r="DG37" s="671"/>
      <c r="DH37" s="671"/>
      <c r="DI37" s="671"/>
      <c r="DJ37" s="671"/>
      <c r="DK37" s="672"/>
      <c r="DL37" s="642">
        <v>429294</v>
      </c>
      <c r="DM37" s="671"/>
      <c r="DN37" s="671"/>
      <c r="DO37" s="671"/>
      <c r="DP37" s="671"/>
      <c r="DQ37" s="671"/>
      <c r="DR37" s="671"/>
      <c r="DS37" s="671"/>
      <c r="DT37" s="671"/>
      <c r="DU37" s="671"/>
      <c r="DV37" s="672"/>
      <c r="DW37" s="674">
        <v>2.9</v>
      </c>
      <c r="DX37" s="675"/>
      <c r="DY37" s="675"/>
      <c r="DZ37" s="675"/>
      <c r="EA37" s="675"/>
      <c r="EB37" s="675"/>
      <c r="EC37" s="714"/>
    </row>
    <row r="38" spans="2:133" ht="11.25" customHeight="1" x14ac:dyDescent="0.15">
      <c r="B38" s="652" t="s">
        <v>328</v>
      </c>
      <c r="C38" s="653"/>
      <c r="D38" s="653"/>
      <c r="E38" s="653"/>
      <c r="F38" s="653"/>
      <c r="G38" s="653"/>
      <c r="H38" s="653"/>
      <c r="I38" s="653"/>
      <c r="J38" s="653"/>
      <c r="K38" s="653"/>
      <c r="L38" s="653"/>
      <c r="M38" s="653"/>
      <c r="N38" s="653"/>
      <c r="O38" s="653"/>
      <c r="P38" s="653"/>
      <c r="Q38" s="654"/>
      <c r="R38" s="673">
        <v>882074</v>
      </c>
      <c r="S38" s="643"/>
      <c r="T38" s="643"/>
      <c r="U38" s="643"/>
      <c r="V38" s="643"/>
      <c r="W38" s="643"/>
      <c r="X38" s="643"/>
      <c r="Y38" s="644"/>
      <c r="Z38" s="692">
        <v>3.2</v>
      </c>
      <c r="AA38" s="692"/>
      <c r="AB38" s="692"/>
      <c r="AC38" s="692"/>
      <c r="AD38" s="693" t="s">
        <v>127</v>
      </c>
      <c r="AE38" s="693"/>
      <c r="AF38" s="693"/>
      <c r="AG38" s="693"/>
      <c r="AH38" s="693"/>
      <c r="AI38" s="693"/>
      <c r="AJ38" s="693"/>
      <c r="AK38" s="693"/>
      <c r="AL38" s="674" t="s">
        <v>127</v>
      </c>
      <c r="AM38" s="677"/>
      <c r="AN38" s="677"/>
      <c r="AO38" s="694"/>
      <c r="AQ38" s="706" t="s">
        <v>329</v>
      </c>
      <c r="AR38" s="707"/>
      <c r="AS38" s="707"/>
      <c r="AT38" s="707"/>
      <c r="AU38" s="707"/>
      <c r="AV38" s="707"/>
      <c r="AW38" s="707"/>
      <c r="AX38" s="707"/>
      <c r="AY38" s="708"/>
      <c r="AZ38" s="673">
        <v>362055</v>
      </c>
      <c r="BA38" s="643"/>
      <c r="BB38" s="643"/>
      <c r="BC38" s="643"/>
      <c r="BD38" s="671"/>
      <c r="BE38" s="671"/>
      <c r="BF38" s="709"/>
      <c r="BG38" s="702" t="s">
        <v>330</v>
      </c>
      <c r="BH38" s="703"/>
      <c r="BI38" s="703"/>
      <c r="BJ38" s="703"/>
      <c r="BK38" s="703"/>
      <c r="BL38" s="703"/>
      <c r="BM38" s="703"/>
      <c r="BN38" s="703"/>
      <c r="BO38" s="703"/>
      <c r="BP38" s="703"/>
      <c r="BQ38" s="703"/>
      <c r="BR38" s="703"/>
      <c r="BS38" s="703"/>
      <c r="BT38" s="703"/>
      <c r="BU38" s="704"/>
      <c r="BV38" s="673">
        <v>4148</v>
      </c>
      <c r="BW38" s="643"/>
      <c r="BX38" s="643"/>
      <c r="BY38" s="643"/>
      <c r="BZ38" s="643"/>
      <c r="CA38" s="643"/>
      <c r="CB38" s="705"/>
      <c r="CD38" s="702" t="s">
        <v>331</v>
      </c>
      <c r="CE38" s="703"/>
      <c r="CF38" s="703"/>
      <c r="CG38" s="703"/>
      <c r="CH38" s="703"/>
      <c r="CI38" s="703"/>
      <c r="CJ38" s="703"/>
      <c r="CK38" s="703"/>
      <c r="CL38" s="703"/>
      <c r="CM38" s="703"/>
      <c r="CN38" s="703"/>
      <c r="CO38" s="703"/>
      <c r="CP38" s="703"/>
      <c r="CQ38" s="704"/>
      <c r="CR38" s="673">
        <v>1958983</v>
      </c>
      <c r="CS38" s="643"/>
      <c r="CT38" s="643"/>
      <c r="CU38" s="643"/>
      <c r="CV38" s="643"/>
      <c r="CW38" s="643"/>
      <c r="CX38" s="643"/>
      <c r="CY38" s="644"/>
      <c r="CZ38" s="674">
        <v>7.3</v>
      </c>
      <c r="DA38" s="675"/>
      <c r="DB38" s="675"/>
      <c r="DC38" s="676"/>
      <c r="DD38" s="642">
        <v>1664128</v>
      </c>
      <c r="DE38" s="643"/>
      <c r="DF38" s="643"/>
      <c r="DG38" s="643"/>
      <c r="DH38" s="643"/>
      <c r="DI38" s="643"/>
      <c r="DJ38" s="643"/>
      <c r="DK38" s="644"/>
      <c r="DL38" s="642">
        <v>1595564</v>
      </c>
      <c r="DM38" s="643"/>
      <c r="DN38" s="643"/>
      <c r="DO38" s="643"/>
      <c r="DP38" s="643"/>
      <c r="DQ38" s="643"/>
      <c r="DR38" s="643"/>
      <c r="DS38" s="643"/>
      <c r="DT38" s="643"/>
      <c r="DU38" s="643"/>
      <c r="DV38" s="644"/>
      <c r="DW38" s="674">
        <v>10.8</v>
      </c>
      <c r="DX38" s="675"/>
      <c r="DY38" s="675"/>
      <c r="DZ38" s="675"/>
      <c r="EA38" s="675"/>
      <c r="EB38" s="675"/>
      <c r="EC38" s="714"/>
    </row>
    <row r="39" spans="2:133" ht="11.25" customHeight="1" x14ac:dyDescent="0.15">
      <c r="B39" s="652" t="s">
        <v>332</v>
      </c>
      <c r="C39" s="653"/>
      <c r="D39" s="653"/>
      <c r="E39" s="653"/>
      <c r="F39" s="653"/>
      <c r="G39" s="653"/>
      <c r="H39" s="653"/>
      <c r="I39" s="653"/>
      <c r="J39" s="653"/>
      <c r="K39" s="653"/>
      <c r="L39" s="653"/>
      <c r="M39" s="653"/>
      <c r="N39" s="653"/>
      <c r="O39" s="653"/>
      <c r="P39" s="653"/>
      <c r="Q39" s="654"/>
      <c r="R39" s="673">
        <v>436769</v>
      </c>
      <c r="S39" s="643"/>
      <c r="T39" s="643"/>
      <c r="U39" s="643"/>
      <c r="V39" s="643"/>
      <c r="W39" s="643"/>
      <c r="X39" s="643"/>
      <c r="Y39" s="644"/>
      <c r="Z39" s="692">
        <v>1.6</v>
      </c>
      <c r="AA39" s="692"/>
      <c r="AB39" s="692"/>
      <c r="AC39" s="692"/>
      <c r="AD39" s="693">
        <v>7817</v>
      </c>
      <c r="AE39" s="693"/>
      <c r="AF39" s="693"/>
      <c r="AG39" s="693"/>
      <c r="AH39" s="693"/>
      <c r="AI39" s="693"/>
      <c r="AJ39" s="693"/>
      <c r="AK39" s="693"/>
      <c r="AL39" s="674">
        <v>0.1</v>
      </c>
      <c r="AM39" s="677"/>
      <c r="AN39" s="677"/>
      <c r="AO39" s="694"/>
      <c r="AQ39" s="706" t="s">
        <v>333</v>
      </c>
      <c r="AR39" s="707"/>
      <c r="AS39" s="707"/>
      <c r="AT39" s="707"/>
      <c r="AU39" s="707"/>
      <c r="AV39" s="707"/>
      <c r="AW39" s="707"/>
      <c r="AX39" s="707"/>
      <c r="AY39" s="708"/>
      <c r="AZ39" s="673">
        <v>246147</v>
      </c>
      <c r="BA39" s="643"/>
      <c r="BB39" s="643"/>
      <c r="BC39" s="643"/>
      <c r="BD39" s="671"/>
      <c r="BE39" s="671"/>
      <c r="BF39" s="709"/>
      <c r="BG39" s="702" t="s">
        <v>334</v>
      </c>
      <c r="BH39" s="703"/>
      <c r="BI39" s="703"/>
      <c r="BJ39" s="703"/>
      <c r="BK39" s="703"/>
      <c r="BL39" s="703"/>
      <c r="BM39" s="703"/>
      <c r="BN39" s="703"/>
      <c r="BO39" s="703"/>
      <c r="BP39" s="703"/>
      <c r="BQ39" s="703"/>
      <c r="BR39" s="703"/>
      <c r="BS39" s="703"/>
      <c r="BT39" s="703"/>
      <c r="BU39" s="704"/>
      <c r="BV39" s="673">
        <v>5881</v>
      </c>
      <c r="BW39" s="643"/>
      <c r="BX39" s="643"/>
      <c r="BY39" s="643"/>
      <c r="BZ39" s="643"/>
      <c r="CA39" s="643"/>
      <c r="CB39" s="705"/>
      <c r="CD39" s="702" t="s">
        <v>335</v>
      </c>
      <c r="CE39" s="703"/>
      <c r="CF39" s="703"/>
      <c r="CG39" s="703"/>
      <c r="CH39" s="703"/>
      <c r="CI39" s="703"/>
      <c r="CJ39" s="703"/>
      <c r="CK39" s="703"/>
      <c r="CL39" s="703"/>
      <c r="CM39" s="703"/>
      <c r="CN39" s="703"/>
      <c r="CO39" s="703"/>
      <c r="CP39" s="703"/>
      <c r="CQ39" s="704"/>
      <c r="CR39" s="673">
        <v>1508122</v>
      </c>
      <c r="CS39" s="671"/>
      <c r="CT39" s="671"/>
      <c r="CU39" s="671"/>
      <c r="CV39" s="671"/>
      <c r="CW39" s="671"/>
      <c r="CX39" s="671"/>
      <c r="CY39" s="672"/>
      <c r="CZ39" s="674">
        <v>5.6</v>
      </c>
      <c r="DA39" s="675"/>
      <c r="DB39" s="675"/>
      <c r="DC39" s="676"/>
      <c r="DD39" s="642">
        <v>1224049</v>
      </c>
      <c r="DE39" s="671"/>
      <c r="DF39" s="671"/>
      <c r="DG39" s="671"/>
      <c r="DH39" s="671"/>
      <c r="DI39" s="671"/>
      <c r="DJ39" s="671"/>
      <c r="DK39" s="672"/>
      <c r="DL39" s="642" t="s">
        <v>127</v>
      </c>
      <c r="DM39" s="671"/>
      <c r="DN39" s="671"/>
      <c r="DO39" s="671"/>
      <c r="DP39" s="671"/>
      <c r="DQ39" s="671"/>
      <c r="DR39" s="671"/>
      <c r="DS39" s="671"/>
      <c r="DT39" s="671"/>
      <c r="DU39" s="671"/>
      <c r="DV39" s="672"/>
      <c r="DW39" s="674" t="s">
        <v>127</v>
      </c>
      <c r="DX39" s="675"/>
      <c r="DY39" s="675"/>
      <c r="DZ39" s="675"/>
      <c r="EA39" s="675"/>
      <c r="EB39" s="675"/>
      <c r="EC39" s="714"/>
    </row>
    <row r="40" spans="2:133" ht="11.25" customHeight="1" x14ac:dyDescent="0.15">
      <c r="B40" s="652" t="s">
        <v>336</v>
      </c>
      <c r="C40" s="653"/>
      <c r="D40" s="653"/>
      <c r="E40" s="653"/>
      <c r="F40" s="653"/>
      <c r="G40" s="653"/>
      <c r="H40" s="653"/>
      <c r="I40" s="653"/>
      <c r="J40" s="653"/>
      <c r="K40" s="653"/>
      <c r="L40" s="653"/>
      <c r="M40" s="653"/>
      <c r="N40" s="653"/>
      <c r="O40" s="653"/>
      <c r="P40" s="653"/>
      <c r="Q40" s="654"/>
      <c r="R40" s="673">
        <v>3497534</v>
      </c>
      <c r="S40" s="643"/>
      <c r="T40" s="643"/>
      <c r="U40" s="643"/>
      <c r="V40" s="643"/>
      <c r="W40" s="643"/>
      <c r="X40" s="643"/>
      <c r="Y40" s="644"/>
      <c r="Z40" s="692">
        <v>12.5</v>
      </c>
      <c r="AA40" s="692"/>
      <c r="AB40" s="692"/>
      <c r="AC40" s="692"/>
      <c r="AD40" s="693" t="s">
        <v>127</v>
      </c>
      <c r="AE40" s="693"/>
      <c r="AF40" s="693"/>
      <c r="AG40" s="693"/>
      <c r="AH40" s="693"/>
      <c r="AI40" s="693"/>
      <c r="AJ40" s="693"/>
      <c r="AK40" s="693"/>
      <c r="AL40" s="674" t="s">
        <v>127</v>
      </c>
      <c r="AM40" s="677"/>
      <c r="AN40" s="677"/>
      <c r="AO40" s="694"/>
      <c r="AQ40" s="706" t="s">
        <v>337</v>
      </c>
      <c r="AR40" s="707"/>
      <c r="AS40" s="707"/>
      <c r="AT40" s="707"/>
      <c r="AU40" s="707"/>
      <c r="AV40" s="707"/>
      <c r="AW40" s="707"/>
      <c r="AX40" s="707"/>
      <c r="AY40" s="708"/>
      <c r="AZ40" s="673">
        <v>107876</v>
      </c>
      <c r="BA40" s="643"/>
      <c r="BB40" s="643"/>
      <c r="BC40" s="643"/>
      <c r="BD40" s="671"/>
      <c r="BE40" s="671"/>
      <c r="BF40" s="709"/>
      <c r="BG40" s="710" t="s">
        <v>338</v>
      </c>
      <c r="BH40" s="711"/>
      <c r="BI40" s="711"/>
      <c r="BJ40" s="711"/>
      <c r="BK40" s="711"/>
      <c r="BL40" s="365"/>
      <c r="BM40" s="703" t="s">
        <v>339</v>
      </c>
      <c r="BN40" s="703"/>
      <c r="BO40" s="703"/>
      <c r="BP40" s="703"/>
      <c r="BQ40" s="703"/>
      <c r="BR40" s="703"/>
      <c r="BS40" s="703"/>
      <c r="BT40" s="703"/>
      <c r="BU40" s="704"/>
      <c r="BV40" s="673">
        <v>97</v>
      </c>
      <c r="BW40" s="643"/>
      <c r="BX40" s="643"/>
      <c r="BY40" s="643"/>
      <c r="BZ40" s="643"/>
      <c r="CA40" s="643"/>
      <c r="CB40" s="705"/>
      <c r="CD40" s="702" t="s">
        <v>340</v>
      </c>
      <c r="CE40" s="703"/>
      <c r="CF40" s="703"/>
      <c r="CG40" s="703"/>
      <c r="CH40" s="703"/>
      <c r="CI40" s="703"/>
      <c r="CJ40" s="703"/>
      <c r="CK40" s="703"/>
      <c r="CL40" s="703"/>
      <c r="CM40" s="703"/>
      <c r="CN40" s="703"/>
      <c r="CO40" s="703"/>
      <c r="CP40" s="703"/>
      <c r="CQ40" s="704"/>
      <c r="CR40" s="673">
        <v>153656</v>
      </c>
      <c r="CS40" s="643"/>
      <c r="CT40" s="643"/>
      <c r="CU40" s="643"/>
      <c r="CV40" s="643"/>
      <c r="CW40" s="643"/>
      <c r="CX40" s="643"/>
      <c r="CY40" s="644"/>
      <c r="CZ40" s="674">
        <v>0.6</v>
      </c>
      <c r="DA40" s="675"/>
      <c r="DB40" s="675"/>
      <c r="DC40" s="676"/>
      <c r="DD40" s="642">
        <v>59747</v>
      </c>
      <c r="DE40" s="643"/>
      <c r="DF40" s="643"/>
      <c r="DG40" s="643"/>
      <c r="DH40" s="643"/>
      <c r="DI40" s="643"/>
      <c r="DJ40" s="643"/>
      <c r="DK40" s="644"/>
      <c r="DL40" s="642" t="s">
        <v>127</v>
      </c>
      <c r="DM40" s="643"/>
      <c r="DN40" s="643"/>
      <c r="DO40" s="643"/>
      <c r="DP40" s="643"/>
      <c r="DQ40" s="643"/>
      <c r="DR40" s="643"/>
      <c r="DS40" s="643"/>
      <c r="DT40" s="643"/>
      <c r="DU40" s="643"/>
      <c r="DV40" s="644"/>
      <c r="DW40" s="674" t="s">
        <v>127</v>
      </c>
      <c r="DX40" s="675"/>
      <c r="DY40" s="675"/>
      <c r="DZ40" s="675"/>
      <c r="EA40" s="675"/>
      <c r="EB40" s="675"/>
      <c r="EC40" s="714"/>
    </row>
    <row r="41" spans="2:133" ht="11.25" customHeight="1" x14ac:dyDescent="0.15">
      <c r="B41" s="652" t="s">
        <v>341</v>
      </c>
      <c r="C41" s="653"/>
      <c r="D41" s="653"/>
      <c r="E41" s="653"/>
      <c r="F41" s="653"/>
      <c r="G41" s="653"/>
      <c r="H41" s="653"/>
      <c r="I41" s="653"/>
      <c r="J41" s="653"/>
      <c r="K41" s="653"/>
      <c r="L41" s="653"/>
      <c r="M41" s="653"/>
      <c r="N41" s="653"/>
      <c r="O41" s="653"/>
      <c r="P41" s="653"/>
      <c r="Q41" s="654"/>
      <c r="R41" s="673" t="s">
        <v>127</v>
      </c>
      <c r="S41" s="643"/>
      <c r="T41" s="643"/>
      <c r="U41" s="643"/>
      <c r="V41" s="643"/>
      <c r="W41" s="643"/>
      <c r="X41" s="643"/>
      <c r="Y41" s="644"/>
      <c r="Z41" s="692" t="s">
        <v>127</v>
      </c>
      <c r="AA41" s="692"/>
      <c r="AB41" s="692"/>
      <c r="AC41" s="692"/>
      <c r="AD41" s="693" t="s">
        <v>127</v>
      </c>
      <c r="AE41" s="693"/>
      <c r="AF41" s="693"/>
      <c r="AG41" s="693"/>
      <c r="AH41" s="693"/>
      <c r="AI41" s="693"/>
      <c r="AJ41" s="693"/>
      <c r="AK41" s="693"/>
      <c r="AL41" s="674" t="s">
        <v>127</v>
      </c>
      <c r="AM41" s="677"/>
      <c r="AN41" s="677"/>
      <c r="AO41" s="694"/>
      <c r="AQ41" s="706" t="s">
        <v>342</v>
      </c>
      <c r="AR41" s="707"/>
      <c r="AS41" s="707"/>
      <c r="AT41" s="707"/>
      <c r="AU41" s="707"/>
      <c r="AV41" s="707"/>
      <c r="AW41" s="707"/>
      <c r="AX41" s="707"/>
      <c r="AY41" s="708"/>
      <c r="AZ41" s="673">
        <v>348708</v>
      </c>
      <c r="BA41" s="643"/>
      <c r="BB41" s="643"/>
      <c r="BC41" s="643"/>
      <c r="BD41" s="671"/>
      <c r="BE41" s="671"/>
      <c r="BF41" s="709"/>
      <c r="BG41" s="710"/>
      <c r="BH41" s="711"/>
      <c r="BI41" s="711"/>
      <c r="BJ41" s="711"/>
      <c r="BK41" s="711"/>
      <c r="BL41" s="365"/>
      <c r="BM41" s="703" t="s">
        <v>343</v>
      </c>
      <c r="BN41" s="703"/>
      <c r="BO41" s="703"/>
      <c r="BP41" s="703"/>
      <c r="BQ41" s="703"/>
      <c r="BR41" s="703"/>
      <c r="BS41" s="703"/>
      <c r="BT41" s="703"/>
      <c r="BU41" s="704"/>
      <c r="BV41" s="673" t="s">
        <v>127</v>
      </c>
      <c r="BW41" s="643"/>
      <c r="BX41" s="643"/>
      <c r="BY41" s="643"/>
      <c r="BZ41" s="643"/>
      <c r="CA41" s="643"/>
      <c r="CB41" s="705"/>
      <c r="CD41" s="702" t="s">
        <v>344</v>
      </c>
      <c r="CE41" s="703"/>
      <c r="CF41" s="703"/>
      <c r="CG41" s="703"/>
      <c r="CH41" s="703"/>
      <c r="CI41" s="703"/>
      <c r="CJ41" s="703"/>
      <c r="CK41" s="703"/>
      <c r="CL41" s="703"/>
      <c r="CM41" s="703"/>
      <c r="CN41" s="703"/>
      <c r="CO41" s="703"/>
      <c r="CP41" s="703"/>
      <c r="CQ41" s="704"/>
      <c r="CR41" s="673" t="s">
        <v>127</v>
      </c>
      <c r="CS41" s="671"/>
      <c r="CT41" s="671"/>
      <c r="CU41" s="671"/>
      <c r="CV41" s="671"/>
      <c r="CW41" s="671"/>
      <c r="CX41" s="671"/>
      <c r="CY41" s="672"/>
      <c r="CZ41" s="674" t="s">
        <v>127</v>
      </c>
      <c r="DA41" s="675"/>
      <c r="DB41" s="675"/>
      <c r="DC41" s="676"/>
      <c r="DD41" s="642" t="s">
        <v>127</v>
      </c>
      <c r="DE41" s="671"/>
      <c r="DF41" s="671"/>
      <c r="DG41" s="671"/>
      <c r="DH41" s="671"/>
      <c r="DI41" s="671"/>
      <c r="DJ41" s="671"/>
      <c r="DK41" s="67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52" t="s">
        <v>345</v>
      </c>
      <c r="C42" s="653"/>
      <c r="D42" s="653"/>
      <c r="E42" s="653"/>
      <c r="F42" s="653"/>
      <c r="G42" s="653"/>
      <c r="H42" s="653"/>
      <c r="I42" s="653"/>
      <c r="J42" s="653"/>
      <c r="K42" s="653"/>
      <c r="L42" s="653"/>
      <c r="M42" s="653"/>
      <c r="N42" s="653"/>
      <c r="O42" s="653"/>
      <c r="P42" s="653"/>
      <c r="Q42" s="654"/>
      <c r="R42" s="673" t="s">
        <v>127</v>
      </c>
      <c r="S42" s="643"/>
      <c r="T42" s="643"/>
      <c r="U42" s="643"/>
      <c r="V42" s="643"/>
      <c r="W42" s="643"/>
      <c r="X42" s="643"/>
      <c r="Y42" s="644"/>
      <c r="Z42" s="692" t="s">
        <v>127</v>
      </c>
      <c r="AA42" s="692"/>
      <c r="AB42" s="692"/>
      <c r="AC42" s="692"/>
      <c r="AD42" s="693" t="s">
        <v>127</v>
      </c>
      <c r="AE42" s="693"/>
      <c r="AF42" s="693"/>
      <c r="AG42" s="693"/>
      <c r="AH42" s="693"/>
      <c r="AI42" s="693"/>
      <c r="AJ42" s="693"/>
      <c r="AK42" s="693"/>
      <c r="AL42" s="674" t="s">
        <v>127</v>
      </c>
      <c r="AM42" s="677"/>
      <c r="AN42" s="677"/>
      <c r="AO42" s="694"/>
      <c r="AQ42" s="699" t="s">
        <v>346</v>
      </c>
      <c r="AR42" s="700"/>
      <c r="AS42" s="700"/>
      <c r="AT42" s="700"/>
      <c r="AU42" s="700"/>
      <c r="AV42" s="700"/>
      <c r="AW42" s="700"/>
      <c r="AX42" s="700"/>
      <c r="AY42" s="701"/>
      <c r="AZ42" s="658">
        <v>1502399</v>
      </c>
      <c r="BA42" s="679"/>
      <c r="BB42" s="679"/>
      <c r="BC42" s="679"/>
      <c r="BD42" s="659"/>
      <c r="BE42" s="659"/>
      <c r="BF42" s="695"/>
      <c r="BG42" s="712"/>
      <c r="BH42" s="713"/>
      <c r="BI42" s="713"/>
      <c r="BJ42" s="713"/>
      <c r="BK42" s="713"/>
      <c r="BL42" s="366"/>
      <c r="BM42" s="696" t="s">
        <v>347</v>
      </c>
      <c r="BN42" s="696"/>
      <c r="BO42" s="696"/>
      <c r="BP42" s="696"/>
      <c r="BQ42" s="696"/>
      <c r="BR42" s="696"/>
      <c r="BS42" s="696"/>
      <c r="BT42" s="696"/>
      <c r="BU42" s="697"/>
      <c r="BV42" s="658">
        <v>431</v>
      </c>
      <c r="BW42" s="679"/>
      <c r="BX42" s="679"/>
      <c r="BY42" s="679"/>
      <c r="BZ42" s="679"/>
      <c r="CA42" s="679"/>
      <c r="CB42" s="698"/>
      <c r="CD42" s="652" t="s">
        <v>348</v>
      </c>
      <c r="CE42" s="653"/>
      <c r="CF42" s="653"/>
      <c r="CG42" s="653"/>
      <c r="CH42" s="653"/>
      <c r="CI42" s="653"/>
      <c r="CJ42" s="653"/>
      <c r="CK42" s="653"/>
      <c r="CL42" s="653"/>
      <c r="CM42" s="653"/>
      <c r="CN42" s="653"/>
      <c r="CO42" s="653"/>
      <c r="CP42" s="653"/>
      <c r="CQ42" s="654"/>
      <c r="CR42" s="673">
        <v>5669991</v>
      </c>
      <c r="CS42" s="671"/>
      <c r="CT42" s="671"/>
      <c r="CU42" s="671"/>
      <c r="CV42" s="671"/>
      <c r="CW42" s="671"/>
      <c r="CX42" s="671"/>
      <c r="CY42" s="672"/>
      <c r="CZ42" s="674">
        <v>21</v>
      </c>
      <c r="DA42" s="675"/>
      <c r="DB42" s="675"/>
      <c r="DC42" s="676"/>
      <c r="DD42" s="642">
        <v>814675</v>
      </c>
      <c r="DE42" s="671"/>
      <c r="DF42" s="671"/>
      <c r="DG42" s="671"/>
      <c r="DH42" s="671"/>
      <c r="DI42" s="671"/>
      <c r="DJ42" s="671"/>
      <c r="DK42" s="67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52" t="s">
        <v>349</v>
      </c>
      <c r="C43" s="653"/>
      <c r="D43" s="653"/>
      <c r="E43" s="653"/>
      <c r="F43" s="653"/>
      <c r="G43" s="653"/>
      <c r="H43" s="653"/>
      <c r="I43" s="653"/>
      <c r="J43" s="653"/>
      <c r="K43" s="653"/>
      <c r="L43" s="653"/>
      <c r="M43" s="653"/>
      <c r="N43" s="653"/>
      <c r="O43" s="653"/>
      <c r="P43" s="653"/>
      <c r="Q43" s="654"/>
      <c r="R43" s="673">
        <v>556134</v>
      </c>
      <c r="S43" s="643"/>
      <c r="T43" s="643"/>
      <c r="U43" s="643"/>
      <c r="V43" s="643"/>
      <c r="W43" s="643"/>
      <c r="X43" s="643"/>
      <c r="Y43" s="644"/>
      <c r="Z43" s="692">
        <v>2</v>
      </c>
      <c r="AA43" s="692"/>
      <c r="AB43" s="692"/>
      <c r="AC43" s="692"/>
      <c r="AD43" s="693" t="s">
        <v>127</v>
      </c>
      <c r="AE43" s="693"/>
      <c r="AF43" s="693"/>
      <c r="AG43" s="693"/>
      <c r="AH43" s="693"/>
      <c r="AI43" s="693"/>
      <c r="AJ43" s="693"/>
      <c r="AK43" s="693"/>
      <c r="AL43" s="674" t="s">
        <v>127</v>
      </c>
      <c r="AM43" s="677"/>
      <c r="AN43" s="677"/>
      <c r="AO43" s="694"/>
      <c r="BV43" s="219"/>
      <c r="BW43" s="219"/>
      <c r="BX43" s="219"/>
      <c r="BY43" s="219"/>
      <c r="BZ43" s="219"/>
      <c r="CA43" s="219"/>
      <c r="CB43" s="219"/>
      <c r="CD43" s="652" t="s">
        <v>350</v>
      </c>
      <c r="CE43" s="653"/>
      <c r="CF43" s="653"/>
      <c r="CG43" s="653"/>
      <c r="CH43" s="653"/>
      <c r="CI43" s="653"/>
      <c r="CJ43" s="653"/>
      <c r="CK43" s="653"/>
      <c r="CL43" s="653"/>
      <c r="CM43" s="653"/>
      <c r="CN43" s="653"/>
      <c r="CO43" s="653"/>
      <c r="CP43" s="653"/>
      <c r="CQ43" s="654"/>
      <c r="CR43" s="673">
        <v>207882</v>
      </c>
      <c r="CS43" s="671"/>
      <c r="CT43" s="671"/>
      <c r="CU43" s="671"/>
      <c r="CV43" s="671"/>
      <c r="CW43" s="671"/>
      <c r="CX43" s="671"/>
      <c r="CY43" s="672"/>
      <c r="CZ43" s="674">
        <v>0.8</v>
      </c>
      <c r="DA43" s="675"/>
      <c r="DB43" s="675"/>
      <c r="DC43" s="676"/>
      <c r="DD43" s="642">
        <v>135488</v>
      </c>
      <c r="DE43" s="671"/>
      <c r="DF43" s="671"/>
      <c r="DG43" s="671"/>
      <c r="DH43" s="671"/>
      <c r="DI43" s="671"/>
      <c r="DJ43" s="671"/>
      <c r="DK43" s="67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351</v>
      </c>
      <c r="C44" s="656"/>
      <c r="D44" s="656"/>
      <c r="E44" s="656"/>
      <c r="F44" s="656"/>
      <c r="G44" s="656"/>
      <c r="H44" s="656"/>
      <c r="I44" s="656"/>
      <c r="J44" s="656"/>
      <c r="K44" s="656"/>
      <c r="L44" s="656"/>
      <c r="M44" s="656"/>
      <c r="N44" s="656"/>
      <c r="O44" s="656"/>
      <c r="P44" s="656"/>
      <c r="Q44" s="657"/>
      <c r="R44" s="658">
        <v>27947182</v>
      </c>
      <c r="S44" s="679"/>
      <c r="T44" s="679"/>
      <c r="U44" s="679"/>
      <c r="V44" s="679"/>
      <c r="W44" s="679"/>
      <c r="X44" s="679"/>
      <c r="Y44" s="680"/>
      <c r="Z44" s="681">
        <v>100</v>
      </c>
      <c r="AA44" s="681"/>
      <c r="AB44" s="681"/>
      <c r="AC44" s="681"/>
      <c r="AD44" s="682">
        <v>14164660</v>
      </c>
      <c r="AE44" s="682"/>
      <c r="AF44" s="682"/>
      <c r="AG44" s="682"/>
      <c r="AH44" s="682"/>
      <c r="AI44" s="682"/>
      <c r="AJ44" s="682"/>
      <c r="AK44" s="682"/>
      <c r="AL44" s="661">
        <v>100</v>
      </c>
      <c r="AM44" s="683"/>
      <c r="AN44" s="683"/>
      <c r="AO44" s="684"/>
      <c r="CD44" s="685" t="s">
        <v>298</v>
      </c>
      <c r="CE44" s="686"/>
      <c r="CF44" s="652" t="s">
        <v>352</v>
      </c>
      <c r="CG44" s="653"/>
      <c r="CH44" s="653"/>
      <c r="CI44" s="653"/>
      <c r="CJ44" s="653"/>
      <c r="CK44" s="653"/>
      <c r="CL44" s="653"/>
      <c r="CM44" s="653"/>
      <c r="CN44" s="653"/>
      <c r="CO44" s="653"/>
      <c r="CP44" s="653"/>
      <c r="CQ44" s="654"/>
      <c r="CR44" s="673">
        <v>3593309</v>
      </c>
      <c r="CS44" s="643"/>
      <c r="CT44" s="643"/>
      <c r="CU44" s="643"/>
      <c r="CV44" s="643"/>
      <c r="CW44" s="643"/>
      <c r="CX44" s="643"/>
      <c r="CY44" s="644"/>
      <c r="CZ44" s="674">
        <v>13.3</v>
      </c>
      <c r="DA44" s="677"/>
      <c r="DB44" s="677"/>
      <c r="DC44" s="678"/>
      <c r="DD44" s="642">
        <v>470396</v>
      </c>
      <c r="DE44" s="643"/>
      <c r="DF44" s="643"/>
      <c r="DG44" s="643"/>
      <c r="DH44" s="643"/>
      <c r="DI44" s="643"/>
      <c r="DJ44" s="643"/>
      <c r="DK44" s="644"/>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52" t="s">
        <v>353</v>
      </c>
      <c r="CG45" s="653"/>
      <c r="CH45" s="653"/>
      <c r="CI45" s="653"/>
      <c r="CJ45" s="653"/>
      <c r="CK45" s="653"/>
      <c r="CL45" s="653"/>
      <c r="CM45" s="653"/>
      <c r="CN45" s="653"/>
      <c r="CO45" s="653"/>
      <c r="CP45" s="653"/>
      <c r="CQ45" s="654"/>
      <c r="CR45" s="673">
        <v>1535105</v>
      </c>
      <c r="CS45" s="671"/>
      <c r="CT45" s="671"/>
      <c r="CU45" s="671"/>
      <c r="CV45" s="671"/>
      <c r="CW45" s="671"/>
      <c r="CX45" s="671"/>
      <c r="CY45" s="672"/>
      <c r="CZ45" s="674">
        <v>5.7</v>
      </c>
      <c r="DA45" s="675"/>
      <c r="DB45" s="675"/>
      <c r="DC45" s="676"/>
      <c r="DD45" s="642">
        <v>81444</v>
      </c>
      <c r="DE45" s="671"/>
      <c r="DF45" s="671"/>
      <c r="DG45" s="671"/>
      <c r="DH45" s="671"/>
      <c r="DI45" s="671"/>
      <c r="DJ45" s="671"/>
      <c r="DK45" s="67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1" t="s">
        <v>354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52" t="s">
        <v>355</v>
      </c>
      <c r="CG46" s="653"/>
      <c r="CH46" s="653"/>
      <c r="CI46" s="653"/>
      <c r="CJ46" s="653"/>
      <c r="CK46" s="653"/>
      <c r="CL46" s="653"/>
      <c r="CM46" s="653"/>
      <c r="CN46" s="653"/>
      <c r="CO46" s="653"/>
      <c r="CP46" s="653"/>
      <c r="CQ46" s="654"/>
      <c r="CR46" s="673">
        <v>1919841</v>
      </c>
      <c r="CS46" s="643"/>
      <c r="CT46" s="643"/>
      <c r="CU46" s="643"/>
      <c r="CV46" s="643"/>
      <c r="CW46" s="643"/>
      <c r="CX46" s="643"/>
      <c r="CY46" s="644"/>
      <c r="CZ46" s="674">
        <v>7.1</v>
      </c>
      <c r="DA46" s="677"/>
      <c r="DB46" s="677"/>
      <c r="DC46" s="678"/>
      <c r="DD46" s="642">
        <v>361588</v>
      </c>
      <c r="DE46" s="643"/>
      <c r="DF46" s="643"/>
      <c r="DG46" s="643"/>
      <c r="DH46" s="643"/>
      <c r="DI46" s="643"/>
      <c r="DJ46" s="643"/>
      <c r="DK46" s="644"/>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651" t="s">
        <v>356</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87"/>
      <c r="CE47" s="688"/>
      <c r="CF47" s="652" t="s">
        <v>357</v>
      </c>
      <c r="CG47" s="653"/>
      <c r="CH47" s="653"/>
      <c r="CI47" s="653"/>
      <c r="CJ47" s="653"/>
      <c r="CK47" s="653"/>
      <c r="CL47" s="653"/>
      <c r="CM47" s="653"/>
      <c r="CN47" s="653"/>
      <c r="CO47" s="653"/>
      <c r="CP47" s="653"/>
      <c r="CQ47" s="654"/>
      <c r="CR47" s="673">
        <v>2076682</v>
      </c>
      <c r="CS47" s="671"/>
      <c r="CT47" s="671"/>
      <c r="CU47" s="671"/>
      <c r="CV47" s="671"/>
      <c r="CW47" s="671"/>
      <c r="CX47" s="671"/>
      <c r="CY47" s="672"/>
      <c r="CZ47" s="674">
        <v>7.7</v>
      </c>
      <c r="DA47" s="675"/>
      <c r="DB47" s="675"/>
      <c r="DC47" s="676"/>
      <c r="DD47" s="642">
        <v>344279</v>
      </c>
      <c r="DE47" s="671"/>
      <c r="DF47" s="671"/>
      <c r="DG47" s="671"/>
      <c r="DH47" s="671"/>
      <c r="DI47" s="671"/>
      <c r="DJ47" s="671"/>
      <c r="DK47" s="672"/>
      <c r="DL47" s="645"/>
      <c r="DM47" s="646"/>
      <c r="DN47" s="646"/>
      <c r="DO47" s="646"/>
      <c r="DP47" s="646"/>
      <c r="DQ47" s="646"/>
      <c r="DR47" s="646"/>
      <c r="DS47" s="646"/>
      <c r="DT47" s="646"/>
      <c r="DU47" s="646"/>
      <c r="DV47" s="647"/>
      <c r="DW47" s="648"/>
      <c r="DX47" s="649"/>
      <c r="DY47" s="649"/>
      <c r="DZ47" s="649"/>
      <c r="EA47" s="649"/>
      <c r="EB47" s="649"/>
      <c r="EC47" s="650"/>
    </row>
    <row r="48" spans="2:133" ht="11.25" x14ac:dyDescent="0.15">
      <c r="B48" s="691" t="s">
        <v>358</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89"/>
      <c r="CE48" s="690"/>
      <c r="CF48" s="652" t="s">
        <v>359</v>
      </c>
      <c r="CG48" s="653"/>
      <c r="CH48" s="653"/>
      <c r="CI48" s="653"/>
      <c r="CJ48" s="653"/>
      <c r="CK48" s="653"/>
      <c r="CL48" s="653"/>
      <c r="CM48" s="653"/>
      <c r="CN48" s="653"/>
      <c r="CO48" s="653"/>
      <c r="CP48" s="653"/>
      <c r="CQ48" s="654"/>
      <c r="CR48" s="673" t="s">
        <v>127</v>
      </c>
      <c r="CS48" s="643"/>
      <c r="CT48" s="643"/>
      <c r="CU48" s="643"/>
      <c r="CV48" s="643"/>
      <c r="CW48" s="643"/>
      <c r="CX48" s="643"/>
      <c r="CY48" s="644"/>
      <c r="CZ48" s="674" t="s">
        <v>127</v>
      </c>
      <c r="DA48" s="677"/>
      <c r="DB48" s="677"/>
      <c r="DC48" s="678"/>
      <c r="DD48" s="642" t="s">
        <v>127</v>
      </c>
      <c r="DE48" s="643"/>
      <c r="DF48" s="643"/>
      <c r="DG48" s="643"/>
      <c r="DH48" s="643"/>
      <c r="DI48" s="643"/>
      <c r="DJ48" s="643"/>
      <c r="DK48" s="644"/>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5" t="s">
        <v>360</v>
      </c>
      <c r="CE49" s="656"/>
      <c r="CF49" s="656"/>
      <c r="CG49" s="656"/>
      <c r="CH49" s="656"/>
      <c r="CI49" s="656"/>
      <c r="CJ49" s="656"/>
      <c r="CK49" s="656"/>
      <c r="CL49" s="656"/>
      <c r="CM49" s="656"/>
      <c r="CN49" s="656"/>
      <c r="CO49" s="656"/>
      <c r="CP49" s="656"/>
      <c r="CQ49" s="657"/>
      <c r="CR49" s="658">
        <v>26937125</v>
      </c>
      <c r="CS49" s="659"/>
      <c r="CT49" s="659"/>
      <c r="CU49" s="659"/>
      <c r="CV49" s="659"/>
      <c r="CW49" s="659"/>
      <c r="CX49" s="659"/>
      <c r="CY49" s="660"/>
      <c r="CZ49" s="661">
        <v>100</v>
      </c>
      <c r="DA49" s="662"/>
      <c r="DB49" s="662"/>
      <c r="DC49" s="663"/>
      <c r="DD49" s="664">
        <v>17224584</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2:133" ht="11.25"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361</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362</v>
      </c>
      <c r="DK2" s="788"/>
      <c r="DL2" s="788"/>
      <c r="DM2" s="788"/>
      <c r="DN2" s="788"/>
      <c r="DO2" s="789"/>
      <c r="DP2" s="224"/>
      <c r="DQ2" s="787" t="s">
        <v>363</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364</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365</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366</v>
      </c>
      <c r="B5" s="793"/>
      <c r="C5" s="793"/>
      <c r="D5" s="793"/>
      <c r="E5" s="793"/>
      <c r="F5" s="793"/>
      <c r="G5" s="793"/>
      <c r="H5" s="793"/>
      <c r="I5" s="793"/>
      <c r="J5" s="793"/>
      <c r="K5" s="793"/>
      <c r="L5" s="793"/>
      <c r="M5" s="793"/>
      <c r="N5" s="793"/>
      <c r="O5" s="793"/>
      <c r="P5" s="794"/>
      <c r="Q5" s="798" t="s">
        <v>367</v>
      </c>
      <c r="R5" s="799"/>
      <c r="S5" s="799"/>
      <c r="T5" s="799"/>
      <c r="U5" s="800"/>
      <c r="V5" s="798" t="s">
        <v>368</v>
      </c>
      <c r="W5" s="799"/>
      <c r="X5" s="799"/>
      <c r="Y5" s="799"/>
      <c r="Z5" s="800"/>
      <c r="AA5" s="798" t="s">
        <v>369</v>
      </c>
      <c r="AB5" s="799"/>
      <c r="AC5" s="799"/>
      <c r="AD5" s="799"/>
      <c r="AE5" s="799"/>
      <c r="AF5" s="804" t="s">
        <v>370</v>
      </c>
      <c r="AG5" s="799"/>
      <c r="AH5" s="799"/>
      <c r="AI5" s="799"/>
      <c r="AJ5" s="805"/>
      <c r="AK5" s="799" t="s">
        <v>371</v>
      </c>
      <c r="AL5" s="799"/>
      <c r="AM5" s="799"/>
      <c r="AN5" s="799"/>
      <c r="AO5" s="800"/>
      <c r="AP5" s="798" t="s">
        <v>372</v>
      </c>
      <c r="AQ5" s="799"/>
      <c r="AR5" s="799"/>
      <c r="AS5" s="799"/>
      <c r="AT5" s="800"/>
      <c r="AU5" s="798" t="s">
        <v>373</v>
      </c>
      <c r="AV5" s="799"/>
      <c r="AW5" s="799"/>
      <c r="AX5" s="799"/>
      <c r="AY5" s="805"/>
      <c r="AZ5" s="228"/>
      <c r="BA5" s="228"/>
      <c r="BB5" s="228"/>
      <c r="BC5" s="228"/>
      <c r="BD5" s="228"/>
      <c r="BE5" s="229"/>
      <c r="BF5" s="229"/>
      <c r="BG5" s="229"/>
      <c r="BH5" s="229"/>
      <c r="BI5" s="229"/>
      <c r="BJ5" s="229"/>
      <c r="BK5" s="229"/>
      <c r="BL5" s="229"/>
      <c r="BM5" s="229"/>
      <c r="BN5" s="229"/>
      <c r="BO5" s="229"/>
      <c r="BP5" s="229"/>
      <c r="BQ5" s="792" t="s">
        <v>374</v>
      </c>
      <c r="BR5" s="793"/>
      <c r="BS5" s="793"/>
      <c r="BT5" s="793"/>
      <c r="BU5" s="793"/>
      <c r="BV5" s="793"/>
      <c r="BW5" s="793"/>
      <c r="BX5" s="793"/>
      <c r="BY5" s="793"/>
      <c r="BZ5" s="793"/>
      <c r="CA5" s="793"/>
      <c r="CB5" s="793"/>
      <c r="CC5" s="793"/>
      <c r="CD5" s="793"/>
      <c r="CE5" s="793"/>
      <c r="CF5" s="793"/>
      <c r="CG5" s="794"/>
      <c r="CH5" s="798" t="s">
        <v>375</v>
      </c>
      <c r="CI5" s="799"/>
      <c r="CJ5" s="799"/>
      <c r="CK5" s="799"/>
      <c r="CL5" s="800"/>
      <c r="CM5" s="798" t="s">
        <v>376</v>
      </c>
      <c r="CN5" s="799"/>
      <c r="CO5" s="799"/>
      <c r="CP5" s="799"/>
      <c r="CQ5" s="800"/>
      <c r="CR5" s="798" t="s">
        <v>377</v>
      </c>
      <c r="CS5" s="799"/>
      <c r="CT5" s="799"/>
      <c r="CU5" s="799"/>
      <c r="CV5" s="800"/>
      <c r="CW5" s="798" t="s">
        <v>378</v>
      </c>
      <c r="CX5" s="799"/>
      <c r="CY5" s="799"/>
      <c r="CZ5" s="799"/>
      <c r="DA5" s="800"/>
      <c r="DB5" s="798" t="s">
        <v>379</v>
      </c>
      <c r="DC5" s="799"/>
      <c r="DD5" s="799"/>
      <c r="DE5" s="799"/>
      <c r="DF5" s="800"/>
      <c r="DG5" s="828" t="s">
        <v>380</v>
      </c>
      <c r="DH5" s="829"/>
      <c r="DI5" s="829"/>
      <c r="DJ5" s="829"/>
      <c r="DK5" s="830"/>
      <c r="DL5" s="828" t="s">
        <v>381</v>
      </c>
      <c r="DM5" s="829"/>
      <c r="DN5" s="829"/>
      <c r="DO5" s="829"/>
      <c r="DP5" s="830"/>
      <c r="DQ5" s="798" t="s">
        <v>382</v>
      </c>
      <c r="DR5" s="799"/>
      <c r="DS5" s="799"/>
      <c r="DT5" s="799"/>
      <c r="DU5" s="800"/>
      <c r="DV5" s="798" t="s">
        <v>373</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383</v>
      </c>
      <c r="C7" s="815"/>
      <c r="D7" s="815"/>
      <c r="E7" s="815"/>
      <c r="F7" s="815"/>
      <c r="G7" s="815"/>
      <c r="H7" s="815"/>
      <c r="I7" s="815"/>
      <c r="J7" s="815"/>
      <c r="K7" s="815"/>
      <c r="L7" s="815"/>
      <c r="M7" s="815"/>
      <c r="N7" s="815"/>
      <c r="O7" s="815"/>
      <c r="P7" s="816"/>
      <c r="Q7" s="817">
        <v>27912</v>
      </c>
      <c r="R7" s="818"/>
      <c r="S7" s="818"/>
      <c r="T7" s="818"/>
      <c r="U7" s="818"/>
      <c r="V7" s="818">
        <v>26902</v>
      </c>
      <c r="W7" s="818"/>
      <c r="X7" s="818"/>
      <c r="Y7" s="818"/>
      <c r="Z7" s="818"/>
      <c r="AA7" s="818">
        <v>1010</v>
      </c>
      <c r="AB7" s="818"/>
      <c r="AC7" s="818"/>
      <c r="AD7" s="818"/>
      <c r="AE7" s="819"/>
      <c r="AF7" s="820">
        <v>859</v>
      </c>
      <c r="AG7" s="821"/>
      <c r="AH7" s="821"/>
      <c r="AI7" s="821"/>
      <c r="AJ7" s="822"/>
      <c r="AK7" s="823">
        <v>821</v>
      </c>
      <c r="AL7" s="824"/>
      <c r="AM7" s="824"/>
      <c r="AN7" s="824"/>
      <c r="AO7" s="824"/>
      <c r="AP7" s="824">
        <v>30844</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t="s">
        <v>593</v>
      </c>
      <c r="BS7" s="811" t="s">
        <v>591</v>
      </c>
      <c r="BT7" s="812"/>
      <c r="BU7" s="812"/>
      <c r="BV7" s="812"/>
      <c r="BW7" s="812"/>
      <c r="BX7" s="812"/>
      <c r="BY7" s="812"/>
      <c r="BZ7" s="812"/>
      <c r="CA7" s="812"/>
      <c r="CB7" s="812"/>
      <c r="CC7" s="812"/>
      <c r="CD7" s="812"/>
      <c r="CE7" s="812"/>
      <c r="CF7" s="812"/>
      <c r="CG7" s="827"/>
      <c r="CH7" s="808">
        <v>0</v>
      </c>
      <c r="CI7" s="809"/>
      <c r="CJ7" s="809"/>
      <c r="CK7" s="809"/>
      <c r="CL7" s="810"/>
      <c r="CM7" s="808">
        <v>10</v>
      </c>
      <c r="CN7" s="809"/>
      <c r="CO7" s="809"/>
      <c r="CP7" s="809"/>
      <c r="CQ7" s="810"/>
      <c r="CR7" s="808">
        <v>10</v>
      </c>
      <c r="CS7" s="809"/>
      <c r="CT7" s="809"/>
      <c r="CU7" s="809"/>
      <c r="CV7" s="810"/>
      <c r="CW7" s="808" t="s">
        <v>594</v>
      </c>
      <c r="CX7" s="809"/>
      <c r="CY7" s="809"/>
      <c r="CZ7" s="809"/>
      <c r="DA7" s="810"/>
      <c r="DB7" s="808" t="s">
        <v>594</v>
      </c>
      <c r="DC7" s="809"/>
      <c r="DD7" s="809"/>
      <c r="DE7" s="809"/>
      <c r="DF7" s="810"/>
      <c r="DG7" s="808" t="s">
        <v>594</v>
      </c>
      <c r="DH7" s="809"/>
      <c r="DI7" s="809"/>
      <c r="DJ7" s="809"/>
      <c r="DK7" s="810"/>
      <c r="DL7" s="808" t="s">
        <v>594</v>
      </c>
      <c r="DM7" s="809"/>
      <c r="DN7" s="809"/>
      <c r="DO7" s="809"/>
      <c r="DP7" s="810"/>
      <c r="DQ7" s="808" t="s">
        <v>594</v>
      </c>
      <c r="DR7" s="809"/>
      <c r="DS7" s="809"/>
      <c r="DT7" s="809"/>
      <c r="DU7" s="810"/>
      <c r="DV7" s="811"/>
      <c r="DW7" s="812"/>
      <c r="DX7" s="812"/>
      <c r="DY7" s="812"/>
      <c r="DZ7" s="813"/>
      <c r="EA7" s="230"/>
    </row>
    <row r="8" spans="1:131" s="231" customFormat="1" ht="26.25" customHeight="1" x14ac:dyDescent="0.15">
      <c r="A8" s="234">
        <v>2</v>
      </c>
      <c r="B8" s="845" t="s">
        <v>384</v>
      </c>
      <c r="C8" s="846"/>
      <c r="D8" s="846"/>
      <c r="E8" s="846"/>
      <c r="F8" s="846"/>
      <c r="G8" s="846"/>
      <c r="H8" s="846"/>
      <c r="I8" s="846"/>
      <c r="J8" s="846"/>
      <c r="K8" s="846"/>
      <c r="L8" s="846"/>
      <c r="M8" s="846"/>
      <c r="N8" s="846"/>
      <c r="O8" s="846"/>
      <c r="P8" s="847"/>
      <c r="Q8" s="848">
        <v>15</v>
      </c>
      <c r="R8" s="849"/>
      <c r="S8" s="849"/>
      <c r="T8" s="849"/>
      <c r="U8" s="849"/>
      <c r="V8" s="849">
        <v>15</v>
      </c>
      <c r="W8" s="849"/>
      <c r="X8" s="849"/>
      <c r="Y8" s="849"/>
      <c r="Z8" s="849"/>
      <c r="AA8" s="849">
        <v>0</v>
      </c>
      <c r="AB8" s="849"/>
      <c r="AC8" s="849"/>
      <c r="AD8" s="849"/>
      <c r="AE8" s="850"/>
      <c r="AF8" s="851" t="s">
        <v>127</v>
      </c>
      <c r="AG8" s="852"/>
      <c r="AH8" s="852"/>
      <c r="AI8" s="852"/>
      <c r="AJ8" s="853"/>
      <c r="AK8" s="834">
        <v>7</v>
      </c>
      <c r="AL8" s="835"/>
      <c r="AM8" s="835"/>
      <c r="AN8" s="835"/>
      <c r="AO8" s="835"/>
      <c r="AP8" s="835">
        <v>0</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t="s">
        <v>593</v>
      </c>
      <c r="BS8" s="838" t="s">
        <v>592</v>
      </c>
      <c r="BT8" s="839"/>
      <c r="BU8" s="839"/>
      <c r="BV8" s="839"/>
      <c r="BW8" s="839"/>
      <c r="BX8" s="839"/>
      <c r="BY8" s="839"/>
      <c r="BZ8" s="839"/>
      <c r="CA8" s="839"/>
      <c r="CB8" s="839"/>
      <c r="CC8" s="839"/>
      <c r="CD8" s="839"/>
      <c r="CE8" s="839"/>
      <c r="CF8" s="839"/>
      <c r="CG8" s="840"/>
      <c r="CH8" s="841">
        <v>0</v>
      </c>
      <c r="CI8" s="842"/>
      <c r="CJ8" s="842"/>
      <c r="CK8" s="842"/>
      <c r="CL8" s="843"/>
      <c r="CM8" s="841">
        <v>115</v>
      </c>
      <c r="CN8" s="842"/>
      <c r="CO8" s="842"/>
      <c r="CP8" s="842"/>
      <c r="CQ8" s="843"/>
      <c r="CR8" s="841">
        <v>100</v>
      </c>
      <c r="CS8" s="842"/>
      <c r="CT8" s="842"/>
      <c r="CU8" s="842"/>
      <c r="CV8" s="843"/>
      <c r="CW8" s="841" t="s">
        <v>594</v>
      </c>
      <c r="CX8" s="842"/>
      <c r="CY8" s="842"/>
      <c r="CZ8" s="842"/>
      <c r="DA8" s="843"/>
      <c r="DB8" s="841" t="s">
        <v>594</v>
      </c>
      <c r="DC8" s="842"/>
      <c r="DD8" s="842"/>
      <c r="DE8" s="842"/>
      <c r="DF8" s="843"/>
      <c r="DG8" s="841" t="s">
        <v>594</v>
      </c>
      <c r="DH8" s="842"/>
      <c r="DI8" s="842"/>
      <c r="DJ8" s="842"/>
      <c r="DK8" s="843"/>
      <c r="DL8" s="841" t="s">
        <v>594</v>
      </c>
      <c r="DM8" s="842"/>
      <c r="DN8" s="842"/>
      <c r="DO8" s="842"/>
      <c r="DP8" s="843"/>
      <c r="DQ8" s="841" t="s">
        <v>594</v>
      </c>
      <c r="DR8" s="842"/>
      <c r="DS8" s="842"/>
      <c r="DT8" s="842"/>
      <c r="DU8" s="843"/>
      <c r="DV8" s="838"/>
      <c r="DW8" s="839"/>
      <c r="DX8" s="839"/>
      <c r="DY8" s="839"/>
      <c r="DZ8" s="844"/>
      <c r="EA8" s="230"/>
    </row>
    <row r="9" spans="1:131" s="231" customFormat="1" ht="26.25" customHeight="1" x14ac:dyDescent="0.15">
      <c r="A9" s="234">
        <v>3</v>
      </c>
      <c r="B9" s="845" t="s">
        <v>385</v>
      </c>
      <c r="C9" s="846"/>
      <c r="D9" s="846"/>
      <c r="E9" s="846"/>
      <c r="F9" s="846"/>
      <c r="G9" s="846"/>
      <c r="H9" s="846"/>
      <c r="I9" s="846"/>
      <c r="J9" s="846"/>
      <c r="K9" s="846"/>
      <c r="L9" s="846"/>
      <c r="M9" s="846"/>
      <c r="N9" s="846"/>
      <c r="O9" s="846"/>
      <c r="P9" s="847"/>
      <c r="Q9" s="848">
        <v>248</v>
      </c>
      <c r="R9" s="849"/>
      <c r="S9" s="849"/>
      <c r="T9" s="849"/>
      <c r="U9" s="849"/>
      <c r="V9" s="849">
        <v>248</v>
      </c>
      <c r="W9" s="849"/>
      <c r="X9" s="849"/>
      <c r="Y9" s="849"/>
      <c r="Z9" s="849"/>
      <c r="AA9" s="849">
        <v>0</v>
      </c>
      <c r="AB9" s="849"/>
      <c r="AC9" s="849"/>
      <c r="AD9" s="849"/>
      <c r="AE9" s="850"/>
      <c r="AF9" s="851" t="s">
        <v>127</v>
      </c>
      <c r="AG9" s="852"/>
      <c r="AH9" s="852"/>
      <c r="AI9" s="852"/>
      <c r="AJ9" s="853"/>
      <c r="AK9" s="834">
        <v>164</v>
      </c>
      <c r="AL9" s="835"/>
      <c r="AM9" s="835"/>
      <c r="AN9" s="835"/>
      <c r="AO9" s="835"/>
      <c r="AP9" s="835">
        <v>1467</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t="s">
        <v>386</v>
      </c>
      <c r="C10" s="846"/>
      <c r="D10" s="846"/>
      <c r="E10" s="846"/>
      <c r="F10" s="846"/>
      <c r="G10" s="846"/>
      <c r="H10" s="846"/>
      <c r="I10" s="846"/>
      <c r="J10" s="846"/>
      <c r="K10" s="846"/>
      <c r="L10" s="846"/>
      <c r="M10" s="846"/>
      <c r="N10" s="846"/>
      <c r="O10" s="846"/>
      <c r="P10" s="847"/>
      <c r="Q10" s="848">
        <v>23</v>
      </c>
      <c r="R10" s="849"/>
      <c r="S10" s="849"/>
      <c r="T10" s="849"/>
      <c r="U10" s="849"/>
      <c r="V10" s="849">
        <v>23</v>
      </c>
      <c r="W10" s="849"/>
      <c r="X10" s="849"/>
      <c r="Y10" s="849"/>
      <c r="Z10" s="849"/>
      <c r="AA10" s="849">
        <v>0</v>
      </c>
      <c r="AB10" s="849"/>
      <c r="AC10" s="849"/>
      <c r="AD10" s="849"/>
      <c r="AE10" s="850"/>
      <c r="AF10" s="851">
        <v>0</v>
      </c>
      <c r="AG10" s="852"/>
      <c r="AH10" s="852"/>
      <c r="AI10" s="852"/>
      <c r="AJ10" s="853"/>
      <c r="AK10" s="834">
        <v>0</v>
      </c>
      <c r="AL10" s="835"/>
      <c r="AM10" s="835"/>
      <c r="AN10" s="835"/>
      <c r="AO10" s="835"/>
      <c r="AP10" s="835">
        <v>0</v>
      </c>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388</v>
      </c>
      <c r="B23" s="854" t="s">
        <v>389</v>
      </c>
      <c r="C23" s="855"/>
      <c r="D23" s="855"/>
      <c r="E23" s="855"/>
      <c r="F23" s="855"/>
      <c r="G23" s="855"/>
      <c r="H23" s="855"/>
      <c r="I23" s="855"/>
      <c r="J23" s="855"/>
      <c r="K23" s="855"/>
      <c r="L23" s="855"/>
      <c r="M23" s="855"/>
      <c r="N23" s="855"/>
      <c r="O23" s="855"/>
      <c r="P23" s="856"/>
      <c r="Q23" s="857">
        <v>27947</v>
      </c>
      <c r="R23" s="858"/>
      <c r="S23" s="858"/>
      <c r="T23" s="858"/>
      <c r="U23" s="858"/>
      <c r="V23" s="858">
        <v>26937</v>
      </c>
      <c r="W23" s="858"/>
      <c r="X23" s="858"/>
      <c r="Y23" s="858"/>
      <c r="Z23" s="858"/>
      <c r="AA23" s="858">
        <v>1010</v>
      </c>
      <c r="AB23" s="858"/>
      <c r="AC23" s="858"/>
      <c r="AD23" s="858"/>
      <c r="AE23" s="859"/>
      <c r="AF23" s="860">
        <v>859</v>
      </c>
      <c r="AG23" s="858"/>
      <c r="AH23" s="858"/>
      <c r="AI23" s="858"/>
      <c r="AJ23" s="861"/>
      <c r="AK23" s="862"/>
      <c r="AL23" s="863"/>
      <c r="AM23" s="863"/>
      <c r="AN23" s="863"/>
      <c r="AO23" s="863"/>
      <c r="AP23" s="858">
        <v>32311</v>
      </c>
      <c r="AQ23" s="858"/>
      <c r="AR23" s="858"/>
      <c r="AS23" s="858"/>
      <c r="AT23" s="858"/>
      <c r="AU23" s="874"/>
      <c r="AV23" s="874"/>
      <c r="AW23" s="874"/>
      <c r="AX23" s="874"/>
      <c r="AY23" s="875"/>
      <c r="AZ23" s="876" t="s">
        <v>127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366</v>
      </c>
      <c r="B26" s="793"/>
      <c r="C26" s="793"/>
      <c r="D26" s="793"/>
      <c r="E26" s="793"/>
      <c r="F26" s="793"/>
      <c r="G26" s="793"/>
      <c r="H26" s="793"/>
      <c r="I26" s="793"/>
      <c r="J26" s="793"/>
      <c r="K26" s="793"/>
      <c r="L26" s="793"/>
      <c r="M26" s="793"/>
      <c r="N26" s="793"/>
      <c r="O26" s="793"/>
      <c r="P26" s="794"/>
      <c r="Q26" s="798" t="s">
        <v>392</v>
      </c>
      <c r="R26" s="799"/>
      <c r="S26" s="799"/>
      <c r="T26" s="799"/>
      <c r="U26" s="800"/>
      <c r="V26" s="798" t="s">
        <v>393</v>
      </c>
      <c r="W26" s="799"/>
      <c r="X26" s="799"/>
      <c r="Y26" s="799"/>
      <c r="Z26" s="800"/>
      <c r="AA26" s="798" t="s">
        <v>394</v>
      </c>
      <c r="AB26" s="799"/>
      <c r="AC26" s="799"/>
      <c r="AD26" s="799"/>
      <c r="AE26" s="799"/>
      <c r="AF26" s="879" t="s">
        <v>395</v>
      </c>
      <c r="AG26" s="880"/>
      <c r="AH26" s="880"/>
      <c r="AI26" s="880"/>
      <c r="AJ26" s="881"/>
      <c r="AK26" s="799" t="s">
        <v>396</v>
      </c>
      <c r="AL26" s="799"/>
      <c r="AM26" s="799"/>
      <c r="AN26" s="799"/>
      <c r="AO26" s="800"/>
      <c r="AP26" s="798" t="s">
        <v>397</v>
      </c>
      <c r="AQ26" s="799"/>
      <c r="AR26" s="799"/>
      <c r="AS26" s="799"/>
      <c r="AT26" s="800"/>
      <c r="AU26" s="798" t="s">
        <v>398</v>
      </c>
      <c r="AV26" s="799"/>
      <c r="AW26" s="799"/>
      <c r="AX26" s="799"/>
      <c r="AY26" s="800"/>
      <c r="AZ26" s="798" t="s">
        <v>399</v>
      </c>
      <c r="BA26" s="799"/>
      <c r="BB26" s="799"/>
      <c r="BC26" s="799"/>
      <c r="BD26" s="800"/>
      <c r="BE26" s="798" t="s">
        <v>373</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400</v>
      </c>
      <c r="C28" s="815"/>
      <c r="D28" s="815"/>
      <c r="E28" s="815"/>
      <c r="F28" s="815"/>
      <c r="G28" s="815"/>
      <c r="H28" s="815"/>
      <c r="I28" s="815"/>
      <c r="J28" s="815"/>
      <c r="K28" s="815"/>
      <c r="L28" s="815"/>
      <c r="M28" s="815"/>
      <c r="N28" s="815"/>
      <c r="O28" s="815"/>
      <c r="P28" s="816"/>
      <c r="Q28" s="887">
        <v>3668</v>
      </c>
      <c r="R28" s="888"/>
      <c r="S28" s="888"/>
      <c r="T28" s="888"/>
      <c r="U28" s="888"/>
      <c r="V28" s="888">
        <v>3625</v>
      </c>
      <c r="W28" s="888"/>
      <c r="X28" s="888"/>
      <c r="Y28" s="888"/>
      <c r="Z28" s="888"/>
      <c r="AA28" s="888">
        <v>43</v>
      </c>
      <c r="AB28" s="888"/>
      <c r="AC28" s="888"/>
      <c r="AD28" s="888"/>
      <c r="AE28" s="889"/>
      <c r="AF28" s="890">
        <v>43</v>
      </c>
      <c r="AG28" s="888"/>
      <c r="AH28" s="888"/>
      <c r="AI28" s="888"/>
      <c r="AJ28" s="891"/>
      <c r="AK28" s="892">
        <v>370</v>
      </c>
      <c r="AL28" s="893"/>
      <c r="AM28" s="893"/>
      <c r="AN28" s="893"/>
      <c r="AO28" s="893"/>
      <c r="AP28" s="893">
        <v>279</v>
      </c>
      <c r="AQ28" s="893"/>
      <c r="AR28" s="893"/>
      <c r="AS28" s="893"/>
      <c r="AT28" s="893"/>
      <c r="AU28" s="893">
        <v>203</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401</v>
      </c>
      <c r="C29" s="846"/>
      <c r="D29" s="846"/>
      <c r="E29" s="846"/>
      <c r="F29" s="846"/>
      <c r="G29" s="846"/>
      <c r="H29" s="846"/>
      <c r="I29" s="846"/>
      <c r="J29" s="846"/>
      <c r="K29" s="846"/>
      <c r="L29" s="846"/>
      <c r="M29" s="846"/>
      <c r="N29" s="846"/>
      <c r="O29" s="846"/>
      <c r="P29" s="847"/>
      <c r="Q29" s="848">
        <v>517</v>
      </c>
      <c r="R29" s="849"/>
      <c r="S29" s="849"/>
      <c r="T29" s="849"/>
      <c r="U29" s="849"/>
      <c r="V29" s="849">
        <v>515</v>
      </c>
      <c r="W29" s="849"/>
      <c r="X29" s="849"/>
      <c r="Y29" s="849"/>
      <c r="Z29" s="849"/>
      <c r="AA29" s="849">
        <v>2</v>
      </c>
      <c r="AB29" s="849"/>
      <c r="AC29" s="849"/>
      <c r="AD29" s="849"/>
      <c r="AE29" s="850"/>
      <c r="AF29" s="851">
        <v>2</v>
      </c>
      <c r="AG29" s="852"/>
      <c r="AH29" s="852"/>
      <c r="AI29" s="852"/>
      <c r="AJ29" s="853"/>
      <c r="AK29" s="899">
        <v>151</v>
      </c>
      <c r="AL29" s="895"/>
      <c r="AM29" s="895"/>
      <c r="AN29" s="895"/>
      <c r="AO29" s="895"/>
      <c r="AP29" s="895" t="s">
        <v>594</v>
      </c>
      <c r="AQ29" s="895"/>
      <c r="AR29" s="895"/>
      <c r="AS29" s="895"/>
      <c r="AT29" s="895"/>
      <c r="AU29" s="895" t="s">
        <v>594</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402</v>
      </c>
      <c r="C30" s="846"/>
      <c r="D30" s="846"/>
      <c r="E30" s="846"/>
      <c r="F30" s="846"/>
      <c r="G30" s="846"/>
      <c r="H30" s="846"/>
      <c r="I30" s="846"/>
      <c r="J30" s="846"/>
      <c r="K30" s="846"/>
      <c r="L30" s="846"/>
      <c r="M30" s="846"/>
      <c r="N30" s="846"/>
      <c r="O30" s="846"/>
      <c r="P30" s="847"/>
      <c r="Q30" s="848">
        <v>5293</v>
      </c>
      <c r="R30" s="849"/>
      <c r="S30" s="849"/>
      <c r="T30" s="849"/>
      <c r="U30" s="849"/>
      <c r="V30" s="849">
        <v>5205</v>
      </c>
      <c r="W30" s="849"/>
      <c r="X30" s="849"/>
      <c r="Y30" s="849"/>
      <c r="Z30" s="849"/>
      <c r="AA30" s="849">
        <v>88</v>
      </c>
      <c r="AB30" s="849"/>
      <c r="AC30" s="849"/>
      <c r="AD30" s="849"/>
      <c r="AE30" s="850"/>
      <c r="AF30" s="851">
        <v>88</v>
      </c>
      <c r="AG30" s="852"/>
      <c r="AH30" s="852"/>
      <c r="AI30" s="852"/>
      <c r="AJ30" s="853"/>
      <c r="AK30" s="899">
        <v>830</v>
      </c>
      <c r="AL30" s="895"/>
      <c r="AM30" s="895"/>
      <c r="AN30" s="895"/>
      <c r="AO30" s="895"/>
      <c r="AP30" s="895">
        <v>338</v>
      </c>
      <c r="AQ30" s="895"/>
      <c r="AR30" s="895"/>
      <c r="AS30" s="895"/>
      <c r="AT30" s="895"/>
      <c r="AU30" s="895">
        <v>338</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403</v>
      </c>
      <c r="C31" s="846"/>
      <c r="D31" s="846"/>
      <c r="E31" s="846"/>
      <c r="F31" s="846"/>
      <c r="G31" s="846"/>
      <c r="H31" s="846"/>
      <c r="I31" s="846"/>
      <c r="J31" s="846"/>
      <c r="K31" s="846"/>
      <c r="L31" s="846"/>
      <c r="M31" s="846"/>
      <c r="N31" s="846"/>
      <c r="O31" s="846"/>
      <c r="P31" s="847"/>
      <c r="Q31" s="848">
        <v>290</v>
      </c>
      <c r="R31" s="849"/>
      <c r="S31" s="849"/>
      <c r="T31" s="849"/>
      <c r="U31" s="849"/>
      <c r="V31" s="849">
        <v>290</v>
      </c>
      <c r="W31" s="849"/>
      <c r="X31" s="849"/>
      <c r="Y31" s="849"/>
      <c r="Z31" s="849"/>
      <c r="AA31" s="849">
        <v>0</v>
      </c>
      <c r="AB31" s="849"/>
      <c r="AC31" s="849"/>
      <c r="AD31" s="849"/>
      <c r="AE31" s="850"/>
      <c r="AF31" s="851" t="s">
        <v>127</v>
      </c>
      <c r="AG31" s="852"/>
      <c r="AH31" s="852"/>
      <c r="AI31" s="852"/>
      <c r="AJ31" s="853"/>
      <c r="AK31" s="899">
        <v>68</v>
      </c>
      <c r="AL31" s="895"/>
      <c r="AM31" s="895"/>
      <c r="AN31" s="895"/>
      <c r="AO31" s="895"/>
      <c r="AP31" s="895">
        <v>18</v>
      </c>
      <c r="AQ31" s="895"/>
      <c r="AR31" s="895"/>
      <c r="AS31" s="895"/>
      <c r="AT31" s="895"/>
      <c r="AU31" s="895">
        <v>3</v>
      </c>
      <c r="AV31" s="895"/>
      <c r="AW31" s="895"/>
      <c r="AX31" s="895"/>
      <c r="AY31" s="895"/>
      <c r="AZ31" s="896"/>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404</v>
      </c>
      <c r="C32" s="846"/>
      <c r="D32" s="846"/>
      <c r="E32" s="846"/>
      <c r="F32" s="846"/>
      <c r="G32" s="846"/>
      <c r="H32" s="846"/>
      <c r="I32" s="846"/>
      <c r="J32" s="846"/>
      <c r="K32" s="846"/>
      <c r="L32" s="846"/>
      <c r="M32" s="846"/>
      <c r="N32" s="846"/>
      <c r="O32" s="846"/>
      <c r="P32" s="847"/>
      <c r="Q32" s="848">
        <v>955</v>
      </c>
      <c r="R32" s="849"/>
      <c r="S32" s="849"/>
      <c r="T32" s="849"/>
      <c r="U32" s="849"/>
      <c r="V32" s="849">
        <v>1056</v>
      </c>
      <c r="W32" s="849"/>
      <c r="X32" s="849"/>
      <c r="Y32" s="849"/>
      <c r="Z32" s="849"/>
      <c r="AA32" s="849">
        <v>-101</v>
      </c>
      <c r="AB32" s="849"/>
      <c r="AC32" s="849"/>
      <c r="AD32" s="849"/>
      <c r="AE32" s="850"/>
      <c r="AF32" s="851">
        <v>756</v>
      </c>
      <c r="AG32" s="852"/>
      <c r="AH32" s="852"/>
      <c r="AI32" s="852"/>
      <c r="AJ32" s="853"/>
      <c r="AK32" s="899">
        <v>151</v>
      </c>
      <c r="AL32" s="895"/>
      <c r="AM32" s="895"/>
      <c r="AN32" s="895"/>
      <c r="AO32" s="895"/>
      <c r="AP32" s="895">
        <v>3686</v>
      </c>
      <c r="AQ32" s="895"/>
      <c r="AR32" s="895"/>
      <c r="AS32" s="895"/>
      <c r="AT32" s="895"/>
      <c r="AU32" s="895">
        <v>2351</v>
      </c>
      <c r="AV32" s="895"/>
      <c r="AW32" s="895"/>
      <c r="AX32" s="895"/>
      <c r="AY32" s="895"/>
      <c r="AZ32" s="896" t="s">
        <v>594</v>
      </c>
      <c r="BA32" s="896"/>
      <c r="BB32" s="896"/>
      <c r="BC32" s="896"/>
      <c r="BD32" s="896"/>
      <c r="BE32" s="897" t="s">
        <v>405</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406</v>
      </c>
      <c r="C33" s="846"/>
      <c r="D33" s="846"/>
      <c r="E33" s="846"/>
      <c r="F33" s="846"/>
      <c r="G33" s="846"/>
      <c r="H33" s="846"/>
      <c r="I33" s="846"/>
      <c r="J33" s="846"/>
      <c r="K33" s="846"/>
      <c r="L33" s="846"/>
      <c r="M33" s="846"/>
      <c r="N33" s="846"/>
      <c r="O33" s="846"/>
      <c r="P33" s="847"/>
      <c r="Q33" s="848">
        <v>1416</v>
      </c>
      <c r="R33" s="849"/>
      <c r="S33" s="849"/>
      <c r="T33" s="849"/>
      <c r="U33" s="849"/>
      <c r="V33" s="849">
        <v>1541</v>
      </c>
      <c r="W33" s="849"/>
      <c r="X33" s="849"/>
      <c r="Y33" s="849"/>
      <c r="Z33" s="849"/>
      <c r="AA33" s="849">
        <v>-125</v>
      </c>
      <c r="AB33" s="849"/>
      <c r="AC33" s="849"/>
      <c r="AD33" s="849"/>
      <c r="AE33" s="850"/>
      <c r="AF33" s="851">
        <v>1378</v>
      </c>
      <c r="AG33" s="852"/>
      <c r="AH33" s="852"/>
      <c r="AI33" s="852"/>
      <c r="AJ33" s="853"/>
      <c r="AK33" s="899">
        <v>215</v>
      </c>
      <c r="AL33" s="895"/>
      <c r="AM33" s="895"/>
      <c r="AN33" s="895"/>
      <c r="AO33" s="895"/>
      <c r="AP33" s="895">
        <v>794</v>
      </c>
      <c r="AQ33" s="895"/>
      <c r="AR33" s="895"/>
      <c r="AS33" s="895"/>
      <c r="AT33" s="895"/>
      <c r="AU33" s="895">
        <v>570</v>
      </c>
      <c r="AV33" s="895"/>
      <c r="AW33" s="895"/>
      <c r="AX33" s="895"/>
      <c r="AY33" s="895"/>
      <c r="AZ33" s="896" t="s">
        <v>594</v>
      </c>
      <c r="BA33" s="896"/>
      <c r="BB33" s="896"/>
      <c r="BC33" s="896"/>
      <c r="BD33" s="896"/>
      <c r="BE33" s="897" t="s">
        <v>407</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408</v>
      </c>
      <c r="C34" s="846"/>
      <c r="D34" s="846"/>
      <c r="E34" s="846"/>
      <c r="F34" s="846"/>
      <c r="G34" s="846"/>
      <c r="H34" s="846"/>
      <c r="I34" s="846"/>
      <c r="J34" s="846"/>
      <c r="K34" s="846"/>
      <c r="L34" s="846"/>
      <c r="M34" s="846"/>
      <c r="N34" s="846"/>
      <c r="O34" s="846"/>
      <c r="P34" s="847"/>
      <c r="Q34" s="848">
        <v>940</v>
      </c>
      <c r="R34" s="849"/>
      <c r="S34" s="849"/>
      <c r="T34" s="849"/>
      <c r="U34" s="849"/>
      <c r="V34" s="849">
        <v>949</v>
      </c>
      <c r="W34" s="849"/>
      <c r="X34" s="849"/>
      <c r="Y34" s="849"/>
      <c r="Z34" s="849"/>
      <c r="AA34" s="849">
        <v>-9</v>
      </c>
      <c r="AB34" s="849"/>
      <c r="AC34" s="849"/>
      <c r="AD34" s="849"/>
      <c r="AE34" s="850"/>
      <c r="AF34" s="851">
        <v>77</v>
      </c>
      <c r="AG34" s="852"/>
      <c r="AH34" s="852"/>
      <c r="AI34" s="852"/>
      <c r="AJ34" s="853"/>
      <c r="AK34" s="899">
        <v>369</v>
      </c>
      <c r="AL34" s="895"/>
      <c r="AM34" s="895"/>
      <c r="AN34" s="895"/>
      <c r="AO34" s="895"/>
      <c r="AP34" s="895">
        <v>7020</v>
      </c>
      <c r="AQ34" s="895"/>
      <c r="AR34" s="895"/>
      <c r="AS34" s="895"/>
      <c r="AT34" s="895"/>
      <c r="AU34" s="895">
        <v>5551</v>
      </c>
      <c r="AV34" s="895"/>
      <c r="AW34" s="895"/>
      <c r="AX34" s="895"/>
      <c r="AY34" s="895"/>
      <c r="AZ34" s="896" t="s">
        <v>594</v>
      </c>
      <c r="BA34" s="896"/>
      <c r="BB34" s="896"/>
      <c r="BC34" s="896"/>
      <c r="BD34" s="896"/>
      <c r="BE34" s="897" t="s">
        <v>405</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409</v>
      </c>
      <c r="C35" s="846"/>
      <c r="D35" s="846"/>
      <c r="E35" s="846"/>
      <c r="F35" s="846"/>
      <c r="G35" s="846"/>
      <c r="H35" s="846"/>
      <c r="I35" s="846"/>
      <c r="J35" s="846"/>
      <c r="K35" s="846"/>
      <c r="L35" s="846"/>
      <c r="M35" s="846"/>
      <c r="N35" s="846"/>
      <c r="O35" s="846"/>
      <c r="P35" s="847"/>
      <c r="Q35" s="848">
        <v>113</v>
      </c>
      <c r="R35" s="849"/>
      <c r="S35" s="849"/>
      <c r="T35" s="849"/>
      <c r="U35" s="849"/>
      <c r="V35" s="849">
        <v>114</v>
      </c>
      <c r="W35" s="849"/>
      <c r="X35" s="849"/>
      <c r="Y35" s="849"/>
      <c r="Z35" s="849"/>
      <c r="AA35" s="849">
        <v>-1</v>
      </c>
      <c r="AB35" s="849"/>
      <c r="AC35" s="849"/>
      <c r="AD35" s="849"/>
      <c r="AE35" s="850"/>
      <c r="AF35" s="851">
        <v>4</v>
      </c>
      <c r="AG35" s="852"/>
      <c r="AH35" s="852"/>
      <c r="AI35" s="852"/>
      <c r="AJ35" s="853"/>
      <c r="AK35" s="899">
        <v>7</v>
      </c>
      <c r="AL35" s="895"/>
      <c r="AM35" s="895"/>
      <c r="AN35" s="895"/>
      <c r="AO35" s="895"/>
      <c r="AP35" s="895" t="s">
        <v>594</v>
      </c>
      <c r="AQ35" s="895"/>
      <c r="AR35" s="895"/>
      <c r="AS35" s="895"/>
      <c r="AT35" s="895"/>
      <c r="AU35" s="895" t="s">
        <v>594</v>
      </c>
      <c r="AV35" s="895"/>
      <c r="AW35" s="895"/>
      <c r="AX35" s="895"/>
      <c r="AY35" s="895"/>
      <c r="AZ35" s="896" t="s">
        <v>594</v>
      </c>
      <c r="BA35" s="896"/>
      <c r="BB35" s="896"/>
      <c r="BC35" s="896"/>
      <c r="BD35" s="896"/>
      <c r="BE35" s="897" t="s">
        <v>410</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388</v>
      </c>
      <c r="B63" s="854" t="s">
        <v>412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2347</v>
      </c>
      <c r="AG63" s="909"/>
      <c r="AH63" s="909"/>
      <c r="AI63" s="909"/>
      <c r="AJ63" s="910"/>
      <c r="AK63" s="911"/>
      <c r="AL63" s="906"/>
      <c r="AM63" s="906"/>
      <c r="AN63" s="906"/>
      <c r="AO63" s="906"/>
      <c r="AP63" s="909">
        <v>12135</v>
      </c>
      <c r="AQ63" s="909"/>
      <c r="AR63" s="909"/>
      <c r="AS63" s="909"/>
      <c r="AT63" s="909"/>
      <c r="AU63" s="909">
        <v>9016</v>
      </c>
      <c r="AV63" s="909"/>
      <c r="AW63" s="909"/>
      <c r="AX63" s="909"/>
      <c r="AY63" s="909"/>
      <c r="AZ63" s="913"/>
      <c r="BA63" s="913"/>
      <c r="BB63" s="913"/>
      <c r="BC63" s="913"/>
      <c r="BD63" s="913"/>
      <c r="BE63" s="914"/>
      <c r="BF63" s="914"/>
      <c r="BG63" s="914"/>
      <c r="BH63" s="914"/>
      <c r="BI63" s="915"/>
      <c r="BJ63" s="916" t="s">
        <v>127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414</v>
      </c>
      <c r="B66" s="793"/>
      <c r="C66" s="793"/>
      <c r="D66" s="793"/>
      <c r="E66" s="793"/>
      <c r="F66" s="793"/>
      <c r="G66" s="793"/>
      <c r="H66" s="793"/>
      <c r="I66" s="793"/>
      <c r="J66" s="793"/>
      <c r="K66" s="793"/>
      <c r="L66" s="793"/>
      <c r="M66" s="793"/>
      <c r="N66" s="793"/>
      <c r="O66" s="793"/>
      <c r="P66" s="794"/>
      <c r="Q66" s="798" t="s">
        <v>415</v>
      </c>
      <c r="R66" s="799"/>
      <c r="S66" s="799"/>
      <c r="T66" s="799"/>
      <c r="U66" s="800"/>
      <c r="V66" s="798" t="s">
        <v>416</v>
      </c>
      <c r="W66" s="799"/>
      <c r="X66" s="799"/>
      <c r="Y66" s="799"/>
      <c r="Z66" s="800"/>
      <c r="AA66" s="798" t="s">
        <v>417</v>
      </c>
      <c r="AB66" s="799"/>
      <c r="AC66" s="799"/>
      <c r="AD66" s="799"/>
      <c r="AE66" s="800"/>
      <c r="AF66" s="919" t="s">
        <v>418</v>
      </c>
      <c r="AG66" s="880"/>
      <c r="AH66" s="880"/>
      <c r="AI66" s="880"/>
      <c r="AJ66" s="920"/>
      <c r="AK66" s="798" t="s">
        <v>419</v>
      </c>
      <c r="AL66" s="793"/>
      <c r="AM66" s="793"/>
      <c r="AN66" s="793"/>
      <c r="AO66" s="794"/>
      <c r="AP66" s="798" t="s">
        <v>420</v>
      </c>
      <c r="AQ66" s="799"/>
      <c r="AR66" s="799"/>
      <c r="AS66" s="799"/>
      <c r="AT66" s="800"/>
      <c r="AU66" s="798" t="s">
        <v>421</v>
      </c>
      <c r="AV66" s="799"/>
      <c r="AW66" s="799"/>
      <c r="AX66" s="799"/>
      <c r="AY66" s="800"/>
      <c r="AZ66" s="798" t="s">
        <v>373</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580</v>
      </c>
      <c r="C68" s="935"/>
      <c r="D68" s="935"/>
      <c r="E68" s="935"/>
      <c r="F68" s="935"/>
      <c r="G68" s="935"/>
      <c r="H68" s="935"/>
      <c r="I68" s="935"/>
      <c r="J68" s="935"/>
      <c r="K68" s="935"/>
      <c r="L68" s="935"/>
      <c r="M68" s="935"/>
      <c r="N68" s="935"/>
      <c r="O68" s="935"/>
      <c r="P68" s="936"/>
      <c r="Q68" s="937">
        <v>618</v>
      </c>
      <c r="R68" s="931"/>
      <c r="S68" s="931"/>
      <c r="T68" s="931"/>
      <c r="U68" s="931"/>
      <c r="V68" s="931">
        <v>609</v>
      </c>
      <c r="W68" s="931"/>
      <c r="X68" s="931"/>
      <c r="Y68" s="931"/>
      <c r="Z68" s="931"/>
      <c r="AA68" s="931">
        <v>9</v>
      </c>
      <c r="AB68" s="931"/>
      <c r="AC68" s="931"/>
      <c r="AD68" s="931"/>
      <c r="AE68" s="931"/>
      <c r="AF68" s="931">
        <v>9</v>
      </c>
      <c r="AG68" s="931"/>
      <c r="AH68" s="931"/>
      <c r="AI68" s="931"/>
      <c r="AJ68" s="931"/>
      <c r="AK68" s="931">
        <v>0</v>
      </c>
      <c r="AL68" s="931"/>
      <c r="AM68" s="931"/>
      <c r="AN68" s="931"/>
      <c r="AO68" s="931"/>
      <c r="AP68" s="931">
        <v>80</v>
      </c>
      <c r="AQ68" s="931"/>
      <c r="AR68" s="931"/>
      <c r="AS68" s="931"/>
      <c r="AT68" s="931"/>
      <c r="AU68" s="931">
        <v>58</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581</v>
      </c>
      <c r="C69" s="939"/>
      <c r="D69" s="939"/>
      <c r="E69" s="939"/>
      <c r="F69" s="939"/>
      <c r="G69" s="939"/>
      <c r="H69" s="939"/>
      <c r="I69" s="939"/>
      <c r="J69" s="939"/>
      <c r="K69" s="939"/>
      <c r="L69" s="939"/>
      <c r="M69" s="939"/>
      <c r="N69" s="939"/>
      <c r="O69" s="939"/>
      <c r="P69" s="940"/>
      <c r="Q69" s="941">
        <v>6390</v>
      </c>
      <c r="R69" s="895"/>
      <c r="S69" s="895"/>
      <c r="T69" s="895"/>
      <c r="U69" s="895"/>
      <c r="V69" s="895">
        <v>6838</v>
      </c>
      <c r="W69" s="895"/>
      <c r="X69" s="895"/>
      <c r="Y69" s="895"/>
      <c r="Z69" s="895"/>
      <c r="AA69" s="895">
        <v>-448</v>
      </c>
      <c r="AB69" s="895"/>
      <c r="AC69" s="895"/>
      <c r="AD69" s="895"/>
      <c r="AE69" s="895"/>
      <c r="AF69" s="895">
        <v>3444</v>
      </c>
      <c r="AG69" s="895"/>
      <c r="AH69" s="895"/>
      <c r="AI69" s="895"/>
      <c r="AJ69" s="895"/>
      <c r="AK69" s="895">
        <v>0</v>
      </c>
      <c r="AL69" s="895"/>
      <c r="AM69" s="895"/>
      <c r="AN69" s="895"/>
      <c r="AO69" s="895"/>
      <c r="AP69" s="895">
        <v>19401</v>
      </c>
      <c r="AQ69" s="895"/>
      <c r="AR69" s="895"/>
      <c r="AS69" s="895"/>
      <c r="AT69" s="895"/>
      <c r="AU69" s="895">
        <v>221</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582</v>
      </c>
      <c r="C70" s="939"/>
      <c r="D70" s="939"/>
      <c r="E70" s="939"/>
      <c r="F70" s="939"/>
      <c r="G70" s="939"/>
      <c r="H70" s="939"/>
      <c r="I70" s="939"/>
      <c r="J70" s="939"/>
      <c r="K70" s="939"/>
      <c r="L70" s="939"/>
      <c r="M70" s="939"/>
      <c r="N70" s="939"/>
      <c r="O70" s="939"/>
      <c r="P70" s="940"/>
      <c r="Q70" s="941">
        <v>78</v>
      </c>
      <c r="R70" s="895"/>
      <c r="S70" s="895"/>
      <c r="T70" s="895"/>
      <c r="U70" s="895"/>
      <c r="V70" s="895">
        <v>74</v>
      </c>
      <c r="W70" s="895"/>
      <c r="X70" s="895"/>
      <c r="Y70" s="895"/>
      <c r="Z70" s="895"/>
      <c r="AA70" s="895">
        <v>4</v>
      </c>
      <c r="AB70" s="895"/>
      <c r="AC70" s="895"/>
      <c r="AD70" s="895"/>
      <c r="AE70" s="895"/>
      <c r="AF70" s="895">
        <v>4</v>
      </c>
      <c r="AG70" s="895"/>
      <c r="AH70" s="895"/>
      <c r="AI70" s="895"/>
      <c r="AJ70" s="895"/>
      <c r="AK70" s="895">
        <v>0</v>
      </c>
      <c r="AL70" s="895"/>
      <c r="AM70" s="895"/>
      <c r="AN70" s="895"/>
      <c r="AO70" s="895"/>
      <c r="AP70" s="895">
        <v>0</v>
      </c>
      <c r="AQ70" s="895"/>
      <c r="AR70" s="895"/>
      <c r="AS70" s="895"/>
      <c r="AT70" s="895"/>
      <c r="AU70" s="895">
        <v>0</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583</v>
      </c>
      <c r="C71" s="939"/>
      <c r="D71" s="939"/>
      <c r="E71" s="939"/>
      <c r="F71" s="939"/>
      <c r="G71" s="939"/>
      <c r="H71" s="939"/>
      <c r="I71" s="939"/>
      <c r="J71" s="939"/>
      <c r="K71" s="939"/>
      <c r="L71" s="939"/>
      <c r="M71" s="939"/>
      <c r="N71" s="939"/>
      <c r="O71" s="939"/>
      <c r="P71" s="940"/>
      <c r="Q71" s="941">
        <v>287333</v>
      </c>
      <c r="R71" s="895"/>
      <c r="S71" s="895"/>
      <c r="T71" s="895"/>
      <c r="U71" s="895"/>
      <c r="V71" s="895">
        <v>287319</v>
      </c>
      <c r="W71" s="895"/>
      <c r="X71" s="895"/>
      <c r="Y71" s="895"/>
      <c r="Z71" s="895"/>
      <c r="AA71" s="895">
        <v>13</v>
      </c>
      <c r="AB71" s="895"/>
      <c r="AC71" s="895"/>
      <c r="AD71" s="895"/>
      <c r="AE71" s="895"/>
      <c r="AF71" s="895">
        <v>13</v>
      </c>
      <c r="AG71" s="895"/>
      <c r="AH71" s="895"/>
      <c r="AI71" s="895"/>
      <c r="AJ71" s="895"/>
      <c r="AK71" s="895">
        <v>11126</v>
      </c>
      <c r="AL71" s="895"/>
      <c r="AM71" s="895"/>
      <c r="AN71" s="895"/>
      <c r="AO71" s="895"/>
      <c r="AP71" s="895">
        <v>0</v>
      </c>
      <c r="AQ71" s="895"/>
      <c r="AR71" s="895"/>
      <c r="AS71" s="895"/>
      <c r="AT71" s="895"/>
      <c r="AU71" s="895">
        <v>0</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584</v>
      </c>
      <c r="C72" s="939"/>
      <c r="D72" s="939"/>
      <c r="E72" s="939"/>
      <c r="F72" s="939"/>
      <c r="G72" s="939"/>
      <c r="H72" s="939"/>
      <c r="I72" s="939"/>
      <c r="J72" s="939"/>
      <c r="K72" s="939"/>
      <c r="L72" s="939"/>
      <c r="M72" s="939"/>
      <c r="N72" s="939"/>
      <c r="O72" s="939"/>
      <c r="P72" s="940"/>
      <c r="Q72" s="941">
        <v>6793</v>
      </c>
      <c r="R72" s="895"/>
      <c r="S72" s="895"/>
      <c r="T72" s="895"/>
      <c r="U72" s="895"/>
      <c r="V72" s="895">
        <v>6562</v>
      </c>
      <c r="W72" s="895"/>
      <c r="X72" s="895"/>
      <c r="Y72" s="895"/>
      <c r="Z72" s="895"/>
      <c r="AA72" s="895">
        <v>231</v>
      </c>
      <c r="AB72" s="895"/>
      <c r="AC72" s="895"/>
      <c r="AD72" s="895"/>
      <c r="AE72" s="895"/>
      <c r="AF72" s="895">
        <v>231</v>
      </c>
      <c r="AG72" s="895"/>
      <c r="AH72" s="895"/>
      <c r="AI72" s="895"/>
      <c r="AJ72" s="895"/>
      <c r="AK72" s="895">
        <v>318</v>
      </c>
      <c r="AL72" s="895"/>
      <c r="AM72" s="895"/>
      <c r="AN72" s="895"/>
      <c r="AO72" s="895"/>
      <c r="AP72" s="895" t="s">
        <v>589</v>
      </c>
      <c r="AQ72" s="895"/>
      <c r="AR72" s="895"/>
      <c r="AS72" s="895"/>
      <c r="AT72" s="895"/>
      <c r="AU72" s="895" t="s">
        <v>589</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585</v>
      </c>
      <c r="C73" s="939"/>
      <c r="D73" s="939"/>
      <c r="E73" s="939"/>
      <c r="F73" s="939"/>
      <c r="G73" s="939"/>
      <c r="H73" s="939"/>
      <c r="I73" s="939"/>
      <c r="J73" s="939"/>
      <c r="K73" s="939"/>
      <c r="L73" s="939"/>
      <c r="M73" s="939"/>
      <c r="N73" s="939"/>
      <c r="O73" s="939"/>
      <c r="P73" s="940"/>
      <c r="Q73" s="941">
        <v>975</v>
      </c>
      <c r="R73" s="895"/>
      <c r="S73" s="895"/>
      <c r="T73" s="895"/>
      <c r="U73" s="895"/>
      <c r="V73" s="895">
        <v>756</v>
      </c>
      <c r="W73" s="895"/>
      <c r="X73" s="895"/>
      <c r="Y73" s="895"/>
      <c r="Z73" s="895"/>
      <c r="AA73" s="895">
        <v>219</v>
      </c>
      <c r="AB73" s="895"/>
      <c r="AC73" s="895"/>
      <c r="AD73" s="895"/>
      <c r="AE73" s="895"/>
      <c r="AF73" s="895">
        <v>219</v>
      </c>
      <c r="AG73" s="895"/>
      <c r="AH73" s="895"/>
      <c r="AI73" s="895"/>
      <c r="AJ73" s="895"/>
      <c r="AK73" s="895" t="s">
        <v>590</v>
      </c>
      <c r="AL73" s="895"/>
      <c r="AM73" s="895"/>
      <c r="AN73" s="895"/>
      <c r="AO73" s="895"/>
      <c r="AP73" s="895" t="s">
        <v>589</v>
      </c>
      <c r="AQ73" s="895"/>
      <c r="AR73" s="895"/>
      <c r="AS73" s="895"/>
      <c r="AT73" s="895"/>
      <c r="AU73" s="895" t="s">
        <v>589</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587</v>
      </c>
      <c r="C74" s="939"/>
      <c r="D74" s="939"/>
      <c r="E74" s="939"/>
      <c r="F74" s="939"/>
      <c r="G74" s="939"/>
      <c r="H74" s="939"/>
      <c r="I74" s="939"/>
      <c r="J74" s="939"/>
      <c r="K74" s="939"/>
      <c r="L74" s="939"/>
      <c r="M74" s="939"/>
      <c r="N74" s="939"/>
      <c r="O74" s="939"/>
      <c r="P74" s="940"/>
      <c r="Q74" s="941">
        <v>11</v>
      </c>
      <c r="R74" s="895"/>
      <c r="S74" s="895"/>
      <c r="T74" s="895"/>
      <c r="U74" s="895"/>
      <c r="V74" s="895">
        <v>11</v>
      </c>
      <c r="W74" s="895"/>
      <c r="X74" s="895"/>
      <c r="Y74" s="895"/>
      <c r="Z74" s="895"/>
      <c r="AA74" s="895">
        <v>0</v>
      </c>
      <c r="AB74" s="895"/>
      <c r="AC74" s="895"/>
      <c r="AD74" s="895"/>
      <c r="AE74" s="895"/>
      <c r="AF74" s="895">
        <v>0</v>
      </c>
      <c r="AG74" s="895"/>
      <c r="AH74" s="895"/>
      <c r="AI74" s="895"/>
      <c r="AJ74" s="895"/>
      <c r="AK74" s="895" t="s">
        <v>589</v>
      </c>
      <c r="AL74" s="895"/>
      <c r="AM74" s="895"/>
      <c r="AN74" s="895"/>
      <c r="AO74" s="895"/>
      <c r="AP74" s="895" t="s">
        <v>589</v>
      </c>
      <c r="AQ74" s="895"/>
      <c r="AR74" s="895"/>
      <c r="AS74" s="895"/>
      <c r="AT74" s="895"/>
      <c r="AU74" s="895" t="s">
        <v>589</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586</v>
      </c>
      <c r="C75" s="939"/>
      <c r="D75" s="939"/>
      <c r="E75" s="939"/>
      <c r="F75" s="939"/>
      <c r="G75" s="939"/>
      <c r="H75" s="939"/>
      <c r="I75" s="939"/>
      <c r="J75" s="939"/>
      <c r="K75" s="939"/>
      <c r="L75" s="939"/>
      <c r="M75" s="939"/>
      <c r="N75" s="939"/>
      <c r="O75" s="939"/>
      <c r="P75" s="940"/>
      <c r="Q75" s="942">
        <v>236</v>
      </c>
      <c r="R75" s="943"/>
      <c r="S75" s="943"/>
      <c r="T75" s="943"/>
      <c r="U75" s="899"/>
      <c r="V75" s="944">
        <v>232</v>
      </c>
      <c r="W75" s="943"/>
      <c r="X75" s="943"/>
      <c r="Y75" s="943"/>
      <c r="Z75" s="899"/>
      <c r="AA75" s="944">
        <v>4</v>
      </c>
      <c r="AB75" s="943"/>
      <c r="AC75" s="943"/>
      <c r="AD75" s="943"/>
      <c r="AE75" s="899"/>
      <c r="AF75" s="944">
        <v>4</v>
      </c>
      <c r="AG75" s="943"/>
      <c r="AH75" s="943"/>
      <c r="AI75" s="943"/>
      <c r="AJ75" s="899"/>
      <c r="AK75" s="944">
        <v>229</v>
      </c>
      <c r="AL75" s="943"/>
      <c r="AM75" s="943"/>
      <c r="AN75" s="943"/>
      <c r="AO75" s="899"/>
      <c r="AP75" s="895" t="s">
        <v>589</v>
      </c>
      <c r="AQ75" s="895"/>
      <c r="AR75" s="895"/>
      <c r="AS75" s="895"/>
      <c r="AT75" s="895"/>
      <c r="AU75" s="895" t="s">
        <v>589</v>
      </c>
      <c r="AV75" s="895"/>
      <c r="AW75" s="895"/>
      <c r="AX75" s="895"/>
      <c r="AY75" s="895"/>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588</v>
      </c>
      <c r="C76" s="939"/>
      <c r="D76" s="939"/>
      <c r="E76" s="939"/>
      <c r="F76" s="939"/>
      <c r="G76" s="939"/>
      <c r="H76" s="939"/>
      <c r="I76" s="939"/>
      <c r="J76" s="939"/>
      <c r="K76" s="939"/>
      <c r="L76" s="939"/>
      <c r="M76" s="939"/>
      <c r="N76" s="939"/>
      <c r="O76" s="939"/>
      <c r="P76" s="940"/>
      <c r="Q76" s="942">
        <v>107</v>
      </c>
      <c r="R76" s="943"/>
      <c r="S76" s="943"/>
      <c r="T76" s="943"/>
      <c r="U76" s="899"/>
      <c r="V76" s="944">
        <v>85</v>
      </c>
      <c r="W76" s="943"/>
      <c r="X76" s="943"/>
      <c r="Y76" s="943"/>
      <c r="Z76" s="899"/>
      <c r="AA76" s="944">
        <v>22</v>
      </c>
      <c r="AB76" s="943"/>
      <c r="AC76" s="943"/>
      <c r="AD76" s="943"/>
      <c r="AE76" s="899"/>
      <c r="AF76" s="944">
        <v>22</v>
      </c>
      <c r="AG76" s="943"/>
      <c r="AH76" s="943"/>
      <c r="AI76" s="943"/>
      <c r="AJ76" s="899"/>
      <c r="AK76" s="944">
        <v>33</v>
      </c>
      <c r="AL76" s="943"/>
      <c r="AM76" s="943"/>
      <c r="AN76" s="943"/>
      <c r="AO76" s="899"/>
      <c r="AP76" s="895" t="s">
        <v>589</v>
      </c>
      <c r="AQ76" s="895"/>
      <c r="AR76" s="895"/>
      <c r="AS76" s="895"/>
      <c r="AT76" s="895"/>
      <c r="AU76" s="895" t="s">
        <v>589</v>
      </c>
      <c r="AV76" s="895"/>
      <c r="AW76" s="895"/>
      <c r="AX76" s="895"/>
      <c r="AY76" s="895"/>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388</v>
      </c>
      <c r="B88" s="854" t="s">
        <v>422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3946</v>
      </c>
      <c r="AG88" s="909"/>
      <c r="AH88" s="909"/>
      <c r="AI88" s="909"/>
      <c r="AJ88" s="909"/>
      <c r="AK88" s="906"/>
      <c r="AL88" s="906"/>
      <c r="AM88" s="906"/>
      <c r="AN88" s="906"/>
      <c r="AO88" s="906"/>
      <c r="AP88" s="909">
        <v>19481</v>
      </c>
      <c r="AQ88" s="909"/>
      <c r="AR88" s="909"/>
      <c r="AS88" s="909"/>
      <c r="AT88" s="909"/>
      <c r="AU88" s="909">
        <v>279</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4" t="s">
        <v>423</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110</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431</v>
      </c>
      <c r="AB109" s="958"/>
      <c r="AC109" s="958"/>
      <c r="AD109" s="958"/>
      <c r="AE109" s="959"/>
      <c r="AF109" s="957" t="s">
        <v>432</v>
      </c>
      <c r="AG109" s="958"/>
      <c r="AH109" s="958"/>
      <c r="AI109" s="958"/>
      <c r="AJ109" s="959"/>
      <c r="AK109" s="957" t="s">
        <v>300</v>
      </c>
      <c r="AL109" s="958"/>
      <c r="AM109" s="958"/>
      <c r="AN109" s="958"/>
      <c r="AO109" s="959"/>
      <c r="AP109" s="957" t="s">
        <v>433</v>
      </c>
      <c r="AQ109" s="958"/>
      <c r="AR109" s="958"/>
      <c r="AS109" s="958"/>
      <c r="AT109" s="960"/>
      <c r="AU109" s="977" t="s">
        <v>430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431</v>
      </c>
      <c r="BR109" s="958"/>
      <c r="BS109" s="958"/>
      <c r="BT109" s="958"/>
      <c r="BU109" s="959"/>
      <c r="BV109" s="957" t="s">
        <v>432</v>
      </c>
      <c r="BW109" s="958"/>
      <c r="BX109" s="958"/>
      <c r="BY109" s="958"/>
      <c r="BZ109" s="959"/>
      <c r="CA109" s="957" t="s">
        <v>300</v>
      </c>
      <c r="CB109" s="958"/>
      <c r="CC109" s="958"/>
      <c r="CD109" s="958"/>
      <c r="CE109" s="959"/>
      <c r="CF109" s="978" t="s">
        <v>433</v>
      </c>
      <c r="CG109" s="978"/>
      <c r="CH109" s="978"/>
      <c r="CI109" s="978"/>
      <c r="CJ109" s="978"/>
      <c r="CK109" s="957" t="s">
        <v>434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431</v>
      </c>
      <c r="DH109" s="958"/>
      <c r="DI109" s="958"/>
      <c r="DJ109" s="958"/>
      <c r="DK109" s="959"/>
      <c r="DL109" s="957" t="s">
        <v>432</v>
      </c>
      <c r="DM109" s="958"/>
      <c r="DN109" s="958"/>
      <c r="DO109" s="958"/>
      <c r="DP109" s="959"/>
      <c r="DQ109" s="957" t="s">
        <v>300</v>
      </c>
      <c r="DR109" s="958"/>
      <c r="DS109" s="958"/>
      <c r="DT109" s="958"/>
      <c r="DU109" s="959"/>
      <c r="DV109" s="957" t="s">
        <v>433</v>
      </c>
      <c r="DW109" s="958"/>
      <c r="DX109" s="958"/>
      <c r="DY109" s="958"/>
      <c r="DZ109" s="960"/>
    </row>
    <row r="110" spans="1:131" s="226" customFormat="1" ht="26.25" customHeight="1" x14ac:dyDescent="0.15">
      <c r="A110" s="961" t="s">
        <v>435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3565700</v>
      </c>
      <c r="AB110" s="965"/>
      <c r="AC110" s="965"/>
      <c r="AD110" s="965"/>
      <c r="AE110" s="966"/>
      <c r="AF110" s="967">
        <v>3547084</v>
      </c>
      <c r="AG110" s="965"/>
      <c r="AH110" s="965"/>
      <c r="AI110" s="965"/>
      <c r="AJ110" s="966"/>
      <c r="AK110" s="967">
        <v>3844108</v>
      </c>
      <c r="AL110" s="965"/>
      <c r="AM110" s="965"/>
      <c r="AN110" s="965"/>
      <c r="AO110" s="966"/>
      <c r="AP110" s="968">
        <v>34.6</v>
      </c>
      <c r="AQ110" s="969"/>
      <c r="AR110" s="969"/>
      <c r="AS110" s="969"/>
      <c r="AT110" s="970"/>
      <c r="AU110" s="971" t="s">
        <v>72</v>
      </c>
      <c r="AV110" s="972"/>
      <c r="AW110" s="972"/>
      <c r="AX110" s="972"/>
      <c r="AY110" s="972"/>
      <c r="AZ110" s="994" t="s">
        <v>436</v>
      </c>
      <c r="BA110" s="962"/>
      <c r="BB110" s="962"/>
      <c r="BC110" s="962"/>
      <c r="BD110" s="962"/>
      <c r="BE110" s="962"/>
      <c r="BF110" s="962"/>
      <c r="BG110" s="962"/>
      <c r="BH110" s="962"/>
      <c r="BI110" s="962"/>
      <c r="BJ110" s="962"/>
      <c r="BK110" s="962"/>
      <c r="BL110" s="962"/>
      <c r="BM110" s="962"/>
      <c r="BN110" s="962"/>
      <c r="BO110" s="962"/>
      <c r="BP110" s="963"/>
      <c r="BQ110" s="995">
        <v>32942222</v>
      </c>
      <c r="BR110" s="996"/>
      <c r="BS110" s="996"/>
      <c r="BT110" s="996"/>
      <c r="BU110" s="996"/>
      <c r="BV110" s="996">
        <v>32544175</v>
      </c>
      <c r="BW110" s="996"/>
      <c r="BX110" s="996"/>
      <c r="BY110" s="996"/>
      <c r="BZ110" s="996"/>
      <c r="CA110" s="996">
        <v>32310054</v>
      </c>
      <c r="CB110" s="996"/>
      <c r="CC110" s="996"/>
      <c r="CD110" s="996"/>
      <c r="CE110" s="996"/>
      <c r="CF110" s="1009">
        <v>290.39999999999998</v>
      </c>
      <c r="CG110" s="1010"/>
      <c r="CH110" s="1010"/>
      <c r="CI110" s="1010"/>
      <c r="CJ110" s="1010"/>
      <c r="CK110" s="1011" t="s">
        <v>437</v>
      </c>
      <c r="CL110" s="1012"/>
      <c r="CM110" s="994" t="s">
        <v>438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127</v>
      </c>
      <c r="DH110" s="996"/>
      <c r="DI110" s="996"/>
      <c r="DJ110" s="996"/>
      <c r="DK110" s="996"/>
      <c r="DL110" s="996" t="s">
        <v>127</v>
      </c>
      <c r="DM110" s="996"/>
      <c r="DN110" s="996"/>
      <c r="DO110" s="996"/>
      <c r="DP110" s="996"/>
      <c r="DQ110" s="996" t="s">
        <v>127</v>
      </c>
      <c r="DR110" s="996"/>
      <c r="DS110" s="996"/>
      <c r="DT110" s="996"/>
      <c r="DU110" s="996"/>
      <c r="DV110" s="997" t="s">
        <v>127</v>
      </c>
      <c r="DW110" s="997"/>
      <c r="DX110" s="997"/>
      <c r="DY110" s="997"/>
      <c r="DZ110" s="998"/>
    </row>
    <row r="111" spans="1:131" s="226" customFormat="1" ht="26.25" customHeight="1" x14ac:dyDescent="0.15">
      <c r="A111" s="999" t="s">
        <v>439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127</v>
      </c>
      <c r="AB111" s="1003"/>
      <c r="AC111" s="1003"/>
      <c r="AD111" s="1003"/>
      <c r="AE111" s="1004"/>
      <c r="AF111" s="1005" t="s">
        <v>127</v>
      </c>
      <c r="AG111" s="1003"/>
      <c r="AH111" s="1003"/>
      <c r="AI111" s="1003"/>
      <c r="AJ111" s="1004"/>
      <c r="AK111" s="1005" t="s">
        <v>127</v>
      </c>
      <c r="AL111" s="1003"/>
      <c r="AM111" s="1003"/>
      <c r="AN111" s="1003"/>
      <c r="AO111" s="1004"/>
      <c r="AP111" s="1006" t="s">
        <v>127</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v>25161</v>
      </c>
      <c r="BR111" s="991"/>
      <c r="BS111" s="991"/>
      <c r="BT111" s="991"/>
      <c r="BU111" s="991"/>
      <c r="BV111" s="991">
        <v>23611</v>
      </c>
      <c r="BW111" s="991"/>
      <c r="BX111" s="991"/>
      <c r="BY111" s="991"/>
      <c r="BZ111" s="991"/>
      <c r="CA111" s="991">
        <v>34359</v>
      </c>
      <c r="CB111" s="991"/>
      <c r="CC111" s="991"/>
      <c r="CD111" s="991"/>
      <c r="CE111" s="991"/>
      <c r="CF111" s="985">
        <v>0.3</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127</v>
      </c>
      <c r="DH111" s="991"/>
      <c r="DI111" s="991"/>
      <c r="DJ111" s="991"/>
      <c r="DK111" s="991"/>
      <c r="DL111" s="991" t="s">
        <v>127</v>
      </c>
      <c r="DM111" s="991"/>
      <c r="DN111" s="991"/>
      <c r="DO111" s="991"/>
      <c r="DP111" s="991"/>
      <c r="DQ111" s="991" t="s">
        <v>127</v>
      </c>
      <c r="DR111" s="991"/>
      <c r="DS111" s="991"/>
      <c r="DT111" s="991"/>
      <c r="DU111" s="991"/>
      <c r="DV111" s="992" t="s">
        <v>127</v>
      </c>
      <c r="DW111" s="992"/>
      <c r="DX111" s="992"/>
      <c r="DY111" s="992"/>
      <c r="DZ111" s="993"/>
    </row>
    <row r="112" spans="1:131" s="226" customFormat="1" ht="26.25" customHeight="1" x14ac:dyDescent="0.15">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127</v>
      </c>
      <c r="AB112" s="1024"/>
      <c r="AC112" s="1024"/>
      <c r="AD112" s="1024"/>
      <c r="AE112" s="1025"/>
      <c r="AF112" s="1026" t="s">
        <v>127</v>
      </c>
      <c r="AG112" s="1024"/>
      <c r="AH112" s="1024"/>
      <c r="AI112" s="1024"/>
      <c r="AJ112" s="1025"/>
      <c r="AK112" s="1026" t="s">
        <v>127</v>
      </c>
      <c r="AL112" s="1024"/>
      <c r="AM112" s="1024"/>
      <c r="AN112" s="1024"/>
      <c r="AO112" s="1025"/>
      <c r="AP112" s="1027" t="s">
        <v>127</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8607116</v>
      </c>
      <c r="BR112" s="991"/>
      <c r="BS112" s="991"/>
      <c r="BT112" s="991"/>
      <c r="BU112" s="991"/>
      <c r="BV112" s="991">
        <v>8493262</v>
      </c>
      <c r="BW112" s="991"/>
      <c r="BX112" s="991"/>
      <c r="BY112" s="991"/>
      <c r="BZ112" s="991"/>
      <c r="CA112" s="991">
        <v>9016223</v>
      </c>
      <c r="CB112" s="991"/>
      <c r="CC112" s="991"/>
      <c r="CD112" s="991"/>
      <c r="CE112" s="991"/>
      <c r="CF112" s="985">
        <v>81</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127</v>
      </c>
      <c r="DH112" s="991"/>
      <c r="DI112" s="991"/>
      <c r="DJ112" s="991"/>
      <c r="DK112" s="991"/>
      <c r="DL112" s="991" t="s">
        <v>127</v>
      </c>
      <c r="DM112" s="991"/>
      <c r="DN112" s="991"/>
      <c r="DO112" s="991"/>
      <c r="DP112" s="991"/>
      <c r="DQ112" s="991" t="s">
        <v>127</v>
      </c>
      <c r="DR112" s="991"/>
      <c r="DS112" s="991"/>
      <c r="DT112" s="991"/>
      <c r="DU112" s="991"/>
      <c r="DV112" s="992" t="s">
        <v>127</v>
      </c>
      <c r="DW112" s="992"/>
      <c r="DX112" s="992"/>
      <c r="DY112" s="992"/>
      <c r="DZ112" s="993"/>
    </row>
    <row r="113" spans="1:130" s="226" customFormat="1" ht="26.25" customHeight="1" x14ac:dyDescent="0.15">
      <c r="A113" s="1019"/>
      <c r="B113" s="1020"/>
      <c r="C113" s="988" t="s">
        <v>446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898916</v>
      </c>
      <c r="AB113" s="1003"/>
      <c r="AC113" s="1003"/>
      <c r="AD113" s="1003"/>
      <c r="AE113" s="1004"/>
      <c r="AF113" s="1005">
        <v>850572</v>
      </c>
      <c r="AG113" s="1003"/>
      <c r="AH113" s="1003"/>
      <c r="AI113" s="1003"/>
      <c r="AJ113" s="1004"/>
      <c r="AK113" s="1005">
        <v>671656</v>
      </c>
      <c r="AL113" s="1003"/>
      <c r="AM113" s="1003"/>
      <c r="AN113" s="1003"/>
      <c r="AO113" s="1004"/>
      <c r="AP113" s="1006">
        <v>6</v>
      </c>
      <c r="AQ113" s="1007"/>
      <c r="AR113" s="1007"/>
      <c r="AS113" s="1007"/>
      <c r="AT113" s="1008"/>
      <c r="AU113" s="973"/>
      <c r="AV113" s="974"/>
      <c r="AW113" s="974"/>
      <c r="AX113" s="974"/>
      <c r="AY113" s="974"/>
      <c r="AZ113" s="987" t="s">
        <v>447</v>
      </c>
      <c r="BA113" s="988"/>
      <c r="BB113" s="988"/>
      <c r="BC113" s="988"/>
      <c r="BD113" s="988"/>
      <c r="BE113" s="988"/>
      <c r="BF113" s="988"/>
      <c r="BG113" s="988"/>
      <c r="BH113" s="988"/>
      <c r="BI113" s="988"/>
      <c r="BJ113" s="988"/>
      <c r="BK113" s="988"/>
      <c r="BL113" s="988"/>
      <c r="BM113" s="988"/>
      <c r="BN113" s="988"/>
      <c r="BO113" s="988"/>
      <c r="BP113" s="989"/>
      <c r="BQ113" s="990">
        <v>320157</v>
      </c>
      <c r="BR113" s="991"/>
      <c r="BS113" s="991"/>
      <c r="BT113" s="991"/>
      <c r="BU113" s="991"/>
      <c r="BV113" s="991">
        <v>303995</v>
      </c>
      <c r="BW113" s="991"/>
      <c r="BX113" s="991"/>
      <c r="BY113" s="991"/>
      <c r="BZ113" s="991"/>
      <c r="CA113" s="991">
        <v>279090</v>
      </c>
      <c r="CB113" s="991"/>
      <c r="CC113" s="991"/>
      <c r="CD113" s="991"/>
      <c r="CE113" s="991"/>
      <c r="CF113" s="985">
        <v>2.5</v>
      </c>
      <c r="CG113" s="986"/>
      <c r="CH113" s="986"/>
      <c r="CI113" s="986"/>
      <c r="CJ113" s="986"/>
      <c r="CK113" s="1013"/>
      <c r="CL113" s="1014"/>
      <c r="CM113" s="987" t="s">
        <v>448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127</v>
      </c>
      <c r="DH113" s="1024"/>
      <c r="DI113" s="1024"/>
      <c r="DJ113" s="1024"/>
      <c r="DK113" s="1025"/>
      <c r="DL113" s="1026" t="s">
        <v>127</v>
      </c>
      <c r="DM113" s="1024"/>
      <c r="DN113" s="1024"/>
      <c r="DO113" s="1024"/>
      <c r="DP113" s="1025"/>
      <c r="DQ113" s="1026" t="s">
        <v>127</v>
      </c>
      <c r="DR113" s="1024"/>
      <c r="DS113" s="1024"/>
      <c r="DT113" s="1024"/>
      <c r="DU113" s="1025"/>
      <c r="DV113" s="1027" t="s">
        <v>127</v>
      </c>
      <c r="DW113" s="1028"/>
      <c r="DX113" s="1028"/>
      <c r="DY113" s="1028"/>
      <c r="DZ113" s="1029"/>
    </row>
    <row r="114" spans="1:130" s="226" customFormat="1" ht="26.25" customHeight="1" x14ac:dyDescent="0.15">
      <c r="A114" s="1019"/>
      <c r="B114" s="1020"/>
      <c r="C114" s="988" t="s">
        <v>449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21076</v>
      </c>
      <c r="AB114" s="1024"/>
      <c r="AC114" s="1024"/>
      <c r="AD114" s="1024"/>
      <c r="AE114" s="1025"/>
      <c r="AF114" s="1026">
        <v>21083</v>
      </c>
      <c r="AG114" s="1024"/>
      <c r="AH114" s="1024"/>
      <c r="AI114" s="1024"/>
      <c r="AJ114" s="1025"/>
      <c r="AK114" s="1026">
        <v>29377</v>
      </c>
      <c r="AL114" s="1024"/>
      <c r="AM114" s="1024"/>
      <c r="AN114" s="1024"/>
      <c r="AO114" s="1025"/>
      <c r="AP114" s="1027">
        <v>0.3</v>
      </c>
      <c r="AQ114" s="1028"/>
      <c r="AR114" s="1028"/>
      <c r="AS114" s="1028"/>
      <c r="AT114" s="1029"/>
      <c r="AU114" s="973"/>
      <c r="AV114" s="974"/>
      <c r="AW114" s="974"/>
      <c r="AX114" s="974"/>
      <c r="AY114" s="974"/>
      <c r="AZ114" s="987" t="s">
        <v>450</v>
      </c>
      <c r="BA114" s="988"/>
      <c r="BB114" s="988"/>
      <c r="BC114" s="988"/>
      <c r="BD114" s="988"/>
      <c r="BE114" s="988"/>
      <c r="BF114" s="988"/>
      <c r="BG114" s="988"/>
      <c r="BH114" s="988"/>
      <c r="BI114" s="988"/>
      <c r="BJ114" s="988"/>
      <c r="BK114" s="988"/>
      <c r="BL114" s="988"/>
      <c r="BM114" s="988"/>
      <c r="BN114" s="988"/>
      <c r="BO114" s="988"/>
      <c r="BP114" s="989"/>
      <c r="BQ114" s="990">
        <v>4155891</v>
      </c>
      <c r="BR114" s="991"/>
      <c r="BS114" s="991"/>
      <c r="BT114" s="991"/>
      <c r="BU114" s="991"/>
      <c r="BV114" s="991">
        <v>4103082</v>
      </c>
      <c r="BW114" s="991"/>
      <c r="BX114" s="991"/>
      <c r="BY114" s="991"/>
      <c r="BZ114" s="991"/>
      <c r="CA114" s="991">
        <v>4112682</v>
      </c>
      <c r="CB114" s="991"/>
      <c r="CC114" s="991"/>
      <c r="CD114" s="991"/>
      <c r="CE114" s="991"/>
      <c r="CF114" s="985">
        <v>37</v>
      </c>
      <c r="CG114" s="986"/>
      <c r="CH114" s="986"/>
      <c r="CI114" s="986"/>
      <c r="CJ114" s="986"/>
      <c r="CK114" s="1013"/>
      <c r="CL114" s="1014"/>
      <c r="CM114" s="987" t="s">
        <v>451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127</v>
      </c>
      <c r="DH114" s="1024"/>
      <c r="DI114" s="1024"/>
      <c r="DJ114" s="1024"/>
      <c r="DK114" s="1025"/>
      <c r="DL114" s="1026" t="s">
        <v>127</v>
      </c>
      <c r="DM114" s="1024"/>
      <c r="DN114" s="1024"/>
      <c r="DO114" s="1024"/>
      <c r="DP114" s="1025"/>
      <c r="DQ114" s="1026" t="s">
        <v>127</v>
      </c>
      <c r="DR114" s="1024"/>
      <c r="DS114" s="1024"/>
      <c r="DT114" s="1024"/>
      <c r="DU114" s="1025"/>
      <c r="DV114" s="1027" t="s">
        <v>127</v>
      </c>
      <c r="DW114" s="1028"/>
      <c r="DX114" s="1028"/>
      <c r="DY114" s="1028"/>
      <c r="DZ114" s="1029"/>
    </row>
    <row r="115" spans="1:130" s="226" customFormat="1" ht="26.25" customHeight="1" x14ac:dyDescent="0.15">
      <c r="A115" s="1019"/>
      <c r="B115" s="1020"/>
      <c r="C115" s="988" t="s">
        <v>452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37845</v>
      </c>
      <c r="AB115" s="1003"/>
      <c r="AC115" s="1003"/>
      <c r="AD115" s="1003"/>
      <c r="AE115" s="1004"/>
      <c r="AF115" s="1005">
        <v>13462</v>
      </c>
      <c r="AG115" s="1003"/>
      <c r="AH115" s="1003"/>
      <c r="AI115" s="1003"/>
      <c r="AJ115" s="1004"/>
      <c r="AK115" s="1005">
        <v>16443</v>
      </c>
      <c r="AL115" s="1003"/>
      <c r="AM115" s="1003"/>
      <c r="AN115" s="1003"/>
      <c r="AO115" s="1004"/>
      <c r="AP115" s="1006">
        <v>0.1</v>
      </c>
      <c r="AQ115" s="1007"/>
      <c r="AR115" s="1007"/>
      <c r="AS115" s="1007"/>
      <c r="AT115" s="1008"/>
      <c r="AU115" s="973"/>
      <c r="AV115" s="974"/>
      <c r="AW115" s="974"/>
      <c r="AX115" s="974"/>
      <c r="AY115" s="974"/>
      <c r="AZ115" s="987" t="s">
        <v>453</v>
      </c>
      <c r="BA115" s="988"/>
      <c r="BB115" s="988"/>
      <c r="BC115" s="988"/>
      <c r="BD115" s="988"/>
      <c r="BE115" s="988"/>
      <c r="BF115" s="988"/>
      <c r="BG115" s="988"/>
      <c r="BH115" s="988"/>
      <c r="BI115" s="988"/>
      <c r="BJ115" s="988"/>
      <c r="BK115" s="988"/>
      <c r="BL115" s="988"/>
      <c r="BM115" s="988"/>
      <c r="BN115" s="988"/>
      <c r="BO115" s="988"/>
      <c r="BP115" s="989"/>
      <c r="BQ115" s="990" t="s">
        <v>127</v>
      </c>
      <c r="BR115" s="991"/>
      <c r="BS115" s="991"/>
      <c r="BT115" s="991"/>
      <c r="BU115" s="991"/>
      <c r="BV115" s="991">
        <v>330</v>
      </c>
      <c r="BW115" s="991"/>
      <c r="BX115" s="991"/>
      <c r="BY115" s="991"/>
      <c r="BZ115" s="991"/>
      <c r="CA115" s="991">
        <v>1331</v>
      </c>
      <c r="CB115" s="991"/>
      <c r="CC115" s="991"/>
      <c r="CD115" s="991"/>
      <c r="CE115" s="991"/>
      <c r="CF115" s="985">
        <v>0</v>
      </c>
      <c r="CG115" s="986"/>
      <c r="CH115" s="986"/>
      <c r="CI115" s="986"/>
      <c r="CJ115" s="986"/>
      <c r="CK115" s="1013"/>
      <c r="CL115" s="1014"/>
      <c r="CM115" s="987" t="s">
        <v>454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3826</v>
      </c>
      <c r="DH115" s="1024"/>
      <c r="DI115" s="1024"/>
      <c r="DJ115" s="1024"/>
      <c r="DK115" s="1025"/>
      <c r="DL115" s="1026">
        <v>3827</v>
      </c>
      <c r="DM115" s="1024"/>
      <c r="DN115" s="1024"/>
      <c r="DO115" s="1024"/>
      <c r="DP115" s="1025"/>
      <c r="DQ115" s="1026">
        <v>16127</v>
      </c>
      <c r="DR115" s="1024"/>
      <c r="DS115" s="1024"/>
      <c r="DT115" s="1024"/>
      <c r="DU115" s="1025"/>
      <c r="DV115" s="1027">
        <v>0.1</v>
      </c>
      <c r="DW115" s="1028"/>
      <c r="DX115" s="1028"/>
      <c r="DY115" s="1028"/>
      <c r="DZ115" s="1029"/>
    </row>
    <row r="116" spans="1:130" s="226" customFormat="1" ht="26.25" customHeight="1" x14ac:dyDescent="0.15">
      <c r="A116" s="1021"/>
      <c r="B116" s="1022"/>
      <c r="C116" s="1030" t="s">
        <v>455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812</v>
      </c>
      <c r="AB116" s="1024"/>
      <c r="AC116" s="1024"/>
      <c r="AD116" s="1024"/>
      <c r="AE116" s="1025"/>
      <c r="AF116" s="1026">
        <v>157</v>
      </c>
      <c r="AG116" s="1024"/>
      <c r="AH116" s="1024"/>
      <c r="AI116" s="1024"/>
      <c r="AJ116" s="1025"/>
      <c r="AK116" s="1026">
        <v>36</v>
      </c>
      <c r="AL116" s="1024"/>
      <c r="AM116" s="1024"/>
      <c r="AN116" s="1024"/>
      <c r="AO116" s="1025"/>
      <c r="AP116" s="1027">
        <v>0</v>
      </c>
      <c r="AQ116" s="1028"/>
      <c r="AR116" s="1028"/>
      <c r="AS116" s="1028"/>
      <c r="AT116" s="1029"/>
      <c r="AU116" s="973"/>
      <c r="AV116" s="974"/>
      <c r="AW116" s="974"/>
      <c r="AX116" s="974"/>
      <c r="AY116" s="974"/>
      <c r="AZ116" s="1032" t="s">
        <v>456</v>
      </c>
      <c r="BA116" s="1033"/>
      <c r="BB116" s="1033"/>
      <c r="BC116" s="1033"/>
      <c r="BD116" s="1033"/>
      <c r="BE116" s="1033"/>
      <c r="BF116" s="1033"/>
      <c r="BG116" s="1033"/>
      <c r="BH116" s="1033"/>
      <c r="BI116" s="1033"/>
      <c r="BJ116" s="1033"/>
      <c r="BK116" s="1033"/>
      <c r="BL116" s="1033"/>
      <c r="BM116" s="1033"/>
      <c r="BN116" s="1033"/>
      <c r="BO116" s="1033"/>
      <c r="BP116" s="1034"/>
      <c r="BQ116" s="990" t="s">
        <v>127</v>
      </c>
      <c r="BR116" s="991"/>
      <c r="BS116" s="991"/>
      <c r="BT116" s="991"/>
      <c r="BU116" s="991"/>
      <c r="BV116" s="991" t="s">
        <v>127</v>
      </c>
      <c r="BW116" s="991"/>
      <c r="BX116" s="991"/>
      <c r="BY116" s="991"/>
      <c r="BZ116" s="991"/>
      <c r="CA116" s="991" t="s">
        <v>127</v>
      </c>
      <c r="CB116" s="991"/>
      <c r="CC116" s="991"/>
      <c r="CD116" s="991"/>
      <c r="CE116" s="991"/>
      <c r="CF116" s="985" t="s">
        <v>127</v>
      </c>
      <c r="CG116" s="986"/>
      <c r="CH116" s="986"/>
      <c r="CI116" s="986"/>
      <c r="CJ116" s="986"/>
      <c r="CK116" s="1013"/>
      <c r="CL116" s="1014"/>
      <c r="CM116" s="987" t="s">
        <v>457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127</v>
      </c>
      <c r="DH116" s="1024"/>
      <c r="DI116" s="1024"/>
      <c r="DJ116" s="1024"/>
      <c r="DK116" s="1025"/>
      <c r="DL116" s="1026" t="s">
        <v>127</v>
      </c>
      <c r="DM116" s="1024"/>
      <c r="DN116" s="1024"/>
      <c r="DO116" s="1024"/>
      <c r="DP116" s="1025"/>
      <c r="DQ116" s="1026" t="s">
        <v>127</v>
      </c>
      <c r="DR116" s="1024"/>
      <c r="DS116" s="1024"/>
      <c r="DT116" s="1024"/>
      <c r="DU116" s="1025"/>
      <c r="DV116" s="1027" t="s">
        <v>127</v>
      </c>
      <c r="DW116" s="1028"/>
      <c r="DX116" s="1028"/>
      <c r="DY116" s="1028"/>
      <c r="DZ116" s="1029"/>
    </row>
    <row r="117" spans="1:130" s="226" customFormat="1" ht="26.25" customHeight="1" x14ac:dyDescent="0.15">
      <c r="A117" s="977" t="s">
        <v>183</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458</v>
      </c>
      <c r="Z117" s="959"/>
      <c r="AA117" s="1043">
        <v>4524349</v>
      </c>
      <c r="AB117" s="1044"/>
      <c r="AC117" s="1044"/>
      <c r="AD117" s="1044"/>
      <c r="AE117" s="1045"/>
      <c r="AF117" s="1046">
        <v>4432358</v>
      </c>
      <c r="AG117" s="1044"/>
      <c r="AH117" s="1044"/>
      <c r="AI117" s="1044"/>
      <c r="AJ117" s="1045"/>
      <c r="AK117" s="1046">
        <v>4561620</v>
      </c>
      <c r="AL117" s="1044"/>
      <c r="AM117" s="1044"/>
      <c r="AN117" s="1044"/>
      <c r="AO117" s="1045"/>
      <c r="AP117" s="1047"/>
      <c r="AQ117" s="1048"/>
      <c r="AR117" s="1048"/>
      <c r="AS117" s="1048"/>
      <c r="AT117" s="1049"/>
      <c r="AU117" s="973"/>
      <c r="AV117" s="974"/>
      <c r="AW117" s="974"/>
      <c r="AX117" s="974"/>
      <c r="AY117" s="974"/>
      <c r="AZ117" s="1039" t="s">
        <v>459</v>
      </c>
      <c r="BA117" s="1040"/>
      <c r="BB117" s="1040"/>
      <c r="BC117" s="1040"/>
      <c r="BD117" s="1040"/>
      <c r="BE117" s="1040"/>
      <c r="BF117" s="1040"/>
      <c r="BG117" s="1040"/>
      <c r="BH117" s="1040"/>
      <c r="BI117" s="1040"/>
      <c r="BJ117" s="1040"/>
      <c r="BK117" s="1040"/>
      <c r="BL117" s="1040"/>
      <c r="BM117" s="1040"/>
      <c r="BN117" s="1040"/>
      <c r="BO117" s="1040"/>
      <c r="BP117" s="1041"/>
      <c r="BQ117" s="990" t="s">
        <v>127</v>
      </c>
      <c r="BR117" s="991"/>
      <c r="BS117" s="991"/>
      <c r="BT117" s="991"/>
      <c r="BU117" s="991"/>
      <c r="BV117" s="991" t="s">
        <v>127</v>
      </c>
      <c r="BW117" s="991"/>
      <c r="BX117" s="991"/>
      <c r="BY117" s="991"/>
      <c r="BZ117" s="991"/>
      <c r="CA117" s="991" t="s">
        <v>127</v>
      </c>
      <c r="CB117" s="991"/>
      <c r="CC117" s="991"/>
      <c r="CD117" s="991"/>
      <c r="CE117" s="991"/>
      <c r="CF117" s="985" t="s">
        <v>127</v>
      </c>
      <c r="CG117" s="986"/>
      <c r="CH117" s="986"/>
      <c r="CI117" s="986"/>
      <c r="CJ117" s="986"/>
      <c r="CK117" s="1013"/>
      <c r="CL117" s="1014"/>
      <c r="CM117" s="987" t="s">
        <v>460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127</v>
      </c>
      <c r="DH117" s="1024"/>
      <c r="DI117" s="1024"/>
      <c r="DJ117" s="1024"/>
      <c r="DK117" s="1025"/>
      <c r="DL117" s="1026" t="s">
        <v>127</v>
      </c>
      <c r="DM117" s="1024"/>
      <c r="DN117" s="1024"/>
      <c r="DO117" s="1024"/>
      <c r="DP117" s="1025"/>
      <c r="DQ117" s="1026" t="s">
        <v>127</v>
      </c>
      <c r="DR117" s="1024"/>
      <c r="DS117" s="1024"/>
      <c r="DT117" s="1024"/>
      <c r="DU117" s="1025"/>
      <c r="DV117" s="1027" t="s">
        <v>127</v>
      </c>
      <c r="DW117" s="1028"/>
      <c r="DX117" s="1028"/>
      <c r="DY117" s="1028"/>
      <c r="DZ117" s="1029"/>
    </row>
    <row r="118" spans="1:130" s="226" customFormat="1" ht="26.25" customHeight="1" x14ac:dyDescent="0.15">
      <c r="A118" s="977" t="s">
        <v>434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431</v>
      </c>
      <c r="AB118" s="958"/>
      <c r="AC118" s="958"/>
      <c r="AD118" s="958"/>
      <c r="AE118" s="959"/>
      <c r="AF118" s="957" t="s">
        <v>432</v>
      </c>
      <c r="AG118" s="958"/>
      <c r="AH118" s="958"/>
      <c r="AI118" s="958"/>
      <c r="AJ118" s="959"/>
      <c r="AK118" s="957" t="s">
        <v>300</v>
      </c>
      <c r="AL118" s="958"/>
      <c r="AM118" s="958"/>
      <c r="AN118" s="958"/>
      <c r="AO118" s="959"/>
      <c r="AP118" s="1035" t="s">
        <v>433</v>
      </c>
      <c r="AQ118" s="1036"/>
      <c r="AR118" s="1036"/>
      <c r="AS118" s="1036"/>
      <c r="AT118" s="1037"/>
      <c r="AU118" s="973"/>
      <c r="AV118" s="974"/>
      <c r="AW118" s="974"/>
      <c r="AX118" s="974"/>
      <c r="AY118" s="974"/>
      <c r="AZ118" s="1038" t="s">
        <v>461</v>
      </c>
      <c r="BA118" s="1030"/>
      <c r="BB118" s="1030"/>
      <c r="BC118" s="1030"/>
      <c r="BD118" s="1030"/>
      <c r="BE118" s="1030"/>
      <c r="BF118" s="1030"/>
      <c r="BG118" s="1030"/>
      <c r="BH118" s="1030"/>
      <c r="BI118" s="1030"/>
      <c r="BJ118" s="1030"/>
      <c r="BK118" s="1030"/>
      <c r="BL118" s="1030"/>
      <c r="BM118" s="1030"/>
      <c r="BN118" s="1030"/>
      <c r="BO118" s="1030"/>
      <c r="BP118" s="1031"/>
      <c r="BQ118" s="1064" t="s">
        <v>127</v>
      </c>
      <c r="BR118" s="1065"/>
      <c r="BS118" s="1065"/>
      <c r="BT118" s="1065"/>
      <c r="BU118" s="1065"/>
      <c r="BV118" s="1065" t="s">
        <v>127</v>
      </c>
      <c r="BW118" s="1065"/>
      <c r="BX118" s="1065"/>
      <c r="BY118" s="1065"/>
      <c r="BZ118" s="1065"/>
      <c r="CA118" s="1065" t="s">
        <v>127</v>
      </c>
      <c r="CB118" s="1065"/>
      <c r="CC118" s="1065"/>
      <c r="CD118" s="1065"/>
      <c r="CE118" s="1065"/>
      <c r="CF118" s="985" t="s">
        <v>127</v>
      </c>
      <c r="CG118" s="986"/>
      <c r="CH118" s="986"/>
      <c r="CI118" s="986"/>
      <c r="CJ118" s="986"/>
      <c r="CK118" s="1013"/>
      <c r="CL118" s="1014"/>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127</v>
      </c>
      <c r="DH118" s="1024"/>
      <c r="DI118" s="1024"/>
      <c r="DJ118" s="1024"/>
      <c r="DK118" s="1025"/>
      <c r="DL118" s="1026" t="s">
        <v>127</v>
      </c>
      <c r="DM118" s="1024"/>
      <c r="DN118" s="1024"/>
      <c r="DO118" s="1024"/>
      <c r="DP118" s="1025"/>
      <c r="DQ118" s="1026" t="s">
        <v>127</v>
      </c>
      <c r="DR118" s="1024"/>
      <c r="DS118" s="1024"/>
      <c r="DT118" s="1024"/>
      <c r="DU118" s="1025"/>
      <c r="DV118" s="1027" t="s">
        <v>127</v>
      </c>
      <c r="DW118" s="1028"/>
      <c r="DX118" s="1028"/>
      <c r="DY118" s="1028"/>
      <c r="DZ118" s="1029"/>
    </row>
    <row r="119" spans="1:130" s="226" customFormat="1" ht="26.25" customHeight="1" x14ac:dyDescent="0.15">
      <c r="A119" s="1121" t="s">
        <v>437</v>
      </c>
      <c r="B119" s="1012"/>
      <c r="C119" s="994" t="s">
        <v>438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127</v>
      </c>
      <c r="AB119" s="965"/>
      <c r="AC119" s="965"/>
      <c r="AD119" s="965"/>
      <c r="AE119" s="966"/>
      <c r="AF119" s="967" t="s">
        <v>127</v>
      </c>
      <c r="AG119" s="965"/>
      <c r="AH119" s="965"/>
      <c r="AI119" s="965"/>
      <c r="AJ119" s="966"/>
      <c r="AK119" s="967" t="s">
        <v>127</v>
      </c>
      <c r="AL119" s="965"/>
      <c r="AM119" s="965"/>
      <c r="AN119" s="965"/>
      <c r="AO119" s="966"/>
      <c r="AP119" s="968" t="s">
        <v>127</v>
      </c>
      <c r="AQ119" s="969"/>
      <c r="AR119" s="969"/>
      <c r="AS119" s="969"/>
      <c r="AT119" s="970"/>
      <c r="AU119" s="975"/>
      <c r="AV119" s="976"/>
      <c r="AW119" s="976"/>
      <c r="AX119" s="976"/>
      <c r="AY119" s="976"/>
      <c r="AZ119" s="247" t="s">
        <v>183</v>
      </c>
      <c r="BA119" s="247"/>
      <c r="BB119" s="247"/>
      <c r="BC119" s="247"/>
      <c r="BD119" s="247"/>
      <c r="BE119" s="247"/>
      <c r="BF119" s="247"/>
      <c r="BG119" s="247"/>
      <c r="BH119" s="247"/>
      <c r="BI119" s="247"/>
      <c r="BJ119" s="247"/>
      <c r="BK119" s="247"/>
      <c r="BL119" s="247"/>
      <c r="BM119" s="247"/>
      <c r="BN119" s="247"/>
      <c r="BO119" s="1042" t="s">
        <v>463</v>
      </c>
      <c r="BP119" s="1070"/>
      <c r="BQ119" s="1064">
        <v>46050547</v>
      </c>
      <c r="BR119" s="1065"/>
      <c r="BS119" s="1065"/>
      <c r="BT119" s="1065"/>
      <c r="BU119" s="1065"/>
      <c r="BV119" s="1065">
        <v>45468455</v>
      </c>
      <c r="BW119" s="1065"/>
      <c r="BX119" s="1065"/>
      <c r="BY119" s="1065"/>
      <c r="BZ119" s="1065"/>
      <c r="CA119" s="1065">
        <v>45753739</v>
      </c>
      <c r="CB119" s="1065"/>
      <c r="CC119" s="1065"/>
      <c r="CD119" s="1065"/>
      <c r="CE119" s="1065"/>
      <c r="CF119" s="1066"/>
      <c r="CG119" s="1067"/>
      <c r="CH119" s="1067"/>
      <c r="CI119" s="1067"/>
      <c r="CJ119" s="1068"/>
      <c r="CK119" s="1015"/>
      <c r="CL119" s="1016"/>
      <c r="CM119" s="1038" t="s">
        <v>464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21335</v>
      </c>
      <c r="DH119" s="1051"/>
      <c r="DI119" s="1051"/>
      <c r="DJ119" s="1051"/>
      <c r="DK119" s="1052"/>
      <c r="DL119" s="1050">
        <v>19784</v>
      </c>
      <c r="DM119" s="1051"/>
      <c r="DN119" s="1051"/>
      <c r="DO119" s="1051"/>
      <c r="DP119" s="1052"/>
      <c r="DQ119" s="1050">
        <v>18232</v>
      </c>
      <c r="DR119" s="1051"/>
      <c r="DS119" s="1051"/>
      <c r="DT119" s="1051"/>
      <c r="DU119" s="1052"/>
      <c r="DV119" s="1053">
        <v>0.2</v>
      </c>
      <c r="DW119" s="1054"/>
      <c r="DX119" s="1054"/>
      <c r="DY119" s="1054"/>
      <c r="DZ119" s="1055"/>
    </row>
    <row r="120" spans="1:130" s="226" customFormat="1" ht="26.25" customHeight="1" x14ac:dyDescent="0.15">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127</v>
      </c>
      <c r="AB120" s="1024"/>
      <c r="AC120" s="1024"/>
      <c r="AD120" s="1024"/>
      <c r="AE120" s="1025"/>
      <c r="AF120" s="1026" t="s">
        <v>127</v>
      </c>
      <c r="AG120" s="1024"/>
      <c r="AH120" s="1024"/>
      <c r="AI120" s="1024"/>
      <c r="AJ120" s="1025"/>
      <c r="AK120" s="1026" t="s">
        <v>127</v>
      </c>
      <c r="AL120" s="1024"/>
      <c r="AM120" s="1024"/>
      <c r="AN120" s="1024"/>
      <c r="AO120" s="1025"/>
      <c r="AP120" s="1027" t="s">
        <v>127</v>
      </c>
      <c r="AQ120" s="1028"/>
      <c r="AR120" s="1028"/>
      <c r="AS120" s="1028"/>
      <c r="AT120" s="1029"/>
      <c r="AU120" s="1056" t="s">
        <v>465</v>
      </c>
      <c r="AV120" s="1057"/>
      <c r="AW120" s="1057"/>
      <c r="AX120" s="1057"/>
      <c r="AY120" s="1058"/>
      <c r="AZ120" s="994" t="s">
        <v>466</v>
      </c>
      <c r="BA120" s="962"/>
      <c r="BB120" s="962"/>
      <c r="BC120" s="962"/>
      <c r="BD120" s="962"/>
      <c r="BE120" s="962"/>
      <c r="BF120" s="962"/>
      <c r="BG120" s="962"/>
      <c r="BH120" s="962"/>
      <c r="BI120" s="962"/>
      <c r="BJ120" s="962"/>
      <c r="BK120" s="962"/>
      <c r="BL120" s="962"/>
      <c r="BM120" s="962"/>
      <c r="BN120" s="962"/>
      <c r="BO120" s="962"/>
      <c r="BP120" s="963"/>
      <c r="BQ120" s="995">
        <v>6951152</v>
      </c>
      <c r="BR120" s="996"/>
      <c r="BS120" s="996"/>
      <c r="BT120" s="996"/>
      <c r="BU120" s="996"/>
      <c r="BV120" s="996">
        <v>7050700</v>
      </c>
      <c r="BW120" s="996"/>
      <c r="BX120" s="996"/>
      <c r="BY120" s="996"/>
      <c r="BZ120" s="996"/>
      <c r="CA120" s="996">
        <v>8002583</v>
      </c>
      <c r="CB120" s="996"/>
      <c r="CC120" s="996"/>
      <c r="CD120" s="996"/>
      <c r="CE120" s="996"/>
      <c r="CF120" s="1009">
        <v>71.900000000000006</v>
      </c>
      <c r="CG120" s="1010"/>
      <c r="CH120" s="1010"/>
      <c r="CI120" s="1010"/>
      <c r="CJ120" s="1010"/>
      <c r="CK120" s="1071" t="s">
        <v>467</v>
      </c>
      <c r="CL120" s="1072"/>
      <c r="CM120" s="1072"/>
      <c r="CN120" s="1072"/>
      <c r="CO120" s="1073"/>
      <c r="CP120" s="1079" t="s">
        <v>408</v>
      </c>
      <c r="CQ120" s="1080"/>
      <c r="CR120" s="1080"/>
      <c r="CS120" s="1080"/>
      <c r="CT120" s="1080"/>
      <c r="CU120" s="1080"/>
      <c r="CV120" s="1080"/>
      <c r="CW120" s="1080"/>
      <c r="CX120" s="1080"/>
      <c r="CY120" s="1080"/>
      <c r="CZ120" s="1080"/>
      <c r="DA120" s="1080"/>
      <c r="DB120" s="1080"/>
      <c r="DC120" s="1080"/>
      <c r="DD120" s="1080"/>
      <c r="DE120" s="1080"/>
      <c r="DF120" s="1081"/>
      <c r="DG120" s="995">
        <v>4371407</v>
      </c>
      <c r="DH120" s="996"/>
      <c r="DI120" s="996"/>
      <c r="DJ120" s="996"/>
      <c r="DK120" s="996"/>
      <c r="DL120" s="996">
        <v>4329355</v>
      </c>
      <c r="DM120" s="996"/>
      <c r="DN120" s="996"/>
      <c r="DO120" s="996"/>
      <c r="DP120" s="996"/>
      <c r="DQ120" s="996">
        <v>5550937</v>
      </c>
      <c r="DR120" s="996"/>
      <c r="DS120" s="996"/>
      <c r="DT120" s="996"/>
      <c r="DU120" s="996"/>
      <c r="DV120" s="997">
        <v>49.9</v>
      </c>
      <c r="DW120" s="997"/>
      <c r="DX120" s="997"/>
      <c r="DY120" s="997"/>
      <c r="DZ120" s="998"/>
    </row>
    <row r="121" spans="1:130" s="226" customFormat="1" ht="26.25" customHeight="1" x14ac:dyDescent="0.15">
      <c r="A121" s="1122"/>
      <c r="B121" s="1014"/>
      <c r="C121" s="1039" t="s">
        <v>468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127</v>
      </c>
      <c r="AB121" s="1024"/>
      <c r="AC121" s="1024"/>
      <c r="AD121" s="1024"/>
      <c r="AE121" s="1025"/>
      <c r="AF121" s="1026" t="s">
        <v>127</v>
      </c>
      <c r="AG121" s="1024"/>
      <c r="AH121" s="1024"/>
      <c r="AI121" s="1024"/>
      <c r="AJ121" s="1025"/>
      <c r="AK121" s="1026" t="s">
        <v>127</v>
      </c>
      <c r="AL121" s="1024"/>
      <c r="AM121" s="1024"/>
      <c r="AN121" s="1024"/>
      <c r="AO121" s="1025"/>
      <c r="AP121" s="1027" t="s">
        <v>127</v>
      </c>
      <c r="AQ121" s="1028"/>
      <c r="AR121" s="1028"/>
      <c r="AS121" s="1028"/>
      <c r="AT121" s="1029"/>
      <c r="AU121" s="1059"/>
      <c r="AV121" s="1060"/>
      <c r="AW121" s="1060"/>
      <c r="AX121" s="1060"/>
      <c r="AY121" s="1061"/>
      <c r="AZ121" s="987" t="s">
        <v>469</v>
      </c>
      <c r="BA121" s="988"/>
      <c r="BB121" s="988"/>
      <c r="BC121" s="988"/>
      <c r="BD121" s="988"/>
      <c r="BE121" s="988"/>
      <c r="BF121" s="988"/>
      <c r="BG121" s="988"/>
      <c r="BH121" s="988"/>
      <c r="BI121" s="988"/>
      <c r="BJ121" s="988"/>
      <c r="BK121" s="988"/>
      <c r="BL121" s="988"/>
      <c r="BM121" s="988"/>
      <c r="BN121" s="988"/>
      <c r="BO121" s="988"/>
      <c r="BP121" s="989"/>
      <c r="BQ121" s="990">
        <v>1544268</v>
      </c>
      <c r="BR121" s="991"/>
      <c r="BS121" s="991"/>
      <c r="BT121" s="991"/>
      <c r="BU121" s="991"/>
      <c r="BV121" s="991">
        <v>1440242</v>
      </c>
      <c r="BW121" s="991"/>
      <c r="BX121" s="991"/>
      <c r="BY121" s="991"/>
      <c r="BZ121" s="991"/>
      <c r="CA121" s="991">
        <v>1091493</v>
      </c>
      <c r="CB121" s="991"/>
      <c r="CC121" s="991"/>
      <c r="CD121" s="991"/>
      <c r="CE121" s="991"/>
      <c r="CF121" s="985">
        <v>9.8000000000000007</v>
      </c>
      <c r="CG121" s="986"/>
      <c r="CH121" s="986"/>
      <c r="CI121" s="986"/>
      <c r="CJ121" s="986"/>
      <c r="CK121" s="1074"/>
      <c r="CL121" s="1075"/>
      <c r="CM121" s="1075"/>
      <c r="CN121" s="1075"/>
      <c r="CO121" s="1076"/>
      <c r="CP121" s="1084" t="s">
        <v>404</v>
      </c>
      <c r="CQ121" s="1085"/>
      <c r="CR121" s="1085"/>
      <c r="CS121" s="1085"/>
      <c r="CT121" s="1085"/>
      <c r="CU121" s="1085"/>
      <c r="CV121" s="1085"/>
      <c r="CW121" s="1085"/>
      <c r="CX121" s="1085"/>
      <c r="CY121" s="1085"/>
      <c r="CZ121" s="1085"/>
      <c r="DA121" s="1085"/>
      <c r="DB121" s="1085"/>
      <c r="DC121" s="1085"/>
      <c r="DD121" s="1085"/>
      <c r="DE121" s="1085"/>
      <c r="DF121" s="1086"/>
      <c r="DG121" s="990">
        <v>4577</v>
      </c>
      <c r="DH121" s="991"/>
      <c r="DI121" s="991"/>
      <c r="DJ121" s="991"/>
      <c r="DK121" s="991"/>
      <c r="DL121" s="991">
        <v>3086284</v>
      </c>
      <c r="DM121" s="991"/>
      <c r="DN121" s="991"/>
      <c r="DO121" s="991"/>
      <c r="DP121" s="991"/>
      <c r="DQ121" s="991">
        <v>2351353</v>
      </c>
      <c r="DR121" s="991"/>
      <c r="DS121" s="991"/>
      <c r="DT121" s="991"/>
      <c r="DU121" s="991"/>
      <c r="DV121" s="992">
        <v>21.1</v>
      </c>
      <c r="DW121" s="992"/>
      <c r="DX121" s="992"/>
      <c r="DY121" s="992"/>
      <c r="DZ121" s="993"/>
    </row>
    <row r="122" spans="1:130" s="226" customFormat="1" ht="26.25" customHeight="1" x14ac:dyDescent="0.15">
      <c r="A122" s="1122"/>
      <c r="B122" s="1014"/>
      <c r="C122" s="987" t="s">
        <v>451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127</v>
      </c>
      <c r="AB122" s="1024"/>
      <c r="AC122" s="1024"/>
      <c r="AD122" s="1024"/>
      <c r="AE122" s="1025"/>
      <c r="AF122" s="1026" t="s">
        <v>127</v>
      </c>
      <c r="AG122" s="1024"/>
      <c r="AH122" s="1024"/>
      <c r="AI122" s="1024"/>
      <c r="AJ122" s="1025"/>
      <c r="AK122" s="1026" t="s">
        <v>127</v>
      </c>
      <c r="AL122" s="1024"/>
      <c r="AM122" s="1024"/>
      <c r="AN122" s="1024"/>
      <c r="AO122" s="1025"/>
      <c r="AP122" s="1027" t="s">
        <v>127</v>
      </c>
      <c r="AQ122" s="1028"/>
      <c r="AR122" s="1028"/>
      <c r="AS122" s="1028"/>
      <c r="AT122" s="1029"/>
      <c r="AU122" s="1059"/>
      <c r="AV122" s="1060"/>
      <c r="AW122" s="1060"/>
      <c r="AX122" s="1060"/>
      <c r="AY122" s="1061"/>
      <c r="AZ122" s="1038" t="s">
        <v>470</v>
      </c>
      <c r="BA122" s="1030"/>
      <c r="BB122" s="1030"/>
      <c r="BC122" s="1030"/>
      <c r="BD122" s="1030"/>
      <c r="BE122" s="1030"/>
      <c r="BF122" s="1030"/>
      <c r="BG122" s="1030"/>
      <c r="BH122" s="1030"/>
      <c r="BI122" s="1030"/>
      <c r="BJ122" s="1030"/>
      <c r="BK122" s="1030"/>
      <c r="BL122" s="1030"/>
      <c r="BM122" s="1030"/>
      <c r="BN122" s="1030"/>
      <c r="BO122" s="1030"/>
      <c r="BP122" s="1031"/>
      <c r="BQ122" s="1064">
        <v>29139129</v>
      </c>
      <c r="BR122" s="1065"/>
      <c r="BS122" s="1065"/>
      <c r="BT122" s="1065"/>
      <c r="BU122" s="1065"/>
      <c r="BV122" s="1065">
        <v>28813844</v>
      </c>
      <c r="BW122" s="1065"/>
      <c r="BX122" s="1065"/>
      <c r="BY122" s="1065"/>
      <c r="BZ122" s="1065"/>
      <c r="CA122" s="1065">
        <v>28763589</v>
      </c>
      <c r="CB122" s="1065"/>
      <c r="CC122" s="1065"/>
      <c r="CD122" s="1065"/>
      <c r="CE122" s="1065"/>
      <c r="CF122" s="1082">
        <v>258.60000000000002</v>
      </c>
      <c r="CG122" s="1083"/>
      <c r="CH122" s="1083"/>
      <c r="CI122" s="1083"/>
      <c r="CJ122" s="1083"/>
      <c r="CK122" s="1074"/>
      <c r="CL122" s="1075"/>
      <c r="CM122" s="1075"/>
      <c r="CN122" s="1075"/>
      <c r="CO122" s="1076"/>
      <c r="CP122" s="1084" t="s">
        <v>406</v>
      </c>
      <c r="CQ122" s="1085"/>
      <c r="CR122" s="1085"/>
      <c r="CS122" s="1085"/>
      <c r="CT122" s="1085"/>
      <c r="CU122" s="1085"/>
      <c r="CV122" s="1085"/>
      <c r="CW122" s="1085"/>
      <c r="CX122" s="1085"/>
      <c r="CY122" s="1085"/>
      <c r="CZ122" s="1085"/>
      <c r="DA122" s="1085"/>
      <c r="DB122" s="1085"/>
      <c r="DC122" s="1085"/>
      <c r="DD122" s="1085"/>
      <c r="DE122" s="1085"/>
      <c r="DF122" s="1086"/>
      <c r="DG122" s="990">
        <v>360878</v>
      </c>
      <c r="DH122" s="991"/>
      <c r="DI122" s="991"/>
      <c r="DJ122" s="991"/>
      <c r="DK122" s="991"/>
      <c r="DL122" s="991">
        <v>492729</v>
      </c>
      <c r="DM122" s="991"/>
      <c r="DN122" s="991"/>
      <c r="DO122" s="991"/>
      <c r="DP122" s="991"/>
      <c r="DQ122" s="991">
        <v>570430</v>
      </c>
      <c r="DR122" s="991"/>
      <c r="DS122" s="991"/>
      <c r="DT122" s="991"/>
      <c r="DU122" s="991"/>
      <c r="DV122" s="992">
        <v>5.0999999999999996</v>
      </c>
      <c r="DW122" s="992"/>
      <c r="DX122" s="992"/>
      <c r="DY122" s="992"/>
      <c r="DZ122" s="993"/>
    </row>
    <row r="123" spans="1:130" s="226" customFormat="1" ht="26.25" customHeight="1" x14ac:dyDescent="0.15">
      <c r="A123" s="1122"/>
      <c r="B123" s="1014"/>
      <c r="C123" s="987" t="s">
        <v>457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v>12339</v>
      </c>
      <c r="AB123" s="1024"/>
      <c r="AC123" s="1024"/>
      <c r="AD123" s="1024"/>
      <c r="AE123" s="1025"/>
      <c r="AF123" s="1026">
        <v>11609</v>
      </c>
      <c r="AG123" s="1024"/>
      <c r="AH123" s="1024"/>
      <c r="AI123" s="1024"/>
      <c r="AJ123" s="1025"/>
      <c r="AK123" s="1026">
        <v>14589</v>
      </c>
      <c r="AL123" s="1024"/>
      <c r="AM123" s="1024"/>
      <c r="AN123" s="1024"/>
      <c r="AO123" s="1025"/>
      <c r="AP123" s="1027">
        <v>0.1</v>
      </c>
      <c r="AQ123" s="1028"/>
      <c r="AR123" s="1028"/>
      <c r="AS123" s="1028"/>
      <c r="AT123" s="1029"/>
      <c r="AU123" s="1062"/>
      <c r="AV123" s="1063"/>
      <c r="AW123" s="1063"/>
      <c r="AX123" s="1063"/>
      <c r="AY123" s="1063"/>
      <c r="AZ123" s="247" t="s">
        <v>183</v>
      </c>
      <c r="BA123" s="247"/>
      <c r="BB123" s="247"/>
      <c r="BC123" s="247"/>
      <c r="BD123" s="247"/>
      <c r="BE123" s="247"/>
      <c r="BF123" s="247"/>
      <c r="BG123" s="247"/>
      <c r="BH123" s="247"/>
      <c r="BI123" s="247"/>
      <c r="BJ123" s="247"/>
      <c r="BK123" s="247"/>
      <c r="BL123" s="247"/>
      <c r="BM123" s="247"/>
      <c r="BN123" s="247"/>
      <c r="BO123" s="1042" t="s">
        <v>471</v>
      </c>
      <c r="BP123" s="1070"/>
      <c r="BQ123" s="1128">
        <v>37634549</v>
      </c>
      <c r="BR123" s="1129"/>
      <c r="BS123" s="1129"/>
      <c r="BT123" s="1129"/>
      <c r="BU123" s="1129"/>
      <c r="BV123" s="1129">
        <v>37304786</v>
      </c>
      <c r="BW123" s="1129"/>
      <c r="BX123" s="1129"/>
      <c r="BY123" s="1129"/>
      <c r="BZ123" s="1129"/>
      <c r="CA123" s="1129">
        <v>37857665</v>
      </c>
      <c r="CB123" s="1129"/>
      <c r="CC123" s="1129"/>
      <c r="CD123" s="1129"/>
      <c r="CE123" s="1129"/>
      <c r="CF123" s="1066"/>
      <c r="CG123" s="1067"/>
      <c r="CH123" s="1067"/>
      <c r="CI123" s="1067"/>
      <c r="CJ123" s="1068"/>
      <c r="CK123" s="1074"/>
      <c r="CL123" s="1075"/>
      <c r="CM123" s="1075"/>
      <c r="CN123" s="1075"/>
      <c r="CO123" s="1076"/>
      <c r="CP123" s="1084" t="s">
        <v>402</v>
      </c>
      <c r="CQ123" s="1085"/>
      <c r="CR123" s="1085"/>
      <c r="CS123" s="1085"/>
      <c r="CT123" s="1085"/>
      <c r="CU123" s="1085"/>
      <c r="CV123" s="1085"/>
      <c r="CW123" s="1085"/>
      <c r="CX123" s="1085"/>
      <c r="CY123" s="1085"/>
      <c r="CZ123" s="1085"/>
      <c r="DA123" s="1085"/>
      <c r="DB123" s="1085"/>
      <c r="DC123" s="1085"/>
      <c r="DD123" s="1085"/>
      <c r="DE123" s="1085"/>
      <c r="DF123" s="1086"/>
      <c r="DG123" s="1023">
        <v>381812</v>
      </c>
      <c r="DH123" s="1024"/>
      <c r="DI123" s="1024"/>
      <c r="DJ123" s="1024"/>
      <c r="DK123" s="1025"/>
      <c r="DL123" s="1026">
        <v>369562</v>
      </c>
      <c r="DM123" s="1024"/>
      <c r="DN123" s="1024"/>
      <c r="DO123" s="1024"/>
      <c r="DP123" s="1025"/>
      <c r="DQ123" s="1026">
        <v>337558</v>
      </c>
      <c r="DR123" s="1024"/>
      <c r="DS123" s="1024"/>
      <c r="DT123" s="1024"/>
      <c r="DU123" s="1025"/>
      <c r="DV123" s="1027">
        <v>3</v>
      </c>
      <c r="DW123" s="1028"/>
      <c r="DX123" s="1028"/>
      <c r="DY123" s="1028"/>
      <c r="DZ123" s="1029"/>
    </row>
    <row r="124" spans="1:130" s="226" customFormat="1" ht="26.25" customHeight="1" thickBot="1" x14ac:dyDescent="0.2">
      <c r="A124" s="1122"/>
      <c r="B124" s="1014"/>
      <c r="C124" s="987" t="s">
        <v>460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127</v>
      </c>
      <c r="AB124" s="1024"/>
      <c r="AC124" s="1024"/>
      <c r="AD124" s="1024"/>
      <c r="AE124" s="1025"/>
      <c r="AF124" s="1026" t="s">
        <v>127</v>
      </c>
      <c r="AG124" s="1024"/>
      <c r="AH124" s="1024"/>
      <c r="AI124" s="1024"/>
      <c r="AJ124" s="1025"/>
      <c r="AK124" s="1026" t="s">
        <v>127</v>
      </c>
      <c r="AL124" s="1024"/>
      <c r="AM124" s="1024"/>
      <c r="AN124" s="1024"/>
      <c r="AO124" s="1025"/>
      <c r="AP124" s="1027" t="s">
        <v>127</v>
      </c>
      <c r="AQ124" s="1028"/>
      <c r="AR124" s="1028"/>
      <c r="AS124" s="1028"/>
      <c r="AT124" s="1029"/>
      <c r="AU124" s="1124" t="s">
        <v>472</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80.8</v>
      </c>
      <c r="BR124" s="1092"/>
      <c r="BS124" s="1092"/>
      <c r="BT124" s="1092"/>
      <c r="BU124" s="1092"/>
      <c r="BV124" s="1092">
        <v>76.5</v>
      </c>
      <c r="BW124" s="1092"/>
      <c r="BX124" s="1092"/>
      <c r="BY124" s="1092"/>
      <c r="BZ124" s="1092"/>
      <c r="CA124" s="1092">
        <v>70.900000000000006</v>
      </c>
      <c r="CB124" s="1092"/>
      <c r="CC124" s="1092"/>
      <c r="CD124" s="1092"/>
      <c r="CE124" s="1092"/>
      <c r="CF124" s="1093"/>
      <c r="CG124" s="1094"/>
      <c r="CH124" s="1094"/>
      <c r="CI124" s="1094"/>
      <c r="CJ124" s="1095"/>
      <c r="CK124" s="1077"/>
      <c r="CL124" s="1077"/>
      <c r="CM124" s="1077"/>
      <c r="CN124" s="1077"/>
      <c r="CO124" s="1078"/>
      <c r="CP124" s="1084" t="s">
        <v>473</v>
      </c>
      <c r="CQ124" s="1085"/>
      <c r="CR124" s="1085"/>
      <c r="CS124" s="1085"/>
      <c r="CT124" s="1085"/>
      <c r="CU124" s="1085"/>
      <c r="CV124" s="1085"/>
      <c r="CW124" s="1085"/>
      <c r="CX124" s="1085"/>
      <c r="CY124" s="1085"/>
      <c r="CZ124" s="1085"/>
      <c r="DA124" s="1085"/>
      <c r="DB124" s="1085"/>
      <c r="DC124" s="1085"/>
      <c r="DD124" s="1085"/>
      <c r="DE124" s="1085"/>
      <c r="DF124" s="1086"/>
      <c r="DG124" s="1069">
        <v>3488442</v>
      </c>
      <c r="DH124" s="1051"/>
      <c r="DI124" s="1051"/>
      <c r="DJ124" s="1051"/>
      <c r="DK124" s="1052"/>
      <c r="DL124" s="1050">
        <v>215332</v>
      </c>
      <c r="DM124" s="1051"/>
      <c r="DN124" s="1051"/>
      <c r="DO124" s="1051"/>
      <c r="DP124" s="1052"/>
      <c r="DQ124" s="1050">
        <v>205945</v>
      </c>
      <c r="DR124" s="1051"/>
      <c r="DS124" s="1051"/>
      <c r="DT124" s="1051"/>
      <c r="DU124" s="1052"/>
      <c r="DV124" s="1053">
        <v>1.9</v>
      </c>
      <c r="DW124" s="1054"/>
      <c r="DX124" s="1054"/>
      <c r="DY124" s="1054"/>
      <c r="DZ124" s="1055"/>
    </row>
    <row r="125" spans="1:130" s="226" customFormat="1" ht="26.25" customHeight="1" x14ac:dyDescent="0.15">
      <c r="A125" s="1122"/>
      <c r="B125" s="1014"/>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127</v>
      </c>
      <c r="AB125" s="1024"/>
      <c r="AC125" s="1024"/>
      <c r="AD125" s="1024"/>
      <c r="AE125" s="1025"/>
      <c r="AF125" s="1026" t="s">
        <v>127</v>
      </c>
      <c r="AG125" s="1024"/>
      <c r="AH125" s="1024"/>
      <c r="AI125" s="1024"/>
      <c r="AJ125" s="1025"/>
      <c r="AK125" s="1026" t="s">
        <v>127</v>
      </c>
      <c r="AL125" s="1024"/>
      <c r="AM125" s="1024"/>
      <c r="AN125" s="1024"/>
      <c r="AO125" s="1025"/>
      <c r="AP125" s="1027" t="s">
        <v>127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474</v>
      </c>
      <c r="CL125" s="1072"/>
      <c r="CM125" s="1072"/>
      <c r="CN125" s="1072"/>
      <c r="CO125" s="1073"/>
      <c r="CP125" s="994" t="s">
        <v>475</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127</v>
      </c>
      <c r="DM125" s="996"/>
      <c r="DN125" s="996"/>
      <c r="DO125" s="996"/>
      <c r="DP125" s="996"/>
      <c r="DQ125" s="996" t="s">
        <v>127</v>
      </c>
      <c r="DR125" s="996"/>
      <c r="DS125" s="996"/>
      <c r="DT125" s="996"/>
      <c r="DU125" s="996"/>
      <c r="DV125" s="997" t="s">
        <v>127</v>
      </c>
      <c r="DW125" s="997"/>
      <c r="DX125" s="997"/>
      <c r="DY125" s="997"/>
      <c r="DZ125" s="998"/>
    </row>
    <row r="126" spans="1:130" s="226" customFormat="1" ht="26.25" customHeight="1" thickBot="1" x14ac:dyDescent="0.2">
      <c r="A126" s="1122"/>
      <c r="B126" s="1014"/>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25506</v>
      </c>
      <c r="AB126" s="1024"/>
      <c r="AC126" s="1024"/>
      <c r="AD126" s="1024"/>
      <c r="AE126" s="1025"/>
      <c r="AF126" s="1026">
        <v>1853</v>
      </c>
      <c r="AG126" s="1024"/>
      <c r="AH126" s="1024"/>
      <c r="AI126" s="1024"/>
      <c r="AJ126" s="1025"/>
      <c r="AK126" s="1026">
        <v>1854</v>
      </c>
      <c r="AL126" s="1024"/>
      <c r="AM126" s="1024"/>
      <c r="AN126" s="1024"/>
      <c r="AO126" s="1025"/>
      <c r="AP126" s="1027">
        <v>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476</v>
      </c>
      <c r="CQ126" s="988"/>
      <c r="CR126" s="988"/>
      <c r="CS126" s="988"/>
      <c r="CT126" s="988"/>
      <c r="CU126" s="988"/>
      <c r="CV126" s="988"/>
      <c r="CW126" s="988"/>
      <c r="CX126" s="988"/>
      <c r="CY126" s="988"/>
      <c r="CZ126" s="988"/>
      <c r="DA126" s="988"/>
      <c r="DB126" s="988"/>
      <c r="DC126" s="988"/>
      <c r="DD126" s="988"/>
      <c r="DE126" s="988"/>
      <c r="DF126" s="989"/>
      <c r="DG126" s="990" t="s">
        <v>127</v>
      </c>
      <c r="DH126" s="991"/>
      <c r="DI126" s="991"/>
      <c r="DJ126" s="991"/>
      <c r="DK126" s="991"/>
      <c r="DL126" s="991" t="s">
        <v>127</v>
      </c>
      <c r="DM126" s="991"/>
      <c r="DN126" s="991"/>
      <c r="DO126" s="991"/>
      <c r="DP126" s="991"/>
      <c r="DQ126" s="991" t="s">
        <v>127</v>
      </c>
      <c r="DR126" s="991"/>
      <c r="DS126" s="991"/>
      <c r="DT126" s="991"/>
      <c r="DU126" s="991"/>
      <c r="DV126" s="992" t="s">
        <v>127</v>
      </c>
      <c r="DW126" s="992"/>
      <c r="DX126" s="992"/>
      <c r="DY126" s="992"/>
      <c r="DZ126" s="993"/>
    </row>
    <row r="127" spans="1:130" s="226" customFormat="1" ht="26.25" customHeight="1" x14ac:dyDescent="0.15">
      <c r="A127" s="1123"/>
      <c r="B127" s="1016"/>
      <c r="C127" s="1038" t="s">
        <v>477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127</v>
      </c>
      <c r="AB127" s="1024"/>
      <c r="AC127" s="1024"/>
      <c r="AD127" s="1024"/>
      <c r="AE127" s="1025"/>
      <c r="AF127" s="1026" t="s">
        <v>127</v>
      </c>
      <c r="AG127" s="1024"/>
      <c r="AH127" s="1024"/>
      <c r="AI127" s="1024"/>
      <c r="AJ127" s="1025"/>
      <c r="AK127" s="1026" t="s">
        <v>127</v>
      </c>
      <c r="AL127" s="1024"/>
      <c r="AM127" s="1024"/>
      <c r="AN127" s="1024"/>
      <c r="AO127" s="1025"/>
      <c r="AP127" s="1027" t="s">
        <v>127</v>
      </c>
      <c r="AQ127" s="1028"/>
      <c r="AR127" s="1028"/>
      <c r="AS127" s="1028"/>
      <c r="AT127" s="1029"/>
      <c r="AU127" s="228"/>
      <c r="AV127" s="228"/>
      <c r="AW127" s="228"/>
      <c r="AX127" s="1096" t="s">
        <v>478</v>
      </c>
      <c r="AY127" s="1097"/>
      <c r="AZ127" s="1097"/>
      <c r="BA127" s="1097"/>
      <c r="BB127" s="1097"/>
      <c r="BC127" s="1097"/>
      <c r="BD127" s="1097"/>
      <c r="BE127" s="1098"/>
      <c r="BF127" s="1099" t="s">
        <v>479</v>
      </c>
      <c r="BG127" s="1097"/>
      <c r="BH127" s="1097"/>
      <c r="BI127" s="1097"/>
      <c r="BJ127" s="1097"/>
      <c r="BK127" s="1097"/>
      <c r="BL127" s="1098"/>
      <c r="BM127" s="1099" t="s">
        <v>480</v>
      </c>
      <c r="BN127" s="1097"/>
      <c r="BO127" s="1097"/>
      <c r="BP127" s="1097"/>
      <c r="BQ127" s="1097"/>
      <c r="BR127" s="1097"/>
      <c r="BS127" s="1098"/>
      <c r="BT127" s="1099" t="s">
        <v>481</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482</v>
      </c>
      <c r="CQ127" s="988"/>
      <c r="CR127" s="988"/>
      <c r="CS127" s="988"/>
      <c r="CT127" s="988"/>
      <c r="CU127" s="988"/>
      <c r="CV127" s="988"/>
      <c r="CW127" s="988"/>
      <c r="CX127" s="988"/>
      <c r="CY127" s="988"/>
      <c r="CZ127" s="988"/>
      <c r="DA127" s="988"/>
      <c r="DB127" s="988"/>
      <c r="DC127" s="988"/>
      <c r="DD127" s="988"/>
      <c r="DE127" s="988"/>
      <c r="DF127" s="989"/>
      <c r="DG127" s="990" t="s">
        <v>127</v>
      </c>
      <c r="DH127" s="991"/>
      <c r="DI127" s="991"/>
      <c r="DJ127" s="991"/>
      <c r="DK127" s="991"/>
      <c r="DL127" s="991" t="s">
        <v>127</v>
      </c>
      <c r="DM127" s="991"/>
      <c r="DN127" s="991"/>
      <c r="DO127" s="991"/>
      <c r="DP127" s="991"/>
      <c r="DQ127" s="991" t="s">
        <v>127</v>
      </c>
      <c r="DR127" s="991"/>
      <c r="DS127" s="991"/>
      <c r="DT127" s="991"/>
      <c r="DU127" s="991"/>
      <c r="DV127" s="992" t="s">
        <v>127</v>
      </c>
      <c r="DW127" s="992"/>
      <c r="DX127" s="992"/>
      <c r="DY127" s="992"/>
      <c r="DZ127" s="993"/>
    </row>
    <row r="128" spans="1:130" s="226" customFormat="1" ht="26.25" customHeight="1" thickBot="1" x14ac:dyDescent="0.2">
      <c r="A128" s="1106" t="s">
        <v>483</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484</v>
      </c>
      <c r="X128" s="1108"/>
      <c r="Y128" s="1108"/>
      <c r="Z128" s="1109"/>
      <c r="AA128" s="1110">
        <v>204055</v>
      </c>
      <c r="AB128" s="1111"/>
      <c r="AC128" s="1111"/>
      <c r="AD128" s="1111"/>
      <c r="AE128" s="1112"/>
      <c r="AF128" s="1113">
        <v>193639</v>
      </c>
      <c r="AG128" s="1111"/>
      <c r="AH128" s="1111"/>
      <c r="AI128" s="1111"/>
      <c r="AJ128" s="1112"/>
      <c r="AK128" s="1113">
        <v>165146</v>
      </c>
      <c r="AL128" s="1111"/>
      <c r="AM128" s="1111"/>
      <c r="AN128" s="1111"/>
      <c r="AO128" s="1112"/>
      <c r="AP128" s="1114"/>
      <c r="AQ128" s="1115"/>
      <c r="AR128" s="1115"/>
      <c r="AS128" s="1115"/>
      <c r="AT128" s="1116"/>
      <c r="AU128" s="228"/>
      <c r="AV128" s="228"/>
      <c r="AW128" s="228"/>
      <c r="AX128" s="961" t="s">
        <v>485</v>
      </c>
      <c r="AY128" s="962"/>
      <c r="AZ128" s="962"/>
      <c r="BA128" s="962"/>
      <c r="BB128" s="962"/>
      <c r="BC128" s="962"/>
      <c r="BD128" s="962"/>
      <c r="BE128" s="963"/>
      <c r="BF128" s="1117" t="s">
        <v>127</v>
      </c>
      <c r="BG128" s="1118"/>
      <c r="BH128" s="1118"/>
      <c r="BI128" s="1118"/>
      <c r="BJ128" s="1118"/>
      <c r="BK128" s="1118"/>
      <c r="BL128" s="1119"/>
      <c r="BM128" s="1117">
        <v>12.83</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486</v>
      </c>
      <c r="CQ128" s="791"/>
      <c r="CR128" s="791"/>
      <c r="CS128" s="791"/>
      <c r="CT128" s="791"/>
      <c r="CU128" s="791"/>
      <c r="CV128" s="791"/>
      <c r="CW128" s="791"/>
      <c r="CX128" s="791"/>
      <c r="CY128" s="791"/>
      <c r="CZ128" s="791"/>
      <c r="DA128" s="791"/>
      <c r="DB128" s="791"/>
      <c r="DC128" s="791"/>
      <c r="DD128" s="791"/>
      <c r="DE128" s="791"/>
      <c r="DF128" s="1101"/>
      <c r="DG128" s="1102" t="s">
        <v>127</v>
      </c>
      <c r="DH128" s="1103"/>
      <c r="DI128" s="1103"/>
      <c r="DJ128" s="1103"/>
      <c r="DK128" s="1103"/>
      <c r="DL128" s="1103">
        <v>330</v>
      </c>
      <c r="DM128" s="1103"/>
      <c r="DN128" s="1103"/>
      <c r="DO128" s="1103"/>
      <c r="DP128" s="1103"/>
      <c r="DQ128" s="1103">
        <v>1331</v>
      </c>
      <c r="DR128" s="1103"/>
      <c r="DS128" s="1103"/>
      <c r="DT128" s="1103"/>
      <c r="DU128" s="1103"/>
      <c r="DV128" s="1104">
        <v>0</v>
      </c>
      <c r="DW128" s="1104"/>
      <c r="DX128" s="1104"/>
      <c r="DY128" s="1104"/>
      <c r="DZ128" s="1105"/>
    </row>
    <row r="129" spans="1:131" s="226"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487</v>
      </c>
      <c r="X129" s="1136"/>
      <c r="Y129" s="1136"/>
      <c r="Z129" s="1137"/>
      <c r="AA129" s="1023">
        <v>13389613</v>
      </c>
      <c r="AB129" s="1024"/>
      <c r="AC129" s="1024"/>
      <c r="AD129" s="1024"/>
      <c r="AE129" s="1025"/>
      <c r="AF129" s="1026">
        <v>13594126</v>
      </c>
      <c r="AG129" s="1024"/>
      <c r="AH129" s="1024"/>
      <c r="AI129" s="1024"/>
      <c r="AJ129" s="1025"/>
      <c r="AK129" s="1026">
        <v>14324144</v>
      </c>
      <c r="AL129" s="1024"/>
      <c r="AM129" s="1024"/>
      <c r="AN129" s="1024"/>
      <c r="AO129" s="1025"/>
      <c r="AP129" s="1138"/>
      <c r="AQ129" s="1139"/>
      <c r="AR129" s="1139"/>
      <c r="AS129" s="1139"/>
      <c r="AT129" s="1140"/>
      <c r="AU129" s="229"/>
      <c r="AV129" s="229"/>
      <c r="AW129" s="229"/>
      <c r="AX129" s="1130" t="s">
        <v>488</v>
      </c>
      <c r="AY129" s="988"/>
      <c r="AZ129" s="988"/>
      <c r="BA129" s="988"/>
      <c r="BB129" s="988"/>
      <c r="BC129" s="988"/>
      <c r="BD129" s="988"/>
      <c r="BE129" s="989"/>
      <c r="BF129" s="1131" t="s">
        <v>127</v>
      </c>
      <c r="BG129" s="1132"/>
      <c r="BH129" s="1132"/>
      <c r="BI129" s="1132"/>
      <c r="BJ129" s="1132"/>
      <c r="BK129" s="1132"/>
      <c r="BL129" s="1133"/>
      <c r="BM129" s="1131">
        <v>17.829999999999998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489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490</v>
      </c>
      <c r="X130" s="1136"/>
      <c r="Y130" s="1136"/>
      <c r="Z130" s="1137"/>
      <c r="AA130" s="1023">
        <v>2979547</v>
      </c>
      <c r="AB130" s="1024"/>
      <c r="AC130" s="1024"/>
      <c r="AD130" s="1024"/>
      <c r="AE130" s="1025"/>
      <c r="AF130" s="1026">
        <v>2935794</v>
      </c>
      <c r="AG130" s="1024"/>
      <c r="AH130" s="1024"/>
      <c r="AI130" s="1024"/>
      <c r="AJ130" s="1025"/>
      <c r="AK130" s="1026">
        <v>3199205</v>
      </c>
      <c r="AL130" s="1024"/>
      <c r="AM130" s="1024"/>
      <c r="AN130" s="1024"/>
      <c r="AO130" s="1025"/>
      <c r="AP130" s="1138"/>
      <c r="AQ130" s="1139"/>
      <c r="AR130" s="1139"/>
      <c r="AS130" s="1139"/>
      <c r="AT130" s="1140"/>
      <c r="AU130" s="229"/>
      <c r="AV130" s="229"/>
      <c r="AW130" s="229"/>
      <c r="AX130" s="1130" t="s">
        <v>491</v>
      </c>
      <c r="AY130" s="988"/>
      <c r="AZ130" s="988"/>
      <c r="BA130" s="988"/>
      <c r="BB130" s="988"/>
      <c r="BC130" s="988"/>
      <c r="BD130" s="988"/>
      <c r="BE130" s="989"/>
      <c r="BF130" s="1166">
        <v>11.9</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492</v>
      </c>
      <c r="X131" s="1173"/>
      <c r="Y131" s="1173"/>
      <c r="Z131" s="1174"/>
      <c r="AA131" s="1069">
        <v>10410066</v>
      </c>
      <c r="AB131" s="1051"/>
      <c r="AC131" s="1051"/>
      <c r="AD131" s="1051"/>
      <c r="AE131" s="1052"/>
      <c r="AF131" s="1050">
        <v>10658332</v>
      </c>
      <c r="AG131" s="1051"/>
      <c r="AH131" s="1051"/>
      <c r="AI131" s="1051"/>
      <c r="AJ131" s="1052"/>
      <c r="AK131" s="1050">
        <v>11124939</v>
      </c>
      <c r="AL131" s="1051"/>
      <c r="AM131" s="1051"/>
      <c r="AN131" s="1051"/>
      <c r="AO131" s="1052"/>
      <c r="AP131" s="1175"/>
      <c r="AQ131" s="1176"/>
      <c r="AR131" s="1176"/>
      <c r="AS131" s="1176"/>
      <c r="AT131" s="1177"/>
      <c r="AU131" s="229"/>
      <c r="AV131" s="229"/>
      <c r="AW131" s="229"/>
      <c r="AX131" s="1148" t="s">
        <v>493</v>
      </c>
      <c r="AY131" s="791"/>
      <c r="AZ131" s="791"/>
      <c r="BA131" s="791"/>
      <c r="BB131" s="791"/>
      <c r="BC131" s="791"/>
      <c r="BD131" s="791"/>
      <c r="BE131" s="1101"/>
      <c r="BF131" s="1149">
        <v>70.900000000000006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494</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495</v>
      </c>
      <c r="W132" s="1159"/>
      <c r="X132" s="1159"/>
      <c r="Y132" s="1159"/>
      <c r="Z132" s="1160"/>
      <c r="AA132" s="1161">
        <v>12.87933237</v>
      </c>
      <c r="AB132" s="1162"/>
      <c r="AC132" s="1162"/>
      <c r="AD132" s="1162"/>
      <c r="AE132" s="1163"/>
      <c r="AF132" s="1164">
        <v>12.224473769999999</v>
      </c>
      <c r="AG132" s="1162"/>
      <c r="AH132" s="1162"/>
      <c r="AI132" s="1162"/>
      <c r="AJ132" s="1163"/>
      <c r="AK132" s="1164">
        <v>10.762027550000001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496</v>
      </c>
      <c r="W133" s="1142"/>
      <c r="X133" s="1142"/>
      <c r="Y133" s="1142"/>
      <c r="Z133" s="1143"/>
      <c r="AA133" s="1144">
        <v>12.6</v>
      </c>
      <c r="AB133" s="1145"/>
      <c r="AC133" s="1145"/>
      <c r="AD133" s="1145"/>
      <c r="AE133" s="1146"/>
      <c r="AF133" s="1144">
        <v>12.5</v>
      </c>
      <c r="AG133" s="1145"/>
      <c r="AH133" s="1145"/>
      <c r="AI133" s="1145"/>
      <c r="AJ133" s="1146"/>
      <c r="AK133" s="1144">
        <v>11.9</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bSdQruT6VJvpUZFEruEPvMqGeEcCUj0jsbRrmchrVhVH7KYtQhXvnSACtXLH8JpthQ9Jl3fnbIHct7jnnwIbg==" saltValue="MMLuIvXAZyHf8JxAPn0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Xm2yR6UiK704+mxGvJnP4Xp3iQ0ZsfloGOpia95Mu/yA6cV0KMQ4UiZXizJz20qWgtppMFGtX8TmZeooHXkRQ==" saltValue="JdMovaDGqrX0H3XhSR8Rn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5"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505</v>
      </c>
      <c r="AL9" s="1182"/>
      <c r="AM9" s="1182"/>
      <c r="AN9" s="1183"/>
      <c r="AO9" s="277">
        <v>4564455</v>
      </c>
      <c r="AP9" s="277">
        <v>160348</v>
      </c>
      <c r="AQ9" s="278">
        <v>104625</v>
      </c>
      <c r="AR9" s="279">
        <v>53.3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506</v>
      </c>
      <c r="AL10" s="1182"/>
      <c r="AM10" s="1182"/>
      <c r="AN10" s="1183"/>
      <c r="AO10" s="280">
        <v>54741</v>
      </c>
      <c r="AP10" s="280">
        <v>1923</v>
      </c>
      <c r="AQ10" s="281">
        <v>9752</v>
      </c>
      <c r="AR10" s="282">
        <v>-80.3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507</v>
      </c>
      <c r="AL11" s="1182"/>
      <c r="AM11" s="1182"/>
      <c r="AN11" s="1183"/>
      <c r="AO11" s="280" t="s">
        <v>508</v>
      </c>
      <c r="AP11" s="280" t="s">
        <v>508</v>
      </c>
      <c r="AQ11" s="281">
        <v>1608</v>
      </c>
      <c r="AR11" s="282" t="s">
        <v>508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509</v>
      </c>
      <c r="AL12" s="1182"/>
      <c r="AM12" s="1182"/>
      <c r="AN12" s="1183"/>
      <c r="AO12" s="280" t="s">
        <v>508</v>
      </c>
      <c r="AP12" s="280" t="s">
        <v>508</v>
      </c>
      <c r="AQ12" s="281">
        <v>4</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510</v>
      </c>
      <c r="AL13" s="1182"/>
      <c r="AM13" s="1182"/>
      <c r="AN13" s="1183"/>
      <c r="AO13" s="280">
        <v>137582</v>
      </c>
      <c r="AP13" s="280">
        <v>4833</v>
      </c>
      <c r="AQ13" s="281">
        <v>4175</v>
      </c>
      <c r="AR13" s="282">
        <v>15.8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511</v>
      </c>
      <c r="AL14" s="1182"/>
      <c r="AM14" s="1182"/>
      <c r="AN14" s="1183"/>
      <c r="AO14" s="280">
        <v>207882</v>
      </c>
      <c r="AP14" s="280">
        <v>7303</v>
      </c>
      <c r="AQ14" s="281">
        <v>2340</v>
      </c>
      <c r="AR14" s="282">
        <v>212.1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512</v>
      </c>
      <c r="AL15" s="1185"/>
      <c r="AM15" s="1185"/>
      <c r="AN15" s="1186"/>
      <c r="AO15" s="280">
        <v>-358899</v>
      </c>
      <c r="AP15" s="280">
        <v>-12608</v>
      </c>
      <c r="AQ15" s="281">
        <v>-8060</v>
      </c>
      <c r="AR15" s="282">
        <v>56.4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183</v>
      </c>
      <c r="AL16" s="1185"/>
      <c r="AM16" s="1185"/>
      <c r="AN16" s="1186"/>
      <c r="AO16" s="280">
        <v>4605761</v>
      </c>
      <c r="AP16" s="280">
        <v>161799</v>
      </c>
      <c r="AQ16" s="281">
        <v>114444</v>
      </c>
      <c r="AR16" s="282">
        <v>41.4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517</v>
      </c>
      <c r="AL21" s="1188"/>
      <c r="AM21" s="1188"/>
      <c r="AN21" s="1189"/>
      <c r="AO21" s="293">
        <v>16.48</v>
      </c>
      <c r="AP21" s="294">
        <v>10.6</v>
      </c>
      <c r="AQ21" s="295">
        <v>5.88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518</v>
      </c>
      <c r="AL22" s="1188"/>
      <c r="AM22" s="1188"/>
      <c r="AN22" s="1189"/>
      <c r="AO22" s="298">
        <v>98.1</v>
      </c>
      <c r="AP22" s="299">
        <v>97.5</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519</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522</v>
      </c>
      <c r="AL32" s="1196"/>
      <c r="AM32" s="1196"/>
      <c r="AN32" s="1197"/>
      <c r="AO32" s="308">
        <v>3844108</v>
      </c>
      <c r="AP32" s="308">
        <v>135042</v>
      </c>
      <c r="AQ32" s="309">
        <v>72468</v>
      </c>
      <c r="AR32" s="310">
        <v>86.3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523</v>
      </c>
      <c r="AL33" s="1196"/>
      <c r="AM33" s="1196"/>
      <c r="AN33" s="1197"/>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524</v>
      </c>
      <c r="AL34" s="1196"/>
      <c r="AM34" s="1196"/>
      <c r="AN34" s="1197"/>
      <c r="AO34" s="308" t="s">
        <v>508</v>
      </c>
      <c r="AP34" s="308" t="s">
        <v>508</v>
      </c>
      <c r="AQ34" s="309">
        <v>1</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525</v>
      </c>
      <c r="AL35" s="1196"/>
      <c r="AM35" s="1196"/>
      <c r="AN35" s="1197"/>
      <c r="AO35" s="308">
        <v>671656</v>
      </c>
      <c r="AP35" s="308">
        <v>23595</v>
      </c>
      <c r="AQ35" s="309">
        <v>17710</v>
      </c>
      <c r="AR35" s="310">
        <v>33.200000000000003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526</v>
      </c>
      <c r="AL36" s="1196"/>
      <c r="AM36" s="1196"/>
      <c r="AN36" s="1197"/>
      <c r="AO36" s="308">
        <v>29377</v>
      </c>
      <c r="AP36" s="308">
        <v>1032</v>
      </c>
      <c r="AQ36" s="309">
        <v>2475</v>
      </c>
      <c r="AR36" s="310">
        <v>-58.3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527</v>
      </c>
      <c r="AL37" s="1196"/>
      <c r="AM37" s="1196"/>
      <c r="AN37" s="1197"/>
      <c r="AO37" s="308">
        <v>16443</v>
      </c>
      <c r="AP37" s="308">
        <v>578</v>
      </c>
      <c r="AQ37" s="309">
        <v>637</v>
      </c>
      <c r="AR37" s="310">
        <v>-9.3000000000000007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528</v>
      </c>
      <c r="AL38" s="1199"/>
      <c r="AM38" s="1199"/>
      <c r="AN38" s="1200"/>
      <c r="AO38" s="311">
        <v>36</v>
      </c>
      <c r="AP38" s="311">
        <v>1</v>
      </c>
      <c r="AQ38" s="312">
        <v>2</v>
      </c>
      <c r="AR38" s="300">
        <v>-50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529</v>
      </c>
      <c r="AL39" s="1199"/>
      <c r="AM39" s="1199"/>
      <c r="AN39" s="1200"/>
      <c r="AO39" s="308">
        <v>-165146</v>
      </c>
      <c r="AP39" s="308">
        <v>-5802</v>
      </c>
      <c r="AQ39" s="309">
        <v>-3769</v>
      </c>
      <c r="AR39" s="310">
        <v>53.9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530</v>
      </c>
      <c r="AL40" s="1196"/>
      <c r="AM40" s="1196"/>
      <c r="AN40" s="1197"/>
      <c r="AO40" s="308">
        <v>-3199205</v>
      </c>
      <c r="AP40" s="308">
        <v>-112387</v>
      </c>
      <c r="AQ40" s="309">
        <v>-62733</v>
      </c>
      <c r="AR40" s="310">
        <v>79.2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293</v>
      </c>
      <c r="AL41" s="1202"/>
      <c r="AM41" s="1202"/>
      <c r="AN41" s="1203"/>
      <c r="AO41" s="308">
        <v>1197269</v>
      </c>
      <c r="AP41" s="308">
        <v>42060</v>
      </c>
      <c r="AQ41" s="309">
        <v>26792</v>
      </c>
      <c r="AR41" s="310">
        <v>57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500</v>
      </c>
      <c r="AN49" s="1192" t="s">
        <v>534</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3615967</v>
      </c>
      <c r="AN51" s="330">
        <v>115626</v>
      </c>
      <c r="AO51" s="331">
        <v>-30.8</v>
      </c>
      <c r="AP51" s="332">
        <v>88968</v>
      </c>
      <c r="AQ51" s="333">
        <v>6.8</v>
      </c>
      <c r="AR51" s="334">
        <v>-37.6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1950895</v>
      </c>
      <c r="AN52" s="338">
        <v>62383</v>
      </c>
      <c r="AO52" s="339">
        <v>-20.3</v>
      </c>
      <c r="AP52" s="340">
        <v>45482</v>
      </c>
      <c r="AQ52" s="341">
        <v>5.5</v>
      </c>
      <c r="AR52" s="342">
        <v>-25.8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3826692</v>
      </c>
      <c r="AN53" s="330">
        <v>124859</v>
      </c>
      <c r="AO53" s="331">
        <v>8</v>
      </c>
      <c r="AP53" s="332">
        <v>85173</v>
      </c>
      <c r="AQ53" s="333">
        <v>-4.3</v>
      </c>
      <c r="AR53" s="334">
        <v>12.3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2122602</v>
      </c>
      <c r="AN54" s="338">
        <v>69257</v>
      </c>
      <c r="AO54" s="339">
        <v>11</v>
      </c>
      <c r="AP54" s="340">
        <v>43913</v>
      </c>
      <c r="AQ54" s="341">
        <v>-3.4</v>
      </c>
      <c r="AR54" s="342">
        <v>14.4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2733321</v>
      </c>
      <c r="AN55" s="330">
        <v>90700</v>
      </c>
      <c r="AO55" s="331">
        <v>-27.4</v>
      </c>
      <c r="AP55" s="332">
        <v>94081</v>
      </c>
      <c r="AQ55" s="333">
        <v>10.5</v>
      </c>
      <c r="AR55" s="334">
        <v>-37.9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2017093</v>
      </c>
      <c r="AN56" s="338">
        <v>66933</v>
      </c>
      <c r="AO56" s="339">
        <v>-3.4</v>
      </c>
      <c r="AP56" s="340">
        <v>48949</v>
      </c>
      <c r="AQ56" s="341">
        <v>11.5</v>
      </c>
      <c r="AR56" s="342">
        <v>-14.9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3165310</v>
      </c>
      <c r="AN57" s="330">
        <v>108013</v>
      </c>
      <c r="AO57" s="331">
        <v>19.100000000000001</v>
      </c>
      <c r="AP57" s="332">
        <v>92632</v>
      </c>
      <c r="AQ57" s="333">
        <v>-1.5</v>
      </c>
      <c r="AR57" s="334">
        <v>20.6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1566362</v>
      </c>
      <c r="AN58" s="338">
        <v>53450</v>
      </c>
      <c r="AO58" s="339">
        <v>-20.100000000000001</v>
      </c>
      <c r="AP58" s="340">
        <v>47978</v>
      </c>
      <c r="AQ58" s="341">
        <v>-2</v>
      </c>
      <c r="AR58" s="342">
        <v>-18.100000000000001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3593309</v>
      </c>
      <c r="AN59" s="330">
        <v>126232</v>
      </c>
      <c r="AO59" s="331">
        <v>16.899999999999999</v>
      </c>
      <c r="AP59" s="332">
        <v>96469</v>
      </c>
      <c r="AQ59" s="333">
        <v>4.0999999999999996</v>
      </c>
      <c r="AR59" s="334">
        <v>12.8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1919841</v>
      </c>
      <c r="AN60" s="338">
        <v>67443</v>
      </c>
      <c r="AO60" s="339">
        <v>26.2</v>
      </c>
      <c r="AP60" s="340">
        <v>49775</v>
      </c>
      <c r="AQ60" s="341">
        <v>3.7</v>
      </c>
      <c r="AR60" s="342">
        <v>22.5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3386920</v>
      </c>
      <c r="AN61" s="345">
        <v>113086</v>
      </c>
      <c r="AO61" s="346">
        <v>-2.8</v>
      </c>
      <c r="AP61" s="347">
        <v>91465</v>
      </c>
      <c r="AQ61" s="348">
        <v>3.1</v>
      </c>
      <c r="AR61" s="334">
        <v>-5.9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1915359</v>
      </c>
      <c r="AN62" s="338">
        <v>63893</v>
      </c>
      <c r="AO62" s="339">
        <v>-1.3</v>
      </c>
      <c r="AP62" s="340">
        <v>47219</v>
      </c>
      <c r="AQ62" s="341">
        <v>3.1</v>
      </c>
      <c r="AR62" s="342">
        <v>-4.4000000000000004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h7LxGSrdW0RUwSy54ocOzBx1EXIulRxmqPj4KVel3eSEfhb+EvHVN0kRKkJuMwJniF9DGinxU7XYj93AeDUnjQ==" saltValue="A8pgJw7xFzpaAABYFVVp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0" spans="125:125" ht="13.5" hidden="1" customHeight="1" x14ac:dyDescent="0.15"/>
    <row r="121" spans="125:125" ht="13.5" hidden="1" customHeight="1" x14ac:dyDescent="0.15">
      <c r="DU121" s="255"/>
    </row>
  </sheetData>
  <sheetProtection algorithmName="SHA-512" hashValue="/wSt+vB4Ijlbioo2FjuMwP/B6zFrtehuy66mE3o/o5nByQNQ017f6RYmdZA0J1E71y0MqemzP8GZCRxwZJPOvA==" saltValue="FQQyItu9RJLFsiUWbmjK0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Rff6zleQEqduzJnq6oYYCWyrBi7qJdiDNaynBc5jarLh2OEniBnSHvLPrRguLXeyVaEaBaezmOY6Hm6CHjjjg==" saltValue="urQdrbmOdMv+L+Ik2w8hS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4" t="s">
        <v>3</v>
      </c>
      <c r="D47" s="1204"/>
      <c r="E47" s="1205"/>
      <c r="F47" s="11">
        <v>21.57</v>
      </c>
      <c r="G47" s="12">
        <v>7.84</v>
      </c>
      <c r="H47" s="12">
        <v>7.2</v>
      </c>
      <c r="I47" s="12">
        <v>8.9</v>
      </c>
      <c r="J47" s="13">
        <v>10.56</v>
      </c>
    </row>
    <row r="48" spans="2:10" ht="57.75" customHeight="1" x14ac:dyDescent="0.15">
      <c r="B48" s="14"/>
      <c r="C48" s="1206" t="s">
        <v>4</v>
      </c>
      <c r="D48" s="1206"/>
      <c r="E48" s="1207"/>
      <c r="F48" s="15">
        <v>2.99</v>
      </c>
      <c r="G48" s="16">
        <v>5.3</v>
      </c>
      <c r="H48" s="16">
        <v>5.27</v>
      </c>
      <c r="I48" s="16">
        <v>5.18</v>
      </c>
      <c r="J48" s="17">
        <v>6</v>
      </c>
    </row>
    <row r="49" spans="2:10" ht="57.75" customHeight="1" thickBot="1" x14ac:dyDescent="0.2">
      <c r="B49" s="18"/>
      <c r="C49" s="1208" t="s">
        <v>5</v>
      </c>
      <c r="D49" s="1208"/>
      <c r="E49" s="1209"/>
      <c r="F49" s="19">
        <v>0.54</v>
      </c>
      <c r="G49" s="20" t="s">
        <v>555</v>
      </c>
      <c r="H49" s="20" t="s">
        <v>556</v>
      </c>
      <c r="I49" s="20">
        <v>1.8</v>
      </c>
      <c r="J49" s="21">
        <v>3.19</v>
      </c>
    </row>
    <row r="50" spans="2:10" x14ac:dyDescent="0.15"/>
  </sheetData>
  <sheetProtection algorithmName="SHA-512" hashValue="H014+u9XdEtcngoe47JZCrzMnla0plXUAbY8sN6U/+r2Oibvf3IcpghzFN/YiP9RvCQN/m2vUTTWSZN9WZunnQ==" saltValue="kcXa+0iws0WEIBVZoIDG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6" t="s">
        <v>557</v>
      </c>
      <c r="D34" s="1216"/>
      <c r="E34" s="1217"/>
      <c r="F34" s="32">
        <v>10.15</v>
      </c>
      <c r="G34" s="33">
        <v>10.18</v>
      </c>
      <c r="H34" s="33">
        <v>10.74</v>
      </c>
      <c r="I34" s="33">
        <v>10.37</v>
      </c>
      <c r="J34" s="34">
        <v>9.61</v>
      </c>
      <c r="K34" s="22"/>
      <c r="L34" s="22"/>
      <c r="M34" s="22"/>
      <c r="N34" s="22"/>
      <c r="O34" s="22"/>
      <c r="P34" s="22"/>
    </row>
    <row r="35" spans="1:16" ht="39" customHeight="1" x14ac:dyDescent="0.15">
      <c r="A35" s="22"/>
      <c r="B35" s="35"/>
      <c r="C35" s="1210" t="s">
        <v>558</v>
      </c>
      <c r="D35" s="1211"/>
      <c r="E35" s="1212"/>
      <c r="F35" s="36">
        <v>3.48</v>
      </c>
      <c r="G35" s="37">
        <v>5.79</v>
      </c>
      <c r="H35" s="37">
        <v>5.77</v>
      </c>
      <c r="I35" s="37">
        <v>5.16</v>
      </c>
      <c r="J35" s="38">
        <v>5.99</v>
      </c>
      <c r="K35" s="22"/>
      <c r="L35" s="22"/>
      <c r="M35" s="22"/>
      <c r="N35" s="22"/>
      <c r="O35" s="22"/>
      <c r="P35" s="22"/>
    </row>
    <row r="36" spans="1:16" ht="39" customHeight="1" x14ac:dyDescent="0.15">
      <c r="A36" s="22"/>
      <c r="B36" s="35"/>
      <c r="C36" s="1210" t="s">
        <v>559</v>
      </c>
      <c r="D36" s="1211"/>
      <c r="E36" s="1212"/>
      <c r="F36" s="36">
        <v>5.28</v>
      </c>
      <c r="G36" s="37">
        <v>5.3</v>
      </c>
      <c r="H36" s="37">
        <v>5.59</v>
      </c>
      <c r="I36" s="37">
        <v>5.46</v>
      </c>
      <c r="J36" s="38">
        <v>5.27</v>
      </c>
      <c r="K36" s="22"/>
      <c r="L36" s="22"/>
      <c r="M36" s="22"/>
      <c r="N36" s="22"/>
      <c r="O36" s="22"/>
      <c r="P36" s="22"/>
    </row>
    <row r="37" spans="1:16" ht="39" customHeight="1" x14ac:dyDescent="0.15">
      <c r="A37" s="22"/>
      <c r="B37" s="35"/>
      <c r="C37" s="1210" t="s">
        <v>560</v>
      </c>
      <c r="D37" s="1211"/>
      <c r="E37" s="1212"/>
      <c r="F37" s="36">
        <v>0.32</v>
      </c>
      <c r="G37" s="37">
        <v>0.32</v>
      </c>
      <c r="H37" s="37">
        <v>0.43</v>
      </c>
      <c r="I37" s="37">
        <v>0.24</v>
      </c>
      <c r="J37" s="38">
        <v>0.61</v>
      </c>
      <c r="K37" s="22"/>
      <c r="L37" s="22"/>
      <c r="M37" s="22"/>
      <c r="N37" s="22"/>
      <c r="O37" s="22"/>
      <c r="P37" s="22"/>
    </row>
    <row r="38" spans="1:16" ht="39" customHeight="1" x14ac:dyDescent="0.15">
      <c r="A38" s="22"/>
      <c r="B38" s="35"/>
      <c r="C38" s="1210" t="s">
        <v>561</v>
      </c>
      <c r="D38" s="1211"/>
      <c r="E38" s="1212"/>
      <c r="F38" s="36">
        <v>0</v>
      </c>
      <c r="G38" s="37">
        <v>0</v>
      </c>
      <c r="H38" s="37">
        <v>0.45</v>
      </c>
      <c r="I38" s="37">
        <v>0.67</v>
      </c>
      <c r="J38" s="38">
        <v>0.53</v>
      </c>
      <c r="K38" s="22"/>
      <c r="L38" s="22"/>
      <c r="M38" s="22"/>
      <c r="N38" s="22"/>
      <c r="O38" s="22"/>
      <c r="P38" s="22"/>
    </row>
    <row r="39" spans="1:16" ht="39" customHeight="1" x14ac:dyDescent="0.15">
      <c r="A39" s="22"/>
      <c r="B39" s="35"/>
      <c r="C39" s="1210" t="s">
        <v>562</v>
      </c>
      <c r="D39" s="1211"/>
      <c r="E39" s="1212"/>
      <c r="F39" s="36">
        <v>1.3</v>
      </c>
      <c r="G39" s="37">
        <v>0.59</v>
      </c>
      <c r="H39" s="37">
        <v>0.69</v>
      </c>
      <c r="I39" s="37">
        <v>0.87</v>
      </c>
      <c r="J39" s="38">
        <v>0.3</v>
      </c>
      <c r="K39" s="22"/>
      <c r="L39" s="22"/>
      <c r="M39" s="22"/>
      <c r="N39" s="22"/>
      <c r="O39" s="22"/>
      <c r="P39" s="22"/>
    </row>
    <row r="40" spans="1:16" ht="39" customHeight="1" x14ac:dyDescent="0.15">
      <c r="A40" s="22"/>
      <c r="B40" s="35"/>
      <c r="C40" s="1210" t="s">
        <v>563</v>
      </c>
      <c r="D40" s="1211"/>
      <c r="E40" s="1212"/>
      <c r="F40" s="36">
        <v>0.15</v>
      </c>
      <c r="G40" s="37">
        <v>0.21</v>
      </c>
      <c r="H40" s="37">
        <v>0.23</v>
      </c>
      <c r="I40" s="37">
        <v>0.03</v>
      </c>
      <c r="J40" s="38">
        <v>0.02</v>
      </c>
      <c r="K40" s="22"/>
      <c r="L40" s="22"/>
      <c r="M40" s="22"/>
      <c r="N40" s="22"/>
      <c r="O40" s="22"/>
      <c r="P40" s="22"/>
    </row>
    <row r="41" spans="1:16" ht="39" customHeight="1" x14ac:dyDescent="0.15">
      <c r="A41" s="22"/>
      <c r="B41" s="35"/>
      <c r="C41" s="1210" t="s">
        <v>564</v>
      </c>
      <c r="D41" s="1211"/>
      <c r="E41" s="1212"/>
      <c r="F41" s="36">
        <v>0.01</v>
      </c>
      <c r="G41" s="37">
        <v>0.01</v>
      </c>
      <c r="H41" s="37">
        <v>0.01</v>
      </c>
      <c r="I41" s="37">
        <v>0.01</v>
      </c>
      <c r="J41" s="38">
        <v>0.01</v>
      </c>
      <c r="K41" s="22"/>
      <c r="L41" s="22"/>
      <c r="M41" s="22"/>
      <c r="N41" s="22"/>
      <c r="O41" s="22"/>
      <c r="P41" s="22"/>
    </row>
    <row r="42" spans="1:16" ht="39" customHeight="1" x14ac:dyDescent="0.15">
      <c r="A42" s="22"/>
      <c r="B42" s="39"/>
      <c r="C42" s="1210" t="s">
        <v>565</v>
      </c>
      <c r="D42" s="1211"/>
      <c r="E42" s="1212"/>
      <c r="F42" s="36" t="s">
        <v>566</v>
      </c>
      <c r="G42" s="37" t="s">
        <v>567</v>
      </c>
      <c r="H42" s="37" t="s">
        <v>567</v>
      </c>
      <c r="I42" s="37" t="s">
        <v>508</v>
      </c>
      <c r="J42" s="38" t="s">
        <v>508</v>
      </c>
      <c r="K42" s="22"/>
      <c r="L42" s="22"/>
      <c r="M42" s="22"/>
      <c r="N42" s="22"/>
      <c r="O42" s="22"/>
      <c r="P42" s="22"/>
    </row>
    <row r="43" spans="1:16" ht="39" customHeight="1" thickBot="1" x14ac:dyDescent="0.2">
      <c r="A43" s="22"/>
      <c r="B43" s="40"/>
      <c r="C43" s="1213" t="s">
        <v>568</v>
      </c>
      <c r="D43" s="1214"/>
      <c r="E43" s="1215"/>
      <c r="F43" s="41">
        <v>0.02</v>
      </c>
      <c r="G43" s="42">
        <v>0.02</v>
      </c>
      <c r="H43" s="42">
        <v>0.06</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VTpzfwdhL0c+9a+Zuv2tfUMRB6aZ7F28XZ5rEsoEDNbu7pwS9OkFG/R7K4+aPaMElTF5Y4ImU+QQ9r6ieeldA==" saltValue="g4JlNVSvE/RU0WBRZ3ZV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3640</v>
      </c>
      <c r="L45" s="60">
        <v>3664</v>
      </c>
      <c r="M45" s="60">
        <v>3566</v>
      </c>
      <c r="N45" s="60">
        <v>3547</v>
      </c>
      <c r="O45" s="61">
        <v>3844</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508</v>
      </c>
      <c r="L46" s="64" t="s">
        <v>508</v>
      </c>
      <c r="M46" s="64" t="s">
        <v>508</v>
      </c>
      <c r="N46" s="64" t="s">
        <v>508</v>
      </c>
      <c r="O46" s="65" t="s">
        <v>508</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508</v>
      </c>
      <c r="L47" s="64" t="s">
        <v>508</v>
      </c>
      <c r="M47" s="64" t="s">
        <v>508</v>
      </c>
      <c r="N47" s="64" t="s">
        <v>508</v>
      </c>
      <c r="O47" s="65" t="s">
        <v>508</v>
      </c>
      <c r="P47" s="48"/>
      <c r="Q47" s="48"/>
      <c r="R47" s="48"/>
      <c r="S47" s="48"/>
      <c r="T47" s="48"/>
      <c r="U47" s="48"/>
    </row>
    <row r="48" spans="1:21" ht="30.75" customHeight="1" x14ac:dyDescent="0.15">
      <c r="A48" s="48"/>
      <c r="B48" s="1220"/>
      <c r="C48" s="1221"/>
      <c r="D48" s="62"/>
      <c r="E48" s="1226" t="s">
        <v>14</v>
      </c>
      <c r="F48" s="1226"/>
      <c r="G48" s="1226"/>
      <c r="H48" s="1226"/>
      <c r="I48" s="1226"/>
      <c r="J48" s="1227"/>
      <c r="K48" s="63">
        <v>899</v>
      </c>
      <c r="L48" s="64">
        <v>869</v>
      </c>
      <c r="M48" s="64">
        <v>899</v>
      </c>
      <c r="N48" s="64">
        <v>851</v>
      </c>
      <c r="O48" s="65">
        <v>672</v>
      </c>
      <c r="P48" s="48"/>
      <c r="Q48" s="48"/>
      <c r="R48" s="48"/>
      <c r="S48" s="48"/>
      <c r="T48" s="48"/>
      <c r="U48" s="48"/>
    </row>
    <row r="49" spans="1:21" ht="30.75" customHeight="1" x14ac:dyDescent="0.15">
      <c r="A49" s="48"/>
      <c r="B49" s="1220"/>
      <c r="C49" s="1221"/>
      <c r="D49" s="62"/>
      <c r="E49" s="1226" t="s">
        <v>15</v>
      </c>
      <c r="F49" s="1226"/>
      <c r="G49" s="1226"/>
      <c r="H49" s="1226"/>
      <c r="I49" s="1226"/>
      <c r="J49" s="1227"/>
      <c r="K49" s="63">
        <v>31</v>
      </c>
      <c r="L49" s="64">
        <v>21</v>
      </c>
      <c r="M49" s="64">
        <v>21</v>
      </c>
      <c r="N49" s="64">
        <v>21</v>
      </c>
      <c r="O49" s="65">
        <v>29</v>
      </c>
      <c r="P49" s="48"/>
      <c r="Q49" s="48"/>
      <c r="R49" s="48"/>
      <c r="S49" s="48"/>
      <c r="T49" s="48"/>
      <c r="U49" s="48"/>
    </row>
    <row r="50" spans="1:21" ht="30.75" customHeight="1" x14ac:dyDescent="0.15">
      <c r="A50" s="48"/>
      <c r="B50" s="1220"/>
      <c r="C50" s="1221"/>
      <c r="D50" s="62"/>
      <c r="E50" s="1226" t="s">
        <v>16</v>
      </c>
      <c r="F50" s="1226"/>
      <c r="G50" s="1226"/>
      <c r="H50" s="1226"/>
      <c r="I50" s="1226"/>
      <c r="J50" s="1227"/>
      <c r="K50" s="63">
        <v>13</v>
      </c>
      <c r="L50" s="64">
        <v>14</v>
      </c>
      <c r="M50" s="64">
        <v>38</v>
      </c>
      <c r="N50" s="64">
        <v>13</v>
      </c>
      <c r="O50" s="65">
        <v>16</v>
      </c>
      <c r="P50" s="48"/>
      <c r="Q50" s="48"/>
      <c r="R50" s="48"/>
      <c r="S50" s="48"/>
      <c r="T50" s="48"/>
      <c r="U50" s="48"/>
    </row>
    <row r="51" spans="1:21" ht="30.75" customHeight="1" x14ac:dyDescent="0.15">
      <c r="A51" s="48"/>
      <c r="B51" s="1222"/>
      <c r="C51" s="1223"/>
      <c r="D51" s="66"/>
      <c r="E51" s="1226" t="s">
        <v>17</v>
      </c>
      <c r="F51" s="1226"/>
      <c r="G51" s="1226"/>
      <c r="H51" s="1226"/>
      <c r="I51" s="1226"/>
      <c r="J51" s="1227"/>
      <c r="K51" s="63">
        <v>0</v>
      </c>
      <c r="L51" s="64">
        <v>2</v>
      </c>
      <c r="M51" s="64">
        <v>1</v>
      </c>
      <c r="N51" s="64">
        <v>0</v>
      </c>
      <c r="O51" s="65">
        <v>0</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3251</v>
      </c>
      <c r="L52" s="64">
        <v>3243</v>
      </c>
      <c r="M52" s="64">
        <v>3183</v>
      </c>
      <c r="N52" s="64">
        <v>3130</v>
      </c>
      <c r="O52" s="65">
        <v>3365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1332</v>
      </c>
      <c r="L53" s="69">
        <v>1327</v>
      </c>
      <c r="M53" s="69">
        <v>1342</v>
      </c>
      <c r="N53" s="69">
        <v>1302</v>
      </c>
      <c r="O53" s="70">
        <v>1196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MvhujuZqKG/WT6Q4Yywb2tb8lAoFQE4YRgZkB4DqivaLIVrO8L6oosppP13YGcG3ARbkyN3o/SBWVWF+votjA==" saltValue="nPL6jcVjR7Smxc8hO7Wl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44" t="s">
        <v>29</v>
      </c>
      <c r="C41" s="1245"/>
      <c r="D41" s="102"/>
      <c r="E41" s="1250" t="s">
        <v>30</v>
      </c>
      <c r="F41" s="1250"/>
      <c r="G41" s="1250"/>
      <c r="H41" s="1251"/>
      <c r="I41" s="351">
        <v>31737</v>
      </c>
      <c r="J41" s="352">
        <v>33082</v>
      </c>
      <c r="K41" s="352">
        <v>32942</v>
      </c>
      <c r="L41" s="352">
        <v>32544</v>
      </c>
      <c r="M41" s="353">
        <v>32310</v>
      </c>
    </row>
    <row r="42" spans="2:13" ht="27.75" customHeight="1" x14ac:dyDescent="0.15">
      <c r="B42" s="1246"/>
      <c r="C42" s="1247"/>
      <c r="D42" s="103"/>
      <c r="E42" s="1252" t="s">
        <v>31</v>
      </c>
      <c r="F42" s="1252"/>
      <c r="G42" s="1252"/>
      <c r="H42" s="1253"/>
      <c r="I42" s="354">
        <v>24</v>
      </c>
      <c r="J42" s="355">
        <v>23</v>
      </c>
      <c r="K42" s="355">
        <v>25</v>
      </c>
      <c r="L42" s="355">
        <v>24</v>
      </c>
      <c r="M42" s="356">
        <v>34</v>
      </c>
    </row>
    <row r="43" spans="2:13" ht="27.75" customHeight="1" x14ac:dyDescent="0.15">
      <c r="B43" s="1246"/>
      <c r="C43" s="1247"/>
      <c r="D43" s="103"/>
      <c r="E43" s="1252" t="s">
        <v>32</v>
      </c>
      <c r="F43" s="1252"/>
      <c r="G43" s="1252"/>
      <c r="H43" s="1253"/>
      <c r="I43" s="354">
        <v>9745</v>
      </c>
      <c r="J43" s="355">
        <v>9293</v>
      </c>
      <c r="K43" s="355">
        <v>8607</v>
      </c>
      <c r="L43" s="355">
        <v>8493</v>
      </c>
      <c r="M43" s="356">
        <v>9016</v>
      </c>
    </row>
    <row r="44" spans="2:13" ht="27.75" customHeight="1" x14ac:dyDescent="0.15">
      <c r="B44" s="1246"/>
      <c r="C44" s="1247"/>
      <c r="D44" s="103"/>
      <c r="E44" s="1252" t="s">
        <v>33</v>
      </c>
      <c r="F44" s="1252"/>
      <c r="G44" s="1252"/>
      <c r="H44" s="1253"/>
      <c r="I44" s="354">
        <v>285</v>
      </c>
      <c r="J44" s="355">
        <v>270</v>
      </c>
      <c r="K44" s="355">
        <v>320</v>
      </c>
      <c r="L44" s="355">
        <v>304</v>
      </c>
      <c r="M44" s="356">
        <v>279</v>
      </c>
    </row>
    <row r="45" spans="2:13" ht="27.75" customHeight="1" x14ac:dyDescent="0.15">
      <c r="B45" s="1246"/>
      <c r="C45" s="1247"/>
      <c r="D45" s="103"/>
      <c r="E45" s="1252" t="s">
        <v>34</v>
      </c>
      <c r="F45" s="1252"/>
      <c r="G45" s="1252"/>
      <c r="H45" s="1253"/>
      <c r="I45" s="354">
        <v>4314</v>
      </c>
      <c r="J45" s="355">
        <v>4138</v>
      </c>
      <c r="K45" s="355">
        <v>4156</v>
      </c>
      <c r="L45" s="355">
        <v>4103</v>
      </c>
      <c r="M45" s="356">
        <v>4113</v>
      </c>
    </row>
    <row r="46" spans="2:13" ht="27.75" customHeight="1" x14ac:dyDescent="0.15">
      <c r="B46" s="1246"/>
      <c r="C46" s="1247"/>
      <c r="D46" s="104"/>
      <c r="E46" s="1252" t="s">
        <v>35</v>
      </c>
      <c r="F46" s="1252"/>
      <c r="G46" s="1252"/>
      <c r="H46" s="1253"/>
      <c r="I46" s="354">
        <v>2</v>
      </c>
      <c r="J46" s="355">
        <v>1</v>
      </c>
      <c r="K46" s="355" t="s">
        <v>508</v>
      </c>
      <c r="L46" s="355">
        <v>0</v>
      </c>
      <c r="M46" s="356">
        <v>1</v>
      </c>
    </row>
    <row r="47" spans="2:13" ht="27.75" customHeight="1" x14ac:dyDescent="0.15">
      <c r="B47" s="1246"/>
      <c r="C47" s="1247"/>
      <c r="D47" s="105"/>
      <c r="E47" s="1254" t="s">
        <v>36</v>
      </c>
      <c r="F47" s="1255"/>
      <c r="G47" s="1255"/>
      <c r="H47" s="1256"/>
      <c r="I47" s="354" t="s">
        <v>508</v>
      </c>
      <c r="J47" s="355" t="s">
        <v>508</v>
      </c>
      <c r="K47" s="355" t="s">
        <v>508</v>
      </c>
      <c r="L47" s="355" t="s">
        <v>508</v>
      </c>
      <c r="M47" s="356" t="s">
        <v>508</v>
      </c>
    </row>
    <row r="48" spans="2:13" ht="27.75" customHeight="1" x14ac:dyDescent="0.15">
      <c r="B48" s="1246"/>
      <c r="C48" s="1247"/>
      <c r="D48" s="103"/>
      <c r="E48" s="1252" t="s">
        <v>37</v>
      </c>
      <c r="F48" s="1252"/>
      <c r="G48" s="1252"/>
      <c r="H48" s="1253"/>
      <c r="I48" s="354" t="s">
        <v>508</v>
      </c>
      <c r="J48" s="355" t="s">
        <v>508</v>
      </c>
      <c r="K48" s="355" t="s">
        <v>508</v>
      </c>
      <c r="L48" s="355" t="s">
        <v>508</v>
      </c>
      <c r="M48" s="356" t="s">
        <v>508</v>
      </c>
    </row>
    <row r="49" spans="2:13" ht="27.75" customHeight="1" x14ac:dyDescent="0.15">
      <c r="B49" s="1248"/>
      <c r="C49" s="1249"/>
      <c r="D49" s="103"/>
      <c r="E49" s="1252" t="s">
        <v>38</v>
      </c>
      <c r="F49" s="1252"/>
      <c r="G49" s="1252"/>
      <c r="H49" s="1253"/>
      <c r="I49" s="354" t="s">
        <v>508</v>
      </c>
      <c r="J49" s="355" t="s">
        <v>508</v>
      </c>
      <c r="K49" s="355" t="s">
        <v>508</v>
      </c>
      <c r="L49" s="355" t="s">
        <v>508</v>
      </c>
      <c r="M49" s="356" t="s">
        <v>508</v>
      </c>
    </row>
    <row r="50" spans="2:13" ht="27.75" customHeight="1" x14ac:dyDescent="0.15">
      <c r="B50" s="1257" t="s">
        <v>39</v>
      </c>
      <c r="C50" s="1258"/>
      <c r="D50" s="106"/>
      <c r="E50" s="1252" t="s">
        <v>40</v>
      </c>
      <c r="F50" s="1252"/>
      <c r="G50" s="1252"/>
      <c r="H50" s="1253"/>
      <c r="I50" s="354">
        <v>6861</v>
      </c>
      <c r="J50" s="355">
        <v>6408</v>
      </c>
      <c r="K50" s="355">
        <v>6951</v>
      </c>
      <c r="L50" s="355">
        <v>7051</v>
      </c>
      <c r="M50" s="356">
        <v>8003</v>
      </c>
    </row>
    <row r="51" spans="2:13" ht="27.75" customHeight="1" x14ac:dyDescent="0.15">
      <c r="B51" s="1246"/>
      <c r="C51" s="1247"/>
      <c r="D51" s="103"/>
      <c r="E51" s="1252" t="s">
        <v>41</v>
      </c>
      <c r="F51" s="1252"/>
      <c r="G51" s="1252"/>
      <c r="H51" s="1253"/>
      <c r="I51" s="354">
        <v>1896</v>
      </c>
      <c r="J51" s="355">
        <v>1710</v>
      </c>
      <c r="K51" s="355">
        <v>1544</v>
      </c>
      <c r="L51" s="355">
        <v>1440</v>
      </c>
      <c r="M51" s="356">
        <v>1091</v>
      </c>
    </row>
    <row r="52" spans="2:13" ht="27.75" customHeight="1" x14ac:dyDescent="0.15">
      <c r="B52" s="1248"/>
      <c r="C52" s="1249"/>
      <c r="D52" s="103"/>
      <c r="E52" s="1252" t="s">
        <v>42</v>
      </c>
      <c r="F52" s="1252"/>
      <c r="G52" s="1252"/>
      <c r="H52" s="1253"/>
      <c r="I52" s="354">
        <v>27870</v>
      </c>
      <c r="J52" s="355">
        <v>28683</v>
      </c>
      <c r="K52" s="355">
        <v>29139</v>
      </c>
      <c r="L52" s="355">
        <v>28814</v>
      </c>
      <c r="M52" s="356">
        <v>28764</v>
      </c>
    </row>
    <row r="53" spans="2:13" ht="27.75" customHeight="1" thickBot="1" x14ac:dyDescent="0.2">
      <c r="B53" s="1259" t="s">
        <v>43</v>
      </c>
      <c r="C53" s="1260"/>
      <c r="D53" s="107"/>
      <c r="E53" s="1261" t="s">
        <v>44</v>
      </c>
      <c r="F53" s="1261"/>
      <c r="G53" s="1261"/>
      <c r="H53" s="1262"/>
      <c r="I53" s="357">
        <v>9481</v>
      </c>
      <c r="J53" s="358">
        <v>10005</v>
      </c>
      <c r="K53" s="358">
        <v>8416</v>
      </c>
      <c r="L53" s="358">
        <v>8164</v>
      </c>
      <c r="M53" s="359">
        <v>7896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D+fFMSZAJmWe9pC1sJBCP0s7Pr44QKYFIoGD4S+9I5Ws0LBLDexXReWtnJR9tHZuyzp23yruqaIC0PxHq0upog==" saltValue="yU1yOocXj73/9qaQdwbd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71" t="s">
        <v>47</v>
      </c>
      <c r="D55" s="1271"/>
      <c r="E55" s="1272"/>
      <c r="F55" s="119">
        <v>964</v>
      </c>
      <c r="G55" s="119">
        <v>1210</v>
      </c>
      <c r="H55" s="120">
        <v>1512</v>
      </c>
    </row>
    <row r="56" spans="2:8" ht="52.5" customHeight="1" x14ac:dyDescent="0.15">
      <c r="B56" s="121"/>
      <c r="C56" s="1273" t="s">
        <v>48</v>
      </c>
      <c r="D56" s="1273"/>
      <c r="E56" s="1274"/>
      <c r="F56" s="122">
        <v>1618</v>
      </c>
      <c r="G56" s="122">
        <v>1566</v>
      </c>
      <c r="H56" s="123">
        <v>1843</v>
      </c>
    </row>
    <row r="57" spans="2:8" ht="53.25" customHeight="1" x14ac:dyDescent="0.15">
      <c r="B57" s="121"/>
      <c r="C57" s="1275" t="s">
        <v>49</v>
      </c>
      <c r="D57" s="1275"/>
      <c r="E57" s="1276"/>
      <c r="F57" s="124">
        <v>4942</v>
      </c>
      <c r="G57" s="124">
        <v>4719</v>
      </c>
      <c r="H57" s="125">
        <v>4907</v>
      </c>
    </row>
    <row r="58" spans="2:8" ht="45.75" customHeight="1" x14ac:dyDescent="0.15">
      <c r="B58" s="126"/>
      <c r="C58" s="1263" t="s">
        <v>575</v>
      </c>
      <c r="D58" s="1264"/>
      <c r="E58" s="1265"/>
      <c r="F58" s="127">
        <v>1447</v>
      </c>
      <c r="G58" s="127">
        <v>1416</v>
      </c>
      <c r="H58" s="128">
        <v>1384</v>
      </c>
    </row>
    <row r="59" spans="2:8" ht="45.75" customHeight="1" x14ac:dyDescent="0.15">
      <c r="B59" s="126"/>
      <c r="C59" s="1263" t="s">
        <v>576</v>
      </c>
      <c r="D59" s="1264"/>
      <c r="E59" s="1265"/>
      <c r="F59" s="127">
        <v>758</v>
      </c>
      <c r="G59" s="127">
        <v>745</v>
      </c>
      <c r="H59" s="128">
        <v>719</v>
      </c>
    </row>
    <row r="60" spans="2:8" ht="45.75" customHeight="1" x14ac:dyDescent="0.15">
      <c r="B60" s="126"/>
      <c r="C60" s="1263" t="s">
        <v>577</v>
      </c>
      <c r="D60" s="1264"/>
      <c r="E60" s="1265"/>
      <c r="F60" s="127">
        <v>410</v>
      </c>
      <c r="G60" s="127">
        <v>398</v>
      </c>
      <c r="H60" s="128">
        <v>514</v>
      </c>
    </row>
    <row r="61" spans="2:8" ht="45.75" customHeight="1" x14ac:dyDescent="0.15">
      <c r="B61" s="126"/>
      <c r="C61" s="1263" t="s">
        <v>578</v>
      </c>
      <c r="D61" s="1264"/>
      <c r="E61" s="1265"/>
      <c r="F61" s="127">
        <v>293</v>
      </c>
      <c r="G61" s="127">
        <v>293</v>
      </c>
      <c r="H61" s="128">
        <v>342</v>
      </c>
    </row>
    <row r="62" spans="2:8" ht="45.75" customHeight="1" thickBot="1" x14ac:dyDescent="0.2">
      <c r="B62" s="129"/>
      <c r="C62" s="1266" t="s">
        <v>579</v>
      </c>
      <c r="D62" s="1267"/>
      <c r="E62" s="1268"/>
      <c r="F62" s="130">
        <v>342</v>
      </c>
      <c r="G62" s="130">
        <v>336</v>
      </c>
      <c r="H62" s="131">
        <v>341</v>
      </c>
    </row>
    <row r="63" spans="2:8" ht="52.5" customHeight="1" thickBot="1" x14ac:dyDescent="0.2">
      <c r="B63" s="132"/>
      <c r="C63" s="1269" t="s">
        <v>50</v>
      </c>
      <c r="D63" s="1269"/>
      <c r="E63" s="1270"/>
      <c r="F63" s="133">
        <v>7524</v>
      </c>
      <c r="G63" s="133">
        <v>7494</v>
      </c>
      <c r="H63" s="134">
        <v>8262</v>
      </c>
    </row>
    <row r="64" spans="2:8" x14ac:dyDescent="0.15"/>
  </sheetData>
  <sheetProtection algorithmName="SHA-512" hashValue="yr9BiAEbKZJEfLbL7PlMQdMDrGgDrcnoQDNsPvzWPUEdlsbIOUSep6AxfJ2ZLLcHTVa5w/77u6yarEoJXDCm0g==" saltValue="Izp7MYQIgXoP406g6qAy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0" zoomScaleNormal="7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598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599</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550</v>
      </c>
      <c r="BQ50" s="1290"/>
      <c r="BR50" s="1290"/>
      <c r="BS50" s="1290"/>
      <c r="BT50" s="1290"/>
      <c r="BU50" s="1290"/>
      <c r="BV50" s="1290"/>
      <c r="BW50" s="1290"/>
      <c r="BX50" s="1290" t="s">
        <v>551</v>
      </c>
      <c r="BY50" s="1290"/>
      <c r="BZ50" s="1290"/>
      <c r="CA50" s="1290"/>
      <c r="CB50" s="1290"/>
      <c r="CC50" s="1290"/>
      <c r="CD50" s="1290"/>
      <c r="CE50" s="1290"/>
      <c r="CF50" s="1290" t="s">
        <v>552</v>
      </c>
      <c r="CG50" s="1290"/>
      <c r="CH50" s="1290"/>
      <c r="CI50" s="1290"/>
      <c r="CJ50" s="1290"/>
      <c r="CK50" s="1290"/>
      <c r="CL50" s="1290"/>
      <c r="CM50" s="1290"/>
      <c r="CN50" s="1290" t="s">
        <v>553</v>
      </c>
      <c r="CO50" s="1290"/>
      <c r="CP50" s="1290"/>
      <c r="CQ50" s="1290"/>
      <c r="CR50" s="1290"/>
      <c r="CS50" s="1290"/>
      <c r="CT50" s="1290"/>
      <c r="CU50" s="1290"/>
      <c r="CV50" s="1290" t="s">
        <v>554</v>
      </c>
      <c r="CW50" s="1290"/>
      <c r="CX50" s="1290"/>
      <c r="CY50" s="1290"/>
      <c r="CZ50" s="1290"/>
      <c r="DA50" s="1290"/>
      <c r="DB50" s="1290"/>
      <c r="DC50" s="1290"/>
    </row>
    <row r="51" spans="1:109" ht="13.5" customHeight="1" x14ac:dyDescent="0.15">
      <c r="B51" s="376"/>
      <c r="G51" s="1297"/>
      <c r="H51" s="1297"/>
      <c r="I51" s="1295"/>
      <c r="J51" s="1295"/>
      <c r="K51" s="1292"/>
      <c r="L51" s="1292"/>
      <c r="M51" s="1292"/>
      <c r="N51" s="1292"/>
      <c r="AM51" s="385"/>
      <c r="AN51" s="1293" t="s">
        <v>600</v>
      </c>
      <c r="AO51" s="1293"/>
      <c r="AP51" s="1293"/>
      <c r="AQ51" s="1293"/>
      <c r="AR51" s="1293"/>
      <c r="AS51" s="1293"/>
      <c r="AT51" s="1293"/>
      <c r="AU51" s="1293"/>
      <c r="AV51" s="1293"/>
      <c r="AW51" s="1293"/>
      <c r="AX51" s="1293"/>
      <c r="AY51" s="1293"/>
      <c r="AZ51" s="1293"/>
      <c r="BA51" s="1293"/>
      <c r="BB51" s="1293" t="s">
        <v>601</v>
      </c>
      <c r="BC51" s="1293"/>
      <c r="BD51" s="1293"/>
      <c r="BE51" s="1293"/>
      <c r="BF51" s="1293"/>
      <c r="BG51" s="1293"/>
      <c r="BH51" s="1293"/>
      <c r="BI51" s="1293"/>
      <c r="BJ51" s="1293"/>
      <c r="BK51" s="1293"/>
      <c r="BL51" s="1293"/>
      <c r="BM51" s="1293"/>
      <c r="BN51" s="1293"/>
      <c r="BO51" s="1293"/>
      <c r="BP51" s="1294"/>
      <c r="BQ51" s="1291"/>
      <c r="BR51" s="1291"/>
      <c r="BS51" s="1291"/>
      <c r="BT51" s="1291"/>
      <c r="BU51" s="1291"/>
      <c r="BV51" s="1291"/>
      <c r="BW51" s="1291"/>
      <c r="BX51" s="1294"/>
      <c r="BY51" s="1291"/>
      <c r="BZ51" s="1291"/>
      <c r="CA51" s="1291"/>
      <c r="CB51" s="1291"/>
      <c r="CC51" s="1291"/>
      <c r="CD51" s="1291"/>
      <c r="CE51" s="1291"/>
      <c r="CF51" s="1291">
        <v>80.8</v>
      </c>
      <c r="CG51" s="1291"/>
      <c r="CH51" s="1291"/>
      <c r="CI51" s="1291"/>
      <c r="CJ51" s="1291"/>
      <c r="CK51" s="1291"/>
      <c r="CL51" s="1291"/>
      <c r="CM51" s="1291"/>
      <c r="CN51" s="1291">
        <v>76.5</v>
      </c>
      <c r="CO51" s="1291"/>
      <c r="CP51" s="1291"/>
      <c r="CQ51" s="1291"/>
      <c r="CR51" s="1291"/>
      <c r="CS51" s="1291"/>
      <c r="CT51" s="1291"/>
      <c r="CU51" s="1291"/>
      <c r="CV51" s="1291">
        <v>70.900000000000006</v>
      </c>
      <c r="CW51" s="1291"/>
      <c r="CX51" s="1291"/>
      <c r="CY51" s="1291"/>
      <c r="CZ51" s="1291"/>
      <c r="DA51" s="1291"/>
      <c r="DB51" s="1291"/>
      <c r="DC51" s="1291"/>
    </row>
    <row r="52" spans="1:109" x14ac:dyDescent="0.15">
      <c r="B52" s="376"/>
      <c r="G52" s="1297"/>
      <c r="H52" s="1297"/>
      <c r="I52" s="1295"/>
      <c r="J52" s="1295"/>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7"/>
      <c r="H53" s="1297"/>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602</v>
      </c>
      <c r="BC53" s="1293"/>
      <c r="BD53" s="1293"/>
      <c r="BE53" s="1293"/>
      <c r="BF53" s="1293"/>
      <c r="BG53" s="1293"/>
      <c r="BH53" s="1293"/>
      <c r="BI53" s="1293"/>
      <c r="BJ53" s="1293"/>
      <c r="BK53" s="1293"/>
      <c r="BL53" s="1293"/>
      <c r="BM53" s="1293"/>
      <c r="BN53" s="1293"/>
      <c r="BO53" s="1293"/>
      <c r="BP53" s="1294"/>
      <c r="BQ53" s="1291"/>
      <c r="BR53" s="1291"/>
      <c r="BS53" s="1291"/>
      <c r="BT53" s="1291"/>
      <c r="BU53" s="1291"/>
      <c r="BV53" s="1291"/>
      <c r="BW53" s="1291"/>
      <c r="BX53" s="1294"/>
      <c r="BY53" s="1291"/>
      <c r="BZ53" s="1291"/>
      <c r="CA53" s="1291"/>
      <c r="CB53" s="1291"/>
      <c r="CC53" s="1291"/>
      <c r="CD53" s="1291"/>
      <c r="CE53" s="1291"/>
      <c r="CF53" s="1291">
        <v>56.7</v>
      </c>
      <c r="CG53" s="1291"/>
      <c r="CH53" s="1291"/>
      <c r="CI53" s="1291"/>
      <c r="CJ53" s="1291"/>
      <c r="CK53" s="1291"/>
      <c r="CL53" s="1291"/>
      <c r="CM53" s="1291"/>
      <c r="CN53" s="1291">
        <v>59.9</v>
      </c>
      <c r="CO53" s="1291"/>
      <c r="CP53" s="1291"/>
      <c r="CQ53" s="1291"/>
      <c r="CR53" s="1291"/>
      <c r="CS53" s="1291"/>
      <c r="CT53" s="1291"/>
      <c r="CU53" s="1291"/>
      <c r="CV53" s="1291">
        <v>61.9</v>
      </c>
      <c r="CW53" s="1291"/>
      <c r="CX53" s="1291"/>
      <c r="CY53" s="1291"/>
      <c r="CZ53" s="1291"/>
      <c r="DA53" s="1291"/>
      <c r="DB53" s="1291"/>
      <c r="DC53" s="1291"/>
    </row>
    <row r="54" spans="1:109" x14ac:dyDescent="0.15">
      <c r="A54" s="384"/>
      <c r="B54" s="376"/>
      <c r="G54" s="1297"/>
      <c r="H54" s="1297"/>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603</v>
      </c>
      <c r="AO55" s="1290"/>
      <c r="AP55" s="1290"/>
      <c r="AQ55" s="1290"/>
      <c r="AR55" s="1290"/>
      <c r="AS55" s="1290"/>
      <c r="AT55" s="1290"/>
      <c r="AU55" s="1290"/>
      <c r="AV55" s="1290"/>
      <c r="AW55" s="1290"/>
      <c r="AX55" s="1290"/>
      <c r="AY55" s="1290"/>
      <c r="AZ55" s="1290"/>
      <c r="BA55" s="1290"/>
      <c r="BB55" s="1293" t="s">
        <v>601</v>
      </c>
      <c r="BC55" s="1293"/>
      <c r="BD55" s="1293"/>
      <c r="BE55" s="1293"/>
      <c r="BF55" s="1293"/>
      <c r="BG55" s="1293"/>
      <c r="BH55" s="1293"/>
      <c r="BI55" s="1293"/>
      <c r="BJ55" s="1293"/>
      <c r="BK55" s="1293"/>
      <c r="BL55" s="1293"/>
      <c r="BM55" s="1293"/>
      <c r="BN55" s="1293"/>
      <c r="BO55" s="1293"/>
      <c r="BP55" s="1294"/>
      <c r="BQ55" s="1291"/>
      <c r="BR55" s="1291"/>
      <c r="BS55" s="1291"/>
      <c r="BT55" s="1291"/>
      <c r="BU55" s="1291"/>
      <c r="BV55" s="1291"/>
      <c r="BW55" s="1291"/>
      <c r="BX55" s="1294"/>
      <c r="BY55" s="1291"/>
      <c r="BZ55" s="1291"/>
      <c r="CA55" s="1291"/>
      <c r="CB55" s="1291"/>
      <c r="CC55" s="1291"/>
      <c r="CD55" s="1291"/>
      <c r="CE55" s="1291"/>
      <c r="CF55" s="1291">
        <v>49.1</v>
      </c>
      <c r="CG55" s="1291"/>
      <c r="CH55" s="1291"/>
      <c r="CI55" s="1291"/>
      <c r="CJ55" s="1291"/>
      <c r="CK55" s="1291"/>
      <c r="CL55" s="1291"/>
      <c r="CM55" s="1291"/>
      <c r="CN55" s="1291">
        <v>41.5</v>
      </c>
      <c r="CO55" s="1291"/>
      <c r="CP55" s="1291"/>
      <c r="CQ55" s="1291"/>
      <c r="CR55" s="1291"/>
      <c r="CS55" s="1291"/>
      <c r="CT55" s="1291"/>
      <c r="CU55" s="1291"/>
      <c r="CV55" s="1291">
        <v>25.2</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6"/>
      <c r="J57" s="1296"/>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602</v>
      </c>
      <c r="BC57" s="1293"/>
      <c r="BD57" s="1293"/>
      <c r="BE57" s="1293"/>
      <c r="BF57" s="1293"/>
      <c r="BG57" s="1293"/>
      <c r="BH57" s="1293"/>
      <c r="BI57" s="1293"/>
      <c r="BJ57" s="1293"/>
      <c r="BK57" s="1293"/>
      <c r="BL57" s="1293"/>
      <c r="BM57" s="1293"/>
      <c r="BN57" s="1293"/>
      <c r="BO57" s="1293"/>
      <c r="BP57" s="1294"/>
      <c r="BQ57" s="1291"/>
      <c r="BR57" s="1291"/>
      <c r="BS57" s="1291"/>
      <c r="BT57" s="1291"/>
      <c r="BU57" s="1291"/>
      <c r="BV57" s="1291"/>
      <c r="BW57" s="1291"/>
      <c r="BX57" s="1294"/>
      <c r="BY57" s="1291"/>
      <c r="BZ57" s="1291"/>
      <c r="CA57" s="1291"/>
      <c r="CB57" s="1291"/>
      <c r="CC57" s="1291"/>
      <c r="CD57" s="1291"/>
      <c r="CE57" s="1291"/>
      <c r="CF57" s="1291">
        <v>61</v>
      </c>
      <c r="CG57" s="1291"/>
      <c r="CH57" s="1291"/>
      <c r="CI57" s="1291"/>
      <c r="CJ57" s="1291"/>
      <c r="CK57" s="1291"/>
      <c r="CL57" s="1291"/>
      <c r="CM57" s="1291"/>
      <c r="CN57" s="1291">
        <v>61.7</v>
      </c>
      <c r="CO57" s="1291"/>
      <c r="CP57" s="1291"/>
      <c r="CQ57" s="1291"/>
      <c r="CR57" s="1291"/>
      <c r="CS57" s="1291"/>
      <c r="CT57" s="1291"/>
      <c r="CU57" s="1291"/>
      <c r="CV57" s="1291">
        <v>62.4</v>
      </c>
      <c r="CW57" s="1291"/>
      <c r="CX57" s="1291"/>
      <c r="CY57" s="1291"/>
      <c r="CZ57" s="1291"/>
      <c r="DA57" s="1291"/>
      <c r="DB57" s="1291"/>
      <c r="DC57" s="1291"/>
      <c r="DD57" s="389"/>
      <c r="DE57" s="388"/>
    </row>
    <row r="58" spans="1:109" s="384" customFormat="1" x14ac:dyDescent="0.15">
      <c r="A58" s="370"/>
      <c r="B58" s="388"/>
      <c r="G58" s="1286"/>
      <c r="H58" s="1286"/>
      <c r="I58" s="1296"/>
      <c r="J58" s="1296"/>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604</v>
      </c>
    </row>
    <row r="64" spans="1:109" x14ac:dyDescent="0.15">
      <c r="B64" s="376"/>
      <c r="G64" s="383"/>
      <c r="I64" s="396"/>
      <c r="J64" s="396"/>
      <c r="K64" s="396"/>
      <c r="L64" s="396"/>
      <c r="M64" s="396"/>
      <c r="N64" s="397"/>
      <c r="AM64" s="383"/>
      <c r="AN64" s="383" t="s">
        <v>597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605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599</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550</v>
      </c>
      <c r="BQ72" s="1290"/>
      <c r="BR72" s="1290"/>
      <c r="BS72" s="1290"/>
      <c r="BT72" s="1290"/>
      <c r="BU72" s="1290"/>
      <c r="BV72" s="1290"/>
      <c r="BW72" s="1290"/>
      <c r="BX72" s="1290" t="s">
        <v>551</v>
      </c>
      <c r="BY72" s="1290"/>
      <c r="BZ72" s="1290"/>
      <c r="CA72" s="1290"/>
      <c r="CB72" s="1290"/>
      <c r="CC72" s="1290"/>
      <c r="CD72" s="1290"/>
      <c r="CE72" s="1290"/>
      <c r="CF72" s="1290" t="s">
        <v>552</v>
      </c>
      <c r="CG72" s="1290"/>
      <c r="CH72" s="1290"/>
      <c r="CI72" s="1290"/>
      <c r="CJ72" s="1290"/>
      <c r="CK72" s="1290"/>
      <c r="CL72" s="1290"/>
      <c r="CM72" s="1290"/>
      <c r="CN72" s="1290" t="s">
        <v>553</v>
      </c>
      <c r="CO72" s="1290"/>
      <c r="CP72" s="1290"/>
      <c r="CQ72" s="1290"/>
      <c r="CR72" s="1290"/>
      <c r="CS72" s="1290"/>
      <c r="CT72" s="1290"/>
      <c r="CU72" s="1290"/>
      <c r="CV72" s="1290" t="s">
        <v>554</v>
      </c>
      <c r="CW72" s="1290"/>
      <c r="CX72" s="1290"/>
      <c r="CY72" s="1290"/>
      <c r="CZ72" s="1290"/>
      <c r="DA72" s="1290"/>
      <c r="DB72" s="1290"/>
      <c r="DC72" s="1290"/>
    </row>
    <row r="73" spans="2:107" x14ac:dyDescent="0.15">
      <c r="B73" s="376"/>
      <c r="G73" s="1297"/>
      <c r="H73" s="1297"/>
      <c r="I73" s="1297"/>
      <c r="J73" s="1297"/>
      <c r="K73" s="1298"/>
      <c r="L73" s="1298"/>
      <c r="M73" s="1298"/>
      <c r="N73" s="1298"/>
      <c r="AM73" s="385"/>
      <c r="AN73" s="1293" t="s">
        <v>600</v>
      </c>
      <c r="AO73" s="1293"/>
      <c r="AP73" s="1293"/>
      <c r="AQ73" s="1293"/>
      <c r="AR73" s="1293"/>
      <c r="AS73" s="1293"/>
      <c r="AT73" s="1293"/>
      <c r="AU73" s="1293"/>
      <c r="AV73" s="1293"/>
      <c r="AW73" s="1293"/>
      <c r="AX73" s="1293"/>
      <c r="AY73" s="1293"/>
      <c r="AZ73" s="1293"/>
      <c r="BA73" s="1293"/>
      <c r="BB73" s="1293" t="s">
        <v>601</v>
      </c>
      <c r="BC73" s="1293"/>
      <c r="BD73" s="1293"/>
      <c r="BE73" s="1293"/>
      <c r="BF73" s="1293"/>
      <c r="BG73" s="1293"/>
      <c r="BH73" s="1293"/>
      <c r="BI73" s="1293"/>
      <c r="BJ73" s="1293"/>
      <c r="BK73" s="1293"/>
      <c r="BL73" s="1293"/>
      <c r="BM73" s="1293"/>
      <c r="BN73" s="1293"/>
      <c r="BO73" s="1293"/>
      <c r="BP73" s="1291">
        <v>88.3</v>
      </c>
      <c r="BQ73" s="1291"/>
      <c r="BR73" s="1291"/>
      <c r="BS73" s="1291"/>
      <c r="BT73" s="1291"/>
      <c r="BU73" s="1291"/>
      <c r="BV73" s="1291"/>
      <c r="BW73" s="1291"/>
      <c r="BX73" s="1291">
        <v>94.3</v>
      </c>
      <c r="BY73" s="1291"/>
      <c r="BZ73" s="1291"/>
      <c r="CA73" s="1291"/>
      <c r="CB73" s="1291"/>
      <c r="CC73" s="1291"/>
      <c r="CD73" s="1291"/>
      <c r="CE73" s="1291"/>
      <c r="CF73" s="1291">
        <v>80.8</v>
      </c>
      <c r="CG73" s="1291"/>
      <c r="CH73" s="1291"/>
      <c r="CI73" s="1291"/>
      <c r="CJ73" s="1291"/>
      <c r="CK73" s="1291"/>
      <c r="CL73" s="1291"/>
      <c r="CM73" s="1291"/>
      <c r="CN73" s="1291">
        <v>76.5</v>
      </c>
      <c r="CO73" s="1291"/>
      <c r="CP73" s="1291"/>
      <c r="CQ73" s="1291"/>
      <c r="CR73" s="1291"/>
      <c r="CS73" s="1291"/>
      <c r="CT73" s="1291"/>
      <c r="CU73" s="1291"/>
      <c r="CV73" s="1291">
        <v>70.900000000000006</v>
      </c>
      <c r="CW73" s="1291"/>
      <c r="CX73" s="1291"/>
      <c r="CY73" s="1291"/>
      <c r="CZ73" s="1291"/>
      <c r="DA73" s="1291"/>
      <c r="DB73" s="1291"/>
      <c r="DC73" s="1291"/>
    </row>
    <row r="74" spans="2:107" x14ac:dyDescent="0.15">
      <c r="B74" s="376"/>
      <c r="G74" s="1297"/>
      <c r="H74" s="1297"/>
      <c r="I74" s="1297"/>
      <c r="J74" s="1297"/>
      <c r="K74" s="1298"/>
      <c r="L74" s="1298"/>
      <c r="M74" s="1298"/>
      <c r="N74" s="1298"/>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7"/>
      <c r="H75" s="1297"/>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606</v>
      </c>
      <c r="BC75" s="1293"/>
      <c r="BD75" s="1293"/>
      <c r="BE75" s="1293"/>
      <c r="BF75" s="1293"/>
      <c r="BG75" s="1293"/>
      <c r="BH75" s="1293"/>
      <c r="BI75" s="1293"/>
      <c r="BJ75" s="1293"/>
      <c r="BK75" s="1293"/>
      <c r="BL75" s="1293"/>
      <c r="BM75" s="1293"/>
      <c r="BN75" s="1293"/>
      <c r="BO75" s="1293"/>
      <c r="BP75" s="1291">
        <v>11.7</v>
      </c>
      <c r="BQ75" s="1291"/>
      <c r="BR75" s="1291"/>
      <c r="BS75" s="1291"/>
      <c r="BT75" s="1291"/>
      <c r="BU75" s="1291"/>
      <c r="BV75" s="1291"/>
      <c r="BW75" s="1291"/>
      <c r="BX75" s="1291">
        <v>12.3</v>
      </c>
      <c r="BY75" s="1291"/>
      <c r="BZ75" s="1291"/>
      <c r="CA75" s="1291"/>
      <c r="CB75" s="1291"/>
      <c r="CC75" s="1291"/>
      <c r="CD75" s="1291"/>
      <c r="CE75" s="1291"/>
      <c r="CF75" s="1291">
        <v>12.6</v>
      </c>
      <c r="CG75" s="1291"/>
      <c r="CH75" s="1291"/>
      <c r="CI75" s="1291"/>
      <c r="CJ75" s="1291"/>
      <c r="CK75" s="1291"/>
      <c r="CL75" s="1291"/>
      <c r="CM75" s="1291"/>
      <c r="CN75" s="1291">
        <v>12.5</v>
      </c>
      <c r="CO75" s="1291"/>
      <c r="CP75" s="1291"/>
      <c r="CQ75" s="1291"/>
      <c r="CR75" s="1291"/>
      <c r="CS75" s="1291"/>
      <c r="CT75" s="1291"/>
      <c r="CU75" s="1291"/>
      <c r="CV75" s="1291">
        <v>11.9</v>
      </c>
      <c r="CW75" s="1291"/>
      <c r="CX75" s="1291"/>
      <c r="CY75" s="1291"/>
      <c r="CZ75" s="1291"/>
      <c r="DA75" s="1291"/>
      <c r="DB75" s="1291"/>
      <c r="DC75" s="1291"/>
    </row>
    <row r="76" spans="2:107" x14ac:dyDescent="0.15">
      <c r="B76" s="376"/>
      <c r="G76" s="1297"/>
      <c r="H76" s="1297"/>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8"/>
      <c r="L77" s="1298"/>
      <c r="M77" s="1298"/>
      <c r="N77" s="1298"/>
      <c r="AN77" s="1290" t="s">
        <v>603</v>
      </c>
      <c r="AO77" s="1290"/>
      <c r="AP77" s="1290"/>
      <c r="AQ77" s="1290"/>
      <c r="AR77" s="1290"/>
      <c r="AS77" s="1290"/>
      <c r="AT77" s="1290"/>
      <c r="AU77" s="1290"/>
      <c r="AV77" s="1290"/>
      <c r="AW77" s="1290"/>
      <c r="AX77" s="1290"/>
      <c r="AY77" s="1290"/>
      <c r="AZ77" s="1290"/>
      <c r="BA77" s="1290"/>
      <c r="BB77" s="1293" t="s">
        <v>601</v>
      </c>
      <c r="BC77" s="1293"/>
      <c r="BD77" s="1293"/>
      <c r="BE77" s="1293"/>
      <c r="BF77" s="1293"/>
      <c r="BG77" s="1293"/>
      <c r="BH77" s="1293"/>
      <c r="BI77" s="1293"/>
      <c r="BJ77" s="1293"/>
      <c r="BK77" s="1293"/>
      <c r="BL77" s="1293"/>
      <c r="BM77" s="1293"/>
      <c r="BN77" s="1293"/>
      <c r="BO77" s="1293"/>
      <c r="BP77" s="1291">
        <v>53.4</v>
      </c>
      <c r="BQ77" s="1291"/>
      <c r="BR77" s="1291"/>
      <c r="BS77" s="1291"/>
      <c r="BT77" s="1291"/>
      <c r="BU77" s="1291"/>
      <c r="BV77" s="1291"/>
      <c r="BW77" s="1291"/>
      <c r="BX77" s="1291">
        <v>48</v>
      </c>
      <c r="BY77" s="1291"/>
      <c r="BZ77" s="1291"/>
      <c r="CA77" s="1291"/>
      <c r="CB77" s="1291"/>
      <c r="CC77" s="1291"/>
      <c r="CD77" s="1291"/>
      <c r="CE77" s="1291"/>
      <c r="CF77" s="1291">
        <v>49.1</v>
      </c>
      <c r="CG77" s="1291"/>
      <c r="CH77" s="1291"/>
      <c r="CI77" s="1291"/>
      <c r="CJ77" s="1291"/>
      <c r="CK77" s="1291"/>
      <c r="CL77" s="1291"/>
      <c r="CM77" s="1291"/>
      <c r="CN77" s="1291">
        <v>41.5</v>
      </c>
      <c r="CO77" s="1291"/>
      <c r="CP77" s="1291"/>
      <c r="CQ77" s="1291"/>
      <c r="CR77" s="1291"/>
      <c r="CS77" s="1291"/>
      <c r="CT77" s="1291"/>
      <c r="CU77" s="1291"/>
      <c r="CV77" s="1291">
        <v>25.2</v>
      </c>
      <c r="CW77" s="1291"/>
      <c r="CX77" s="1291"/>
      <c r="CY77" s="1291"/>
      <c r="CZ77" s="1291"/>
      <c r="DA77" s="1291"/>
      <c r="DB77" s="1291"/>
      <c r="DC77" s="1291"/>
    </row>
    <row r="78" spans="2:107" x14ac:dyDescent="0.15">
      <c r="B78" s="376"/>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6"/>
      <c r="J79" s="1296"/>
      <c r="K79" s="1299"/>
      <c r="L79" s="1299"/>
      <c r="M79" s="1299"/>
      <c r="N79" s="1299"/>
      <c r="AN79" s="1290"/>
      <c r="AO79" s="1290"/>
      <c r="AP79" s="1290"/>
      <c r="AQ79" s="1290"/>
      <c r="AR79" s="1290"/>
      <c r="AS79" s="1290"/>
      <c r="AT79" s="1290"/>
      <c r="AU79" s="1290"/>
      <c r="AV79" s="1290"/>
      <c r="AW79" s="1290"/>
      <c r="AX79" s="1290"/>
      <c r="AY79" s="1290"/>
      <c r="AZ79" s="1290"/>
      <c r="BA79" s="1290"/>
      <c r="BB79" s="1293" t="s">
        <v>606</v>
      </c>
      <c r="BC79" s="1293"/>
      <c r="BD79" s="1293"/>
      <c r="BE79" s="1293"/>
      <c r="BF79" s="1293"/>
      <c r="BG79" s="1293"/>
      <c r="BH79" s="1293"/>
      <c r="BI79" s="1293"/>
      <c r="BJ79" s="1293"/>
      <c r="BK79" s="1293"/>
      <c r="BL79" s="1293"/>
      <c r="BM79" s="1293"/>
      <c r="BN79" s="1293"/>
      <c r="BO79" s="1293"/>
      <c r="BP79" s="1291">
        <v>9.8000000000000007</v>
      </c>
      <c r="BQ79" s="1291"/>
      <c r="BR79" s="1291"/>
      <c r="BS79" s="1291"/>
      <c r="BT79" s="1291"/>
      <c r="BU79" s="1291"/>
      <c r="BV79" s="1291"/>
      <c r="BW79" s="1291"/>
      <c r="BX79" s="1291">
        <v>9.6</v>
      </c>
      <c r="BY79" s="1291"/>
      <c r="BZ79" s="1291"/>
      <c r="CA79" s="1291"/>
      <c r="CB79" s="1291"/>
      <c r="CC79" s="1291"/>
      <c r="CD79" s="1291"/>
      <c r="CE79" s="1291"/>
      <c r="CF79" s="1291">
        <v>9.5</v>
      </c>
      <c r="CG79" s="1291"/>
      <c r="CH79" s="1291"/>
      <c r="CI79" s="1291"/>
      <c r="CJ79" s="1291"/>
      <c r="CK79" s="1291"/>
      <c r="CL79" s="1291"/>
      <c r="CM79" s="1291"/>
      <c r="CN79" s="1291">
        <v>9.1999999999999993</v>
      </c>
      <c r="CO79" s="1291"/>
      <c r="CP79" s="1291"/>
      <c r="CQ79" s="1291"/>
      <c r="CR79" s="1291"/>
      <c r="CS79" s="1291"/>
      <c r="CT79" s="1291"/>
      <c r="CU79" s="1291"/>
      <c r="CV79" s="1291">
        <v>8.9</v>
      </c>
      <c r="CW79" s="1291"/>
      <c r="CX79" s="1291"/>
      <c r="CY79" s="1291"/>
      <c r="CZ79" s="1291"/>
      <c r="DA79" s="1291"/>
      <c r="DB79" s="1291"/>
      <c r="DC79" s="1291"/>
    </row>
    <row r="80" spans="2:107" x14ac:dyDescent="0.15">
      <c r="B80" s="376"/>
      <c r="G80" s="1286"/>
      <c r="H80" s="1286"/>
      <c r="I80" s="1296"/>
      <c r="J80" s="1296"/>
      <c r="K80" s="1299"/>
      <c r="L80" s="1299"/>
      <c r="M80" s="1299"/>
      <c r="N80" s="1299"/>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cKyA9Sz5kWqsxSkKSXDXqu/S+3H2yJ14RHEgR3xLENPTbWTaJh5JthkA/a2rtwOroIhYDTPHKhXFYnlm994OoQ==" saltValue="WLatFZ1psMvpxMtTOSXN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55" zoomScaleNormal="5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PBbD0hx5+V60g5JcAHE5yQxU9SoZ8RE6tcpvgSUr2giIvVd0iaMlxVwmQs9wgjGeBVoJc4SLauxTmWCfiJ0FIw==" saltValue="Deb/rbM4AH+/R98T1PpyY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55" zoomScaleNormal="5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qpYOBRytGPh8djbYF7YP714bianZ1rCpaEHFAweRDMA45DP8smc8v771zcI0jXwMEMVGZoNka6Zit46tTcRzzw==" saltValue="EAqRjhTP1f8iBTrA3lSK4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547</v>
      </c>
      <c r="G2" s="148"/>
      <c r="H2" s="149"/>
    </row>
    <row r="3" spans="1:8" x14ac:dyDescent="0.15">
      <c r="A3" s="145" t="s">
        <v>540</v>
      </c>
      <c r="B3" s="150"/>
      <c r="C3" s="151"/>
      <c r="D3" s="152">
        <v>115626</v>
      </c>
      <c r="E3" s="153"/>
      <c r="F3" s="154">
        <v>88968</v>
      </c>
      <c r="G3" s="155"/>
      <c r="H3" s="156"/>
    </row>
    <row r="4" spans="1:8" x14ac:dyDescent="0.15">
      <c r="A4" s="157"/>
      <c r="B4" s="158"/>
      <c r="C4" s="159"/>
      <c r="D4" s="160">
        <v>62383</v>
      </c>
      <c r="E4" s="161"/>
      <c r="F4" s="162">
        <v>45482</v>
      </c>
      <c r="G4" s="163"/>
      <c r="H4" s="164"/>
    </row>
    <row r="5" spans="1:8" x14ac:dyDescent="0.15">
      <c r="A5" s="145" t="s">
        <v>542</v>
      </c>
      <c r="B5" s="150"/>
      <c r="C5" s="151"/>
      <c r="D5" s="152">
        <v>124859</v>
      </c>
      <c r="E5" s="153"/>
      <c r="F5" s="154">
        <v>85173</v>
      </c>
      <c r="G5" s="155"/>
      <c r="H5" s="156"/>
    </row>
    <row r="6" spans="1:8" x14ac:dyDescent="0.15">
      <c r="A6" s="157"/>
      <c r="B6" s="158"/>
      <c r="C6" s="159"/>
      <c r="D6" s="160">
        <v>69257</v>
      </c>
      <c r="E6" s="161"/>
      <c r="F6" s="162">
        <v>43913</v>
      </c>
      <c r="G6" s="163"/>
      <c r="H6" s="164"/>
    </row>
    <row r="7" spans="1:8" x14ac:dyDescent="0.15">
      <c r="A7" s="145" t="s">
        <v>543</v>
      </c>
      <c r="B7" s="150"/>
      <c r="C7" s="151"/>
      <c r="D7" s="152">
        <v>90700</v>
      </c>
      <c r="E7" s="153"/>
      <c r="F7" s="154">
        <v>94081</v>
      </c>
      <c r="G7" s="155"/>
      <c r="H7" s="156"/>
    </row>
    <row r="8" spans="1:8" x14ac:dyDescent="0.15">
      <c r="A8" s="157"/>
      <c r="B8" s="158"/>
      <c r="C8" s="159"/>
      <c r="D8" s="160">
        <v>66933</v>
      </c>
      <c r="E8" s="161"/>
      <c r="F8" s="162">
        <v>48949</v>
      </c>
      <c r="G8" s="163"/>
      <c r="H8" s="164"/>
    </row>
    <row r="9" spans="1:8" x14ac:dyDescent="0.15">
      <c r="A9" s="145" t="s">
        <v>544</v>
      </c>
      <c r="B9" s="150"/>
      <c r="C9" s="151"/>
      <c r="D9" s="152">
        <v>108013</v>
      </c>
      <c r="E9" s="153"/>
      <c r="F9" s="154">
        <v>92632</v>
      </c>
      <c r="G9" s="155"/>
      <c r="H9" s="156"/>
    </row>
    <row r="10" spans="1:8" x14ac:dyDescent="0.15">
      <c r="A10" s="157"/>
      <c r="B10" s="158"/>
      <c r="C10" s="159"/>
      <c r="D10" s="160">
        <v>53450</v>
      </c>
      <c r="E10" s="161"/>
      <c r="F10" s="162">
        <v>47978</v>
      </c>
      <c r="G10" s="163"/>
      <c r="H10" s="164"/>
    </row>
    <row r="11" spans="1:8" x14ac:dyDescent="0.15">
      <c r="A11" s="145" t="s">
        <v>545</v>
      </c>
      <c r="B11" s="150"/>
      <c r="C11" s="151"/>
      <c r="D11" s="152">
        <v>126232</v>
      </c>
      <c r="E11" s="153"/>
      <c r="F11" s="154">
        <v>96469</v>
      </c>
      <c r="G11" s="155"/>
      <c r="H11" s="156"/>
    </row>
    <row r="12" spans="1:8" x14ac:dyDescent="0.15">
      <c r="A12" s="157"/>
      <c r="B12" s="158"/>
      <c r="C12" s="165"/>
      <c r="D12" s="160">
        <v>67443</v>
      </c>
      <c r="E12" s="161"/>
      <c r="F12" s="162">
        <v>49775</v>
      </c>
      <c r="G12" s="163"/>
      <c r="H12" s="164"/>
    </row>
    <row r="13" spans="1:8" x14ac:dyDescent="0.15">
      <c r="A13" s="145"/>
      <c r="B13" s="150"/>
      <c r="C13" s="166"/>
      <c r="D13" s="167">
        <v>113086</v>
      </c>
      <c r="E13" s="168"/>
      <c r="F13" s="169">
        <v>91465</v>
      </c>
      <c r="G13" s="170"/>
      <c r="H13" s="156"/>
    </row>
    <row r="14" spans="1:8" x14ac:dyDescent="0.15">
      <c r="A14" s="157"/>
      <c r="B14" s="158"/>
      <c r="C14" s="159"/>
      <c r="D14" s="160">
        <v>63893</v>
      </c>
      <c r="E14" s="161"/>
      <c r="F14" s="162">
        <v>47219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2.99</v>
      </c>
      <c r="C19" s="171">
        <f>ROUND(VALUE(SUBSTITUTE(実質収支比率等に係る経年分析!G$48,"▲","-")),2)</f>
        <v>5.3</v>
      </c>
      <c r="D19" s="171">
        <f>ROUND(VALUE(SUBSTITUTE(実質収支比率等に係る経年分析!H$48,"▲","-")),2)</f>
        <v>5.27</v>
      </c>
      <c r="E19" s="171">
        <f>ROUND(VALUE(SUBSTITUTE(実質収支比率等に係る経年分析!I$48,"▲","-")),2)</f>
        <v>5.18</v>
      </c>
      <c r="F19" s="171">
        <f>ROUND(VALUE(SUBSTITUTE(実質収支比率等に係る経年分析!J$48,"▲","-")),2)</f>
        <v>6</v>
      </c>
    </row>
    <row r="20" spans="1:11" x14ac:dyDescent="0.15">
      <c r="A20" s="171" t="s">
        <v>54</v>
      </c>
      <c r="B20" s="171">
        <f>ROUND(VALUE(SUBSTITUTE(実質収支比率等に係る経年分析!F$47,"▲","-")),2)</f>
        <v>21.57</v>
      </c>
      <c r="C20" s="171">
        <f>ROUND(VALUE(SUBSTITUTE(実質収支比率等に係る経年分析!G$47,"▲","-")),2)</f>
        <v>7.84</v>
      </c>
      <c r="D20" s="171">
        <f>ROUND(VALUE(SUBSTITUTE(実質収支比率等に係る経年分析!H$47,"▲","-")),2)</f>
        <v>7.2</v>
      </c>
      <c r="E20" s="171">
        <f>ROUND(VALUE(SUBSTITUTE(実質収支比率等に係る経年分析!I$47,"▲","-")),2)</f>
        <v>8.9</v>
      </c>
      <c r="F20" s="171">
        <f>ROUND(VALUE(SUBSTITUTE(実質収支比率等に係る経年分析!J$47,"▲","-")),2)</f>
        <v>10.56</v>
      </c>
    </row>
    <row r="21" spans="1:11" x14ac:dyDescent="0.15">
      <c r="A21" s="171" t="s">
        <v>55</v>
      </c>
      <c r="B21" s="171">
        <f>IF(ISNUMBER(VALUE(SUBSTITUTE(実質収支比率等に係る経年分析!F$49,"▲","-"))),ROUND(VALUE(SUBSTITUTE(実質収支比率等に係る経年分析!F$49,"▲","-")),2),NA())</f>
        <v>0.54</v>
      </c>
      <c r="C21" s="171">
        <f>IF(ISNUMBER(VALUE(SUBSTITUTE(実質収支比率等に係る経年分析!G$49,"▲","-"))),ROUND(VALUE(SUBSTITUTE(実質収支比率等に係る経年分析!G$49,"▲","-")),2),NA())</f>
        <v>-11.61</v>
      </c>
      <c r="D21" s="171">
        <f>IF(ISNUMBER(VALUE(SUBSTITUTE(実質収支比率等に係る経年分析!H$49,"▲","-"))),ROUND(VALUE(SUBSTITUTE(実質収支比率等に係る経年分析!H$49,"▲","-")),2),NA())</f>
        <v>-0.93</v>
      </c>
      <c r="E21" s="171">
        <f>IF(ISNUMBER(VALUE(SUBSTITUTE(実質収支比率等に係る経年分析!I$49,"▲","-"))),ROUND(VALUE(SUBSTITUTE(実質収支比率等に係る経年分析!I$49,"▲","-")),2),NA())</f>
        <v>1.8</v>
      </c>
      <c r="F21" s="171">
        <f>IF(ISNUMBER(VALUE(SUBSTITUTE(実質収支比率等に係る経年分析!J$49,"▲","-"))),ROUND(VALUE(SUBSTITUTE(実質収支比率等に係る経年分析!J$49,"▲","-")),2),NA())</f>
        <v>3.19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0.52</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0.51</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0.51</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高梁市後期高齢者医療特別会計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高梁市地域開発事業特別会計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高梁市国民健康保険特別会計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v>
      </c>
    </row>
    <row r="32" spans="1:11" x14ac:dyDescent="0.15">
      <c r="A32" s="172" t="str">
        <f>IF(連結実質赤字比率に係る赤字・黒字の構成分析!C$38="",NA(),連結実質赤字比率に係る赤字・黒字の構成分析!C$38)</f>
        <v>高梁市下水道事業特別会計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15">
      <c r="A33" s="172" t="str">
        <f>IF(連結実質赤字比率に係る赤字・黒字の構成分析!C$37="",NA(),連結実質赤字比率に係る赤字・黒字の構成分析!C$37)</f>
        <v>高梁市介護保険特別会計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0.61</v>
      </c>
    </row>
    <row r="34" spans="1:16" x14ac:dyDescent="0.15">
      <c r="A34" s="172" t="str">
        <f>IF(連結実質赤字比率に係る赤字・黒字の構成分析!C$36="",NA(),連結実質赤字比率に係る赤字・黒字の構成分析!C$36)</f>
        <v>高梁市水道事業特別会計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5.28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5.27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5.99</v>
      </c>
    </row>
    <row r="36" spans="1:16" x14ac:dyDescent="0.15">
      <c r="A36" s="172" t="str">
        <f>IF(連結実質赤字比率に係る赤字・黒字の構成分析!C$34="",NA(),連結実質赤字比率に係る赤字・黒字の構成分析!C$34)</f>
        <v>高梁市国民健康保険成羽病院事業会計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3251</v>
      </c>
      <c r="E42" s="173"/>
      <c r="F42" s="173"/>
      <c r="G42" s="173">
        <f>'実質公債費比率（分子）の構造'!L$52</f>
        <v>3243</v>
      </c>
      <c r="H42" s="173"/>
      <c r="I42" s="173"/>
      <c r="J42" s="173">
        <f>'実質公債費比率（分子）の構造'!M$52</f>
        <v>3183</v>
      </c>
      <c r="K42" s="173"/>
      <c r="L42" s="173"/>
      <c r="M42" s="173">
        <f>'実質公債費比率（分子）の構造'!N$52</f>
        <v>3130</v>
      </c>
      <c r="N42" s="173"/>
      <c r="O42" s="173"/>
      <c r="P42" s="173">
        <f>'実質公債費比率（分子）の構造'!O$52</f>
        <v>3365</v>
      </c>
    </row>
    <row r="43" spans="1:16" x14ac:dyDescent="0.15">
      <c r="A43" s="173" t="s">
        <v>63</v>
      </c>
      <c r="B43" s="173">
        <f>'実質公債費比率（分子）の構造'!K$51</f>
        <v>0</v>
      </c>
      <c r="C43" s="173"/>
      <c r="D43" s="173"/>
      <c r="E43" s="173">
        <f>'実質公債費比率（分子）の構造'!L$51</f>
        <v>2</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13</v>
      </c>
      <c r="C44" s="173"/>
      <c r="D44" s="173"/>
      <c r="E44" s="173">
        <f>'実質公債費比率（分子）の構造'!L$50</f>
        <v>14</v>
      </c>
      <c r="F44" s="173"/>
      <c r="G44" s="173"/>
      <c r="H44" s="173">
        <f>'実質公債費比率（分子）の構造'!M$50</f>
        <v>38</v>
      </c>
      <c r="I44" s="173"/>
      <c r="J44" s="173"/>
      <c r="K44" s="173">
        <f>'実質公債費比率（分子）の構造'!N$50</f>
        <v>13</v>
      </c>
      <c r="L44" s="173"/>
      <c r="M44" s="173"/>
      <c r="N44" s="173">
        <f>'実質公債費比率（分子）の構造'!O$50</f>
        <v>16</v>
      </c>
      <c r="O44" s="173"/>
      <c r="P44" s="173"/>
    </row>
    <row r="45" spans="1:16" x14ac:dyDescent="0.15">
      <c r="A45" s="173" t="s">
        <v>65</v>
      </c>
      <c r="B45" s="173">
        <f>'実質公債費比率（分子）の構造'!K$49</f>
        <v>31</v>
      </c>
      <c r="C45" s="173"/>
      <c r="D45" s="173"/>
      <c r="E45" s="173">
        <f>'実質公債費比率（分子）の構造'!L$49</f>
        <v>21</v>
      </c>
      <c r="F45" s="173"/>
      <c r="G45" s="173"/>
      <c r="H45" s="173">
        <f>'実質公債費比率（分子）の構造'!M$49</f>
        <v>21</v>
      </c>
      <c r="I45" s="173"/>
      <c r="J45" s="173"/>
      <c r="K45" s="173">
        <f>'実質公債費比率（分子）の構造'!N$49</f>
        <v>21</v>
      </c>
      <c r="L45" s="173"/>
      <c r="M45" s="173"/>
      <c r="N45" s="173">
        <f>'実質公債費比率（分子）の構造'!O$49</f>
        <v>29</v>
      </c>
      <c r="O45" s="173"/>
      <c r="P45" s="173"/>
    </row>
    <row r="46" spans="1:16" x14ac:dyDescent="0.15">
      <c r="A46" s="173" t="s">
        <v>66</v>
      </c>
      <c r="B46" s="173">
        <f>'実質公債費比率（分子）の構造'!K$48</f>
        <v>899</v>
      </c>
      <c r="C46" s="173"/>
      <c r="D46" s="173"/>
      <c r="E46" s="173">
        <f>'実質公債費比率（分子）の構造'!L$48</f>
        <v>869</v>
      </c>
      <c r="F46" s="173"/>
      <c r="G46" s="173"/>
      <c r="H46" s="173">
        <f>'実質公債費比率（分子）の構造'!M$48</f>
        <v>899</v>
      </c>
      <c r="I46" s="173"/>
      <c r="J46" s="173"/>
      <c r="K46" s="173">
        <f>'実質公債費比率（分子）の構造'!N$48</f>
        <v>851</v>
      </c>
      <c r="L46" s="173"/>
      <c r="M46" s="173"/>
      <c r="N46" s="173">
        <f>'実質公債費比率（分子）の構造'!O$48</f>
        <v>672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3640</v>
      </c>
      <c r="C49" s="173"/>
      <c r="D49" s="173"/>
      <c r="E49" s="173">
        <f>'実質公債費比率（分子）の構造'!L$45</f>
        <v>3664</v>
      </c>
      <c r="F49" s="173"/>
      <c r="G49" s="173"/>
      <c r="H49" s="173">
        <f>'実質公債費比率（分子）の構造'!M$45</f>
        <v>3566</v>
      </c>
      <c r="I49" s="173"/>
      <c r="J49" s="173"/>
      <c r="K49" s="173">
        <f>'実質公債費比率（分子）の構造'!N$45</f>
        <v>3547</v>
      </c>
      <c r="L49" s="173"/>
      <c r="M49" s="173"/>
      <c r="N49" s="173">
        <f>'実質公債費比率（分子）の構造'!O$45</f>
        <v>3844</v>
      </c>
      <c r="O49" s="173"/>
      <c r="P49" s="173"/>
    </row>
    <row r="50" spans="1:16" x14ac:dyDescent="0.15">
      <c r="A50" s="173" t="s">
        <v>70</v>
      </c>
      <c r="B50" s="173" t="e">
        <f>NA()</f>
        <v>#N/A</v>
      </c>
      <c r="C50" s="173">
        <f>IF(ISNUMBER('実質公債費比率（分子）の構造'!K$53),'実質公債費比率（分子）の構造'!K$53,NA())</f>
        <v>1332</v>
      </c>
      <c r="D50" s="173" t="e">
        <f>NA()</f>
        <v>#N/A</v>
      </c>
      <c r="E50" s="173" t="e">
        <f>NA()</f>
        <v>#N/A</v>
      </c>
      <c r="F50" s="173">
        <f>IF(ISNUMBER('実質公債費比率（分子）の構造'!L$53),'実質公債費比率（分子）の構造'!L$53,NA())</f>
        <v>1327</v>
      </c>
      <c r="G50" s="173" t="e">
        <f>NA()</f>
        <v>#N/A</v>
      </c>
      <c r="H50" s="173" t="e">
        <f>NA()</f>
        <v>#N/A</v>
      </c>
      <c r="I50" s="173">
        <f>IF(ISNUMBER('実質公債費比率（分子）の構造'!M$53),'実質公債費比率（分子）の構造'!M$53,NA())</f>
        <v>1342</v>
      </c>
      <c r="J50" s="173" t="e">
        <f>NA()</f>
        <v>#N/A</v>
      </c>
      <c r="K50" s="173" t="e">
        <f>NA()</f>
        <v>#N/A</v>
      </c>
      <c r="L50" s="173">
        <f>IF(ISNUMBER('実質公債費比率（分子）の構造'!N$53),'実質公債費比率（分子）の構造'!N$53,NA())</f>
        <v>1302</v>
      </c>
      <c r="M50" s="173" t="e">
        <f>NA()</f>
        <v>#N/A</v>
      </c>
      <c r="N50" s="173" t="e">
        <f>NA()</f>
        <v>#N/A</v>
      </c>
      <c r="O50" s="173">
        <f>IF(ISNUMBER('実質公債費比率（分子）の構造'!O$53),'実質公債費比率（分子）の構造'!O$53,NA())</f>
        <v>1196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27870</v>
      </c>
      <c r="E56" s="172"/>
      <c r="F56" s="172"/>
      <c r="G56" s="172">
        <f>'将来負担比率（分子）の構造'!J$52</f>
        <v>28683</v>
      </c>
      <c r="H56" s="172"/>
      <c r="I56" s="172"/>
      <c r="J56" s="172">
        <f>'将来負担比率（分子）の構造'!K$52</f>
        <v>29139</v>
      </c>
      <c r="K56" s="172"/>
      <c r="L56" s="172"/>
      <c r="M56" s="172">
        <f>'将来負担比率（分子）の構造'!L$52</f>
        <v>28814</v>
      </c>
      <c r="N56" s="172"/>
      <c r="O56" s="172"/>
      <c r="P56" s="172">
        <f>'将来負担比率（分子）の構造'!M$52</f>
        <v>28764</v>
      </c>
    </row>
    <row r="57" spans="1:16" x14ac:dyDescent="0.15">
      <c r="A57" s="172" t="s">
        <v>41</v>
      </c>
      <c r="B57" s="172"/>
      <c r="C57" s="172"/>
      <c r="D57" s="172">
        <f>'将来負担比率（分子）の構造'!I$51</f>
        <v>1896</v>
      </c>
      <c r="E57" s="172"/>
      <c r="F57" s="172"/>
      <c r="G57" s="172">
        <f>'将来負担比率（分子）の構造'!J$51</f>
        <v>1710</v>
      </c>
      <c r="H57" s="172"/>
      <c r="I57" s="172"/>
      <c r="J57" s="172">
        <f>'将来負担比率（分子）の構造'!K$51</f>
        <v>1544</v>
      </c>
      <c r="K57" s="172"/>
      <c r="L57" s="172"/>
      <c r="M57" s="172">
        <f>'将来負担比率（分子）の構造'!L$51</f>
        <v>1440</v>
      </c>
      <c r="N57" s="172"/>
      <c r="O57" s="172"/>
      <c r="P57" s="172">
        <f>'将来負担比率（分子）の構造'!M$51</f>
        <v>1091</v>
      </c>
    </row>
    <row r="58" spans="1:16" x14ac:dyDescent="0.15">
      <c r="A58" s="172" t="s">
        <v>40</v>
      </c>
      <c r="B58" s="172"/>
      <c r="C58" s="172"/>
      <c r="D58" s="172">
        <f>'将来負担比率（分子）の構造'!I$50</f>
        <v>6861</v>
      </c>
      <c r="E58" s="172"/>
      <c r="F58" s="172"/>
      <c r="G58" s="172">
        <f>'将来負担比率（分子）の構造'!J$50</f>
        <v>6408</v>
      </c>
      <c r="H58" s="172"/>
      <c r="I58" s="172"/>
      <c r="J58" s="172">
        <f>'将来負担比率（分子）の構造'!K$50</f>
        <v>6951</v>
      </c>
      <c r="K58" s="172"/>
      <c r="L58" s="172"/>
      <c r="M58" s="172">
        <f>'将来負担比率（分子）の構造'!L$50</f>
        <v>7051</v>
      </c>
      <c r="N58" s="172"/>
      <c r="O58" s="172"/>
      <c r="P58" s="172">
        <f>'将来負担比率（分子）の構造'!M$50</f>
        <v>8003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2</v>
      </c>
      <c r="C61" s="172"/>
      <c r="D61" s="172"/>
      <c r="E61" s="172">
        <f>'将来負担比率（分子）の構造'!J$46</f>
        <v>1</v>
      </c>
      <c r="F61" s="172"/>
      <c r="G61" s="172"/>
      <c r="H61" s="172" t="str">
        <f>'将来負担比率（分子）の構造'!K$46</f>
        <v>-</v>
      </c>
      <c r="I61" s="172"/>
      <c r="J61" s="172"/>
      <c r="K61" s="172">
        <f>'将来負担比率（分子）の構造'!L$46</f>
        <v>0</v>
      </c>
      <c r="L61" s="172"/>
      <c r="M61" s="172"/>
      <c r="N61" s="172">
        <f>'将来負担比率（分子）の構造'!M$46</f>
        <v>1</v>
      </c>
      <c r="O61" s="172"/>
      <c r="P61" s="172"/>
    </row>
    <row r="62" spans="1:16" x14ac:dyDescent="0.15">
      <c r="A62" s="172" t="s">
        <v>34</v>
      </c>
      <c r="B62" s="172">
        <f>'将来負担比率（分子）の構造'!I$45</f>
        <v>4314</v>
      </c>
      <c r="C62" s="172"/>
      <c r="D62" s="172"/>
      <c r="E62" s="172">
        <f>'将来負担比率（分子）の構造'!J$45</f>
        <v>4138</v>
      </c>
      <c r="F62" s="172"/>
      <c r="G62" s="172"/>
      <c r="H62" s="172">
        <f>'将来負担比率（分子）の構造'!K$45</f>
        <v>4156</v>
      </c>
      <c r="I62" s="172"/>
      <c r="J62" s="172"/>
      <c r="K62" s="172">
        <f>'将来負担比率（分子）の構造'!L$45</f>
        <v>4103</v>
      </c>
      <c r="L62" s="172"/>
      <c r="M62" s="172"/>
      <c r="N62" s="172">
        <f>'将来負担比率（分子）の構造'!M$45</f>
        <v>4113</v>
      </c>
      <c r="O62" s="172"/>
      <c r="P62" s="172"/>
    </row>
    <row r="63" spans="1:16" x14ac:dyDescent="0.15">
      <c r="A63" s="172" t="s">
        <v>33</v>
      </c>
      <c r="B63" s="172">
        <f>'将来負担比率（分子）の構造'!I$44</f>
        <v>285</v>
      </c>
      <c r="C63" s="172"/>
      <c r="D63" s="172"/>
      <c r="E63" s="172">
        <f>'将来負担比率（分子）の構造'!J$44</f>
        <v>270</v>
      </c>
      <c r="F63" s="172"/>
      <c r="G63" s="172"/>
      <c r="H63" s="172">
        <f>'将来負担比率（分子）の構造'!K$44</f>
        <v>320</v>
      </c>
      <c r="I63" s="172"/>
      <c r="J63" s="172"/>
      <c r="K63" s="172">
        <f>'将来負担比率（分子）の構造'!L$44</f>
        <v>304</v>
      </c>
      <c r="L63" s="172"/>
      <c r="M63" s="172"/>
      <c r="N63" s="172">
        <f>'将来負担比率（分子）の構造'!M$44</f>
        <v>279</v>
      </c>
      <c r="O63" s="172"/>
      <c r="P63" s="172"/>
    </row>
    <row r="64" spans="1:16" x14ac:dyDescent="0.15">
      <c r="A64" s="172" t="s">
        <v>32</v>
      </c>
      <c r="B64" s="172">
        <f>'将来負担比率（分子）の構造'!I$43</f>
        <v>9745</v>
      </c>
      <c r="C64" s="172"/>
      <c r="D64" s="172"/>
      <c r="E64" s="172">
        <f>'将来負担比率（分子）の構造'!J$43</f>
        <v>9293</v>
      </c>
      <c r="F64" s="172"/>
      <c r="G64" s="172"/>
      <c r="H64" s="172">
        <f>'将来負担比率（分子）の構造'!K$43</f>
        <v>8607</v>
      </c>
      <c r="I64" s="172"/>
      <c r="J64" s="172"/>
      <c r="K64" s="172">
        <f>'将来負担比率（分子）の構造'!L$43</f>
        <v>8493</v>
      </c>
      <c r="L64" s="172"/>
      <c r="M64" s="172"/>
      <c r="N64" s="172">
        <f>'将来負担比率（分子）の構造'!M$43</f>
        <v>9016</v>
      </c>
      <c r="O64" s="172"/>
      <c r="P64" s="172"/>
    </row>
    <row r="65" spans="1:16" x14ac:dyDescent="0.15">
      <c r="A65" s="172" t="s">
        <v>31</v>
      </c>
      <c r="B65" s="172">
        <f>'将来負担比率（分子）の構造'!I$42</f>
        <v>24</v>
      </c>
      <c r="C65" s="172"/>
      <c r="D65" s="172"/>
      <c r="E65" s="172">
        <f>'将来負担比率（分子）の構造'!J$42</f>
        <v>23</v>
      </c>
      <c r="F65" s="172"/>
      <c r="G65" s="172"/>
      <c r="H65" s="172">
        <f>'将来負担比率（分子）の構造'!K$42</f>
        <v>25</v>
      </c>
      <c r="I65" s="172"/>
      <c r="J65" s="172"/>
      <c r="K65" s="172">
        <f>'将来負担比率（分子）の構造'!L$42</f>
        <v>24</v>
      </c>
      <c r="L65" s="172"/>
      <c r="M65" s="172"/>
      <c r="N65" s="172">
        <f>'将来負担比率（分子）の構造'!M$42</f>
        <v>34</v>
      </c>
      <c r="O65" s="172"/>
      <c r="P65" s="172"/>
    </row>
    <row r="66" spans="1:16" x14ac:dyDescent="0.15">
      <c r="A66" s="172" t="s">
        <v>30</v>
      </c>
      <c r="B66" s="172">
        <f>'将来負担比率（分子）の構造'!I$41</f>
        <v>31737</v>
      </c>
      <c r="C66" s="172"/>
      <c r="D66" s="172"/>
      <c r="E66" s="172">
        <f>'将来負担比率（分子）の構造'!J$41</f>
        <v>33082</v>
      </c>
      <c r="F66" s="172"/>
      <c r="G66" s="172"/>
      <c r="H66" s="172">
        <f>'将来負担比率（分子）の構造'!K$41</f>
        <v>32942</v>
      </c>
      <c r="I66" s="172"/>
      <c r="J66" s="172"/>
      <c r="K66" s="172">
        <f>'将来負担比率（分子）の構造'!L$41</f>
        <v>32544</v>
      </c>
      <c r="L66" s="172"/>
      <c r="M66" s="172"/>
      <c r="N66" s="172">
        <f>'将来負担比率（分子）の構造'!M$41</f>
        <v>32310</v>
      </c>
      <c r="O66" s="172"/>
      <c r="P66" s="172"/>
    </row>
    <row r="67" spans="1:16" x14ac:dyDescent="0.15">
      <c r="A67" s="172" t="s">
        <v>74</v>
      </c>
      <c r="B67" s="172" t="e">
        <f>NA()</f>
        <v>#N/A</v>
      </c>
      <c r="C67" s="172">
        <f>IF(ISNUMBER('将来負担比率（分子）の構造'!I$53), IF('将来負担比率（分子）の構造'!I$53 &lt; 0, 0, '将来負担比率（分子）の構造'!I$53), NA())</f>
        <v>9481</v>
      </c>
      <c r="D67" s="172" t="e">
        <f>NA()</f>
        <v>#N/A</v>
      </c>
      <c r="E67" s="172" t="e">
        <f>NA()</f>
        <v>#N/A</v>
      </c>
      <c r="F67" s="172">
        <f>IF(ISNUMBER('将来負担比率（分子）の構造'!J$53), IF('将来負担比率（分子）の構造'!J$53 &lt; 0, 0, '将来負担比率（分子）の構造'!J$53), NA())</f>
        <v>10005</v>
      </c>
      <c r="G67" s="172" t="e">
        <f>NA()</f>
        <v>#N/A</v>
      </c>
      <c r="H67" s="172" t="e">
        <f>NA()</f>
        <v>#N/A</v>
      </c>
      <c r="I67" s="172">
        <f>IF(ISNUMBER('将来負担比率（分子）の構造'!K$53), IF('将来負担比率（分子）の構造'!K$53 &lt; 0, 0, '将来負担比率（分子）の構造'!K$53), NA())</f>
        <v>8416</v>
      </c>
      <c r="J67" s="172" t="e">
        <f>NA()</f>
        <v>#N/A</v>
      </c>
      <c r="K67" s="172" t="e">
        <f>NA()</f>
        <v>#N/A</v>
      </c>
      <c r="L67" s="172">
        <f>IF(ISNUMBER('将来負担比率（分子）の構造'!L$53), IF('将来負担比率（分子）の構造'!L$53 &lt; 0, 0, '将来負担比率（分子）の構造'!L$53), NA())</f>
        <v>8164</v>
      </c>
      <c r="M67" s="172" t="e">
        <f>NA()</f>
        <v>#N/A</v>
      </c>
      <c r="N67" s="172" t="e">
        <f>NA()</f>
        <v>#N/A</v>
      </c>
      <c r="O67" s="172">
        <f>IF(ISNUMBER('将来負担比率（分子）の構造'!M$53), IF('将来負担比率（分子）の構造'!M$53 &lt; 0, 0, '将来負担比率（分子）の構造'!M$53), NA())</f>
        <v>7896</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964</v>
      </c>
      <c r="C72" s="176">
        <f>基金残高に係る経年分析!G55</f>
        <v>1210</v>
      </c>
      <c r="D72" s="176">
        <f>基金残高に係る経年分析!H55</f>
        <v>1512</v>
      </c>
    </row>
    <row r="73" spans="1:16" x14ac:dyDescent="0.15">
      <c r="A73" s="175" t="s">
        <v>77</v>
      </c>
      <c r="B73" s="176">
        <f>基金残高に係る経年分析!F56</f>
        <v>1618</v>
      </c>
      <c r="C73" s="176">
        <f>基金残高に係る経年分析!G56</f>
        <v>1566</v>
      </c>
      <c r="D73" s="176">
        <f>基金残高に係る経年分析!H56</f>
        <v>1843</v>
      </c>
    </row>
    <row r="74" spans="1:16" x14ac:dyDescent="0.15">
      <c r="A74" s="175" t="s">
        <v>78</v>
      </c>
      <c r="B74" s="176">
        <f>基金残高に係る経年分析!F57</f>
        <v>4942</v>
      </c>
      <c r="C74" s="176">
        <f>基金残高に係る経年分析!G57</f>
        <v>4719</v>
      </c>
      <c r="D74" s="176">
        <f>基金残高に係る経年分析!H57</f>
        <v>4907</v>
      </c>
    </row>
  </sheetData>
  <sheetProtection algorithmName="SHA-512" hashValue="JX65bXCPZ5Rn0CDW4wElyeGz2iEnm2ozNZsVmWdiHhP0rGsqkwLBjMXOUtH1XFhf4qlm+mBPMiWlR5tKLgGbxg==" saltValue="7DB5lgi1X4XZIVQKKEFj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2023-10-10T00:46:59Z</cp:lastPrinted>
  <dcterms:created xsi:type="dcterms:W3CDTF">2023-02-20T06:38:14Z</dcterms:created>
  <dcterms:modified xsi:type="dcterms:W3CDTF">2023-10-10T00:47:03Z</dcterms:modified>
  <cp:category/>
</cp:coreProperties>
</file>