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決裁用\R5新規\"/>
    </mc:Choice>
  </mc:AlternateContent>
  <xr:revisionPtr revIDLastSave="0" documentId="13_ncr:1_{A501E9FD-D4C0-4375-9EA0-97EED101F786}" xr6:coauthVersionLast="46" xr6:coauthVersionMax="46" xr10:uidLastSave="{00000000-0000-0000-0000-000000000000}"/>
  <bookViews>
    <workbookView xWindow="29160" yWindow="300" windowWidth="27135" windowHeight="1530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<sst xmlns="http://schemas.openxmlformats.org/spreadsheetml/2006/main" count="426" uniqueCount="323">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</sst>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9" xfId="0" applyFont="1" applyFill="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4.xml" />
  <Relationship Id="rId13" Type="http://schemas.openxmlformats.org/officeDocument/2006/relationships/sheetMetadata" Target="metadata.xml" />
  <Relationship Id="rId3" Type="http://schemas.openxmlformats.org/officeDocument/2006/relationships/worksheet" Target="worksheets/sheet3.xml" />
  <Relationship Id="rId7" Type="http://schemas.openxmlformats.org/officeDocument/2006/relationships/externalLink" Target="externalLinks/externalLink3.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2.xml" />
  <Relationship Id="rId11" Type="http://schemas.openxmlformats.org/officeDocument/2006/relationships/styles" Target="styles.xml" />
  <Relationship Id="rId5" Type="http://schemas.openxmlformats.org/officeDocument/2006/relationships/externalLink" Target="externalLinks/externalLink1.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externalLink" Target="externalLinks/externalLink5.xml" />
  <Relationship Id="rId14" Type="http://schemas.openxmlformats.org/officeDocument/2006/relationships/calcChain" Target="calcChain.xml" />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55534" y="692146"/>
          <a:ext cx="411003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5126" y="1501775"/>
          <a:ext cx="100446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2.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omments" Target="../comments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2.v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60" zoomScaleNormal="100" workbookViewId="0">
      <selection activeCell="Z31" sqref="Z31"/>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314</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315</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246</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284</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t="s">
        <v>229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t="s">
        <v>220</v>
      </c>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t="s">
        <v>220</v>
      </c>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400" t="s">
        <v>46</v>
      </c>
      <c r="D39" s="400"/>
      <c r="E39" s="400"/>
      <c r="F39" s="400"/>
      <c r="G39" s="400"/>
      <c r="H39" s="400"/>
      <c r="I39" s="400"/>
      <c r="J39" s="400"/>
      <c r="K39" s="400"/>
      <c r="L39" s="401"/>
      <c r="M39" s="402" t="s">
        <v>221</v>
      </c>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t="s">
        <v>222</v>
      </c>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t="s">
        <v>223</v>
      </c>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t="s">
        <v>224</v>
      </c>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t="s">
        <v>225</v>
      </c>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t="s">
        <v>226</v>
      </c>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t="s">
        <v>227</v>
      </c>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t="s">
        <v>228</v>
      </c>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t="s">
        <v>213</v>
      </c>
      <c r="D53" s="431"/>
      <c r="E53" s="431"/>
      <c r="F53" s="431"/>
      <c r="G53" s="431"/>
      <c r="H53" s="431"/>
      <c r="I53" s="431"/>
      <c r="J53" s="431"/>
      <c r="K53" s="431"/>
      <c r="L53" s="432"/>
      <c r="M53" s="421" t="s">
        <v>189</v>
      </c>
      <c r="N53" s="422"/>
      <c r="O53" s="422"/>
      <c r="P53" s="422"/>
      <c r="Q53" s="423"/>
      <c r="R53" s="424" t="s">
        <v>206</v>
      </c>
      <c r="S53" s="425"/>
      <c r="T53" s="425"/>
      <c r="U53" s="425"/>
      <c r="V53" s="426"/>
      <c r="W53" s="10" t="s">
        <v>190</v>
      </c>
      <c r="X53" s="11" t="s">
        <v>188</v>
      </c>
      <c r="Y53" s="12" t="s">
        <v>11</v>
      </c>
      <c r="Z53" s="43"/>
      <c r="AA53" s="44"/>
    </row>
    <row r="54" spans="1:27" ht="38.25" customHeight="1">
      <c r="A54" s="25"/>
      <c r="B54" s="45">
        <f>B53+1</f>
        <v>2</v>
      </c>
      <c r="C54" s="413">
        <v>1334567890</v>
      </c>
      <c r="D54" s="414"/>
      <c r="E54" s="414"/>
      <c r="F54" s="414"/>
      <c r="G54" s="414"/>
      <c r="H54" s="414"/>
      <c r="I54" s="414"/>
      <c r="J54" s="414"/>
      <c r="K54" s="414"/>
      <c r="L54" s="415"/>
      <c r="M54" s="416" t="s">
        <v>238</v>
      </c>
      <c r="N54" s="417"/>
      <c r="O54" s="417"/>
      <c r="P54" s="417"/>
      <c r="Q54" s="418"/>
      <c r="R54" s="407" t="s">
        <v>189</v>
      </c>
      <c r="S54" s="408"/>
      <c r="T54" s="408"/>
      <c r="U54" s="408"/>
      <c r="V54" s="409"/>
      <c r="W54" s="13" t="s">
        <v>190</v>
      </c>
      <c r="X54" s="14" t="s">
        <v>188</v>
      </c>
      <c r="Y54" s="15" t="s">
        <v>105</v>
      </c>
      <c r="Z54" s="43"/>
      <c r="AA54" s="44"/>
    </row>
    <row r="55" spans="1:27" ht="38.25" customHeight="1">
      <c r="A55" s="25"/>
      <c r="B55" s="45">
        <f t="shared" ref="B55:B118" si="0">B54+1</f>
        <v>3</v>
      </c>
      <c r="C55" s="413">
        <v>1334567891</v>
      </c>
      <c r="D55" s="414"/>
      <c r="E55" s="414"/>
      <c r="F55" s="414"/>
      <c r="G55" s="414"/>
      <c r="H55" s="414"/>
      <c r="I55" s="414"/>
      <c r="J55" s="414"/>
      <c r="K55" s="414"/>
      <c r="L55" s="415"/>
      <c r="M55" s="407" t="s">
        <v>189</v>
      </c>
      <c r="N55" s="408"/>
      <c r="O55" s="408"/>
      <c r="P55" s="408"/>
      <c r="Q55" s="409"/>
      <c r="R55" s="407" t="s">
        <v>189</v>
      </c>
      <c r="S55" s="408"/>
      <c r="T55" s="408"/>
      <c r="U55" s="408"/>
      <c r="V55" s="409"/>
      <c r="W55" s="13" t="s">
        <v>207</v>
      </c>
      <c r="X55" s="14" t="s">
        <v>191</v>
      </c>
      <c r="Y55" s="15" t="s">
        <v>13</v>
      </c>
      <c r="Z55" s="43"/>
      <c r="AA55" s="44"/>
    </row>
    <row r="56" spans="1:27" ht="38.25" customHeight="1">
      <c r="A56" s="25"/>
      <c r="B56" s="45">
        <f t="shared" si="0"/>
        <v>4</v>
      </c>
      <c r="C56" s="413">
        <v>1334567892</v>
      </c>
      <c r="D56" s="414"/>
      <c r="E56" s="414"/>
      <c r="F56" s="414"/>
      <c r="G56" s="414"/>
      <c r="H56" s="414"/>
      <c r="I56" s="414"/>
      <c r="J56" s="414"/>
      <c r="K56" s="414"/>
      <c r="L56" s="415"/>
      <c r="M56" s="407" t="s">
        <v>204</v>
      </c>
      <c r="N56" s="408"/>
      <c r="O56" s="408"/>
      <c r="P56" s="408"/>
      <c r="Q56" s="409"/>
      <c r="R56" s="407" t="s">
        <v>208</v>
      </c>
      <c r="S56" s="408"/>
      <c r="T56" s="408"/>
      <c r="U56" s="408"/>
      <c r="V56" s="409"/>
      <c r="W56" s="13" t="s">
        <v>204</v>
      </c>
      <c r="X56" s="14" t="s">
        <v>209</v>
      </c>
      <c r="Y56" s="15" t="s">
        <v>210</v>
      </c>
      <c r="Z56" s="43"/>
      <c r="AA56" s="44"/>
    </row>
    <row r="57" spans="1:27" ht="38.25" customHeight="1">
      <c r="A57" s="25"/>
      <c r="B57" s="45">
        <f t="shared" si="0"/>
        <v>5</v>
      </c>
      <c r="C57" s="413">
        <v>1334567893</v>
      </c>
      <c r="D57" s="414"/>
      <c r="E57" s="414"/>
      <c r="F57" s="414"/>
      <c r="G57" s="414"/>
      <c r="H57" s="414"/>
      <c r="I57" s="414"/>
      <c r="J57" s="414"/>
      <c r="K57" s="414"/>
      <c r="L57" s="415"/>
      <c r="M57" s="407" t="s">
        <v>205</v>
      </c>
      <c r="N57" s="408"/>
      <c r="O57" s="408"/>
      <c r="P57" s="408"/>
      <c r="Q57" s="409"/>
      <c r="R57" s="407" t="s">
        <v>205</v>
      </c>
      <c r="S57" s="408"/>
      <c r="T57" s="408"/>
      <c r="U57" s="408"/>
      <c r="V57" s="409"/>
      <c r="W57" s="13" t="s">
        <v>211</v>
      </c>
      <c r="X57" s="14" t="s">
        <v>212</v>
      </c>
      <c r="Y57" s="15" t="s">
        <v>17</v>
      </c>
      <c r="Z57" s="43"/>
      <c r="AA57" s="44"/>
    </row>
    <row r="58" spans="1:27" ht="38.25" customHeight="1">
      <c r="A58" s="25"/>
      <c r="B58" s="45">
        <f t="shared" si="0"/>
        <v>6</v>
      </c>
      <c r="C58" s="413">
        <v>1334567893</v>
      </c>
      <c r="D58" s="414"/>
      <c r="E58" s="414"/>
      <c r="F58" s="414"/>
      <c r="G58" s="414"/>
      <c r="H58" s="414"/>
      <c r="I58" s="414"/>
      <c r="J58" s="414"/>
      <c r="K58" s="414"/>
      <c r="L58" s="415"/>
      <c r="M58" s="407" t="s">
        <v>205</v>
      </c>
      <c r="N58" s="408"/>
      <c r="O58" s="408"/>
      <c r="P58" s="408"/>
      <c r="Q58" s="409"/>
      <c r="R58" s="407" t="s">
        <v>205</v>
      </c>
      <c r="S58" s="408"/>
      <c r="T58" s="408"/>
      <c r="U58" s="408"/>
      <c r="V58" s="409"/>
      <c r="W58" s="13" t="s">
        <v>211</v>
      </c>
      <c r="X58" s="14" t="s">
        <v>212</v>
      </c>
      <c r="Y58" s="15" t="s">
        <v>192</v>
      </c>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topLeftCell="A22" zoomScaleNormal="120" zoomScaleSheetLayoutView="100" workbookViewId="0">
      <selection activeCell="AC45" sqref="AC4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21" t="s">
        <v>33</v>
      </c>
      <c r="Z1" s="621"/>
      <c r="AA1" s="621"/>
      <c r="AB1" s="621"/>
      <c r="AC1" s="621" t="str">
        <f>IF(基本情報入力シート!C32="","",基本情報入力シート!C32)</f>
        <v>○○市</v>
      </c>
      <c r="AD1" s="621"/>
      <c r="AE1" s="621"/>
      <c r="AF1" s="621"/>
      <c r="AG1" s="621"/>
      <c r="AH1" s="621"/>
      <c r="AI1" s="621"/>
      <c r="AJ1" s="621"/>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43" t="s">
        <v>117</v>
      </c>
      <c r="B3" s="643"/>
      <c r="C3" s="643"/>
      <c r="D3" s="643"/>
      <c r="E3" s="643"/>
      <c r="F3" s="643"/>
      <c r="G3" s="643"/>
      <c r="H3" s="643"/>
      <c r="I3" s="643"/>
      <c r="J3" s="643"/>
      <c r="K3" s="643"/>
      <c r="L3" s="643"/>
      <c r="M3" s="643"/>
      <c r="N3" s="643"/>
      <c r="O3" s="643"/>
      <c r="P3" s="643"/>
      <c r="Q3" s="643"/>
      <c r="R3" s="643"/>
      <c r="S3" s="643"/>
      <c r="T3" s="643"/>
      <c r="U3" s="643"/>
      <c r="V3" s="643"/>
      <c r="W3" s="643"/>
      <c r="X3" s="643"/>
      <c r="Y3" s="643"/>
      <c r="Z3" s="643"/>
      <c r="AA3" s="643"/>
      <c r="AB3" s="643"/>
      <c r="AC3" s="643"/>
      <c r="AD3" s="643"/>
      <c r="AE3" s="643"/>
      <c r="AF3" s="643"/>
      <c r="AG3" s="643"/>
      <c r="AH3" s="643"/>
      <c r="AI3" s="643"/>
      <c r="AJ3" s="643"/>
      <c r="AK3" s="643"/>
    </row>
    <row r="4" spans="1:45" ht="16.5" customHeight="1">
      <c r="A4" s="67"/>
      <c r="B4" s="69"/>
      <c r="C4" s="69"/>
      <c r="D4" s="69"/>
      <c r="E4" s="69"/>
      <c r="F4" s="69"/>
      <c r="G4" s="69"/>
      <c r="H4" s="69"/>
      <c r="I4" s="69"/>
      <c r="J4" s="69"/>
      <c r="K4" s="69"/>
      <c r="L4" s="69"/>
      <c r="M4" s="69"/>
      <c r="N4" s="69"/>
      <c r="O4" s="69"/>
      <c r="P4" s="69"/>
      <c r="Q4" s="69"/>
      <c r="R4" s="69"/>
      <c r="S4" s="69"/>
      <c r="T4" s="69"/>
      <c r="U4" s="70" t="s">
        <v>118</v>
      </c>
      <c r="V4" s="652">
        <v>5</v>
      </c>
      <c r="W4" s="65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44" t="s">
        <v>40</v>
      </c>
      <c r="B7" s="645"/>
      <c r="C7" s="645"/>
      <c r="D7" s="645"/>
      <c r="E7" s="645"/>
      <c r="F7" s="645"/>
      <c r="G7" s="640" t="str">
        <f>IF(基本情報入力シート!M36="","",基本情報入力シート!M36)</f>
        <v>○○ケアサービス</v>
      </c>
      <c r="H7" s="641"/>
      <c r="I7" s="641"/>
      <c r="J7" s="641"/>
      <c r="K7" s="641"/>
      <c r="L7" s="641"/>
      <c r="M7" s="641"/>
      <c r="N7" s="641"/>
      <c r="O7" s="641"/>
      <c r="P7" s="641"/>
      <c r="Q7" s="641"/>
      <c r="R7" s="641"/>
      <c r="S7" s="641"/>
      <c r="T7" s="641"/>
      <c r="U7" s="641"/>
      <c r="V7" s="641"/>
      <c r="W7" s="641"/>
      <c r="X7" s="641"/>
      <c r="Y7" s="641"/>
      <c r="Z7" s="641"/>
      <c r="AA7" s="641"/>
      <c r="AB7" s="641"/>
      <c r="AC7" s="641"/>
      <c r="AD7" s="641"/>
      <c r="AE7" s="641"/>
      <c r="AF7" s="641"/>
      <c r="AG7" s="641"/>
      <c r="AH7" s="641"/>
      <c r="AI7" s="641"/>
      <c r="AJ7" s="642"/>
    </row>
    <row r="8" spans="1:45" s="79" customFormat="1" ht="22.5" customHeight="1">
      <c r="A8" s="631" t="s">
        <v>39</v>
      </c>
      <c r="B8" s="632"/>
      <c r="C8" s="632"/>
      <c r="D8" s="632"/>
      <c r="E8" s="632"/>
      <c r="F8" s="632"/>
      <c r="G8" s="646" t="str">
        <f>IF(基本情報入力シート!M37="","",基本情報入力シート!M37)</f>
        <v>○○ケアサービス</v>
      </c>
      <c r="H8" s="647"/>
      <c r="I8" s="647"/>
      <c r="J8" s="647"/>
      <c r="K8" s="647"/>
      <c r="L8" s="647"/>
      <c r="M8" s="647"/>
      <c r="N8" s="647"/>
      <c r="O8" s="647"/>
      <c r="P8" s="647"/>
      <c r="Q8" s="647"/>
      <c r="R8" s="647"/>
      <c r="S8" s="647"/>
      <c r="T8" s="647"/>
      <c r="U8" s="647"/>
      <c r="V8" s="647"/>
      <c r="W8" s="647"/>
      <c r="X8" s="647"/>
      <c r="Y8" s="647"/>
      <c r="Z8" s="647"/>
      <c r="AA8" s="647"/>
      <c r="AB8" s="647"/>
      <c r="AC8" s="647"/>
      <c r="AD8" s="647"/>
      <c r="AE8" s="647"/>
      <c r="AF8" s="647"/>
      <c r="AG8" s="647"/>
      <c r="AH8" s="647"/>
      <c r="AI8" s="647"/>
      <c r="AJ8" s="648"/>
    </row>
    <row r="9" spans="1:45" s="79" customFormat="1" ht="12.75" customHeight="1">
      <c r="A9" s="625" t="s">
        <v>35</v>
      </c>
      <c r="B9" s="626"/>
      <c r="C9" s="626"/>
      <c r="D9" s="626"/>
      <c r="E9" s="626"/>
      <c r="F9" s="626"/>
      <c r="G9" s="80" t="s">
        <v>1</v>
      </c>
      <c r="H9" s="633" t="str">
        <f>IF(基本情報入力シート!AC38="－","",基本情報入力シート!AC38)</f>
        <v>100－1234</v>
      </c>
      <c r="I9" s="633"/>
      <c r="J9" s="633"/>
      <c r="K9" s="633"/>
      <c r="L9" s="633"/>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27"/>
      <c r="B10" s="628"/>
      <c r="C10" s="628"/>
      <c r="D10" s="628"/>
      <c r="E10" s="628"/>
      <c r="F10" s="628"/>
      <c r="G10" s="649" t="str">
        <f>IF(基本情報入力シート!M39="","",基本情報入力シート!M39)</f>
        <v>千代田区霞が関 1－2－2</v>
      </c>
      <c r="H10" s="650"/>
      <c r="I10" s="650"/>
      <c r="J10" s="650"/>
      <c r="K10" s="650"/>
      <c r="L10" s="650"/>
      <c r="M10" s="650"/>
      <c r="N10" s="650"/>
      <c r="O10" s="650"/>
      <c r="P10" s="650"/>
      <c r="Q10" s="650"/>
      <c r="R10" s="650"/>
      <c r="S10" s="650"/>
      <c r="T10" s="650"/>
      <c r="U10" s="650"/>
      <c r="V10" s="650"/>
      <c r="W10" s="650"/>
      <c r="X10" s="650"/>
      <c r="Y10" s="650"/>
      <c r="Z10" s="650"/>
      <c r="AA10" s="650"/>
      <c r="AB10" s="650"/>
      <c r="AC10" s="650"/>
      <c r="AD10" s="650"/>
      <c r="AE10" s="650"/>
      <c r="AF10" s="650"/>
      <c r="AG10" s="650"/>
      <c r="AH10" s="650"/>
      <c r="AI10" s="650"/>
      <c r="AJ10" s="651"/>
    </row>
    <row r="11" spans="1:45" s="79" customFormat="1" ht="12" customHeight="1">
      <c r="A11" s="629"/>
      <c r="B11" s="630"/>
      <c r="C11" s="630"/>
      <c r="D11" s="630"/>
      <c r="E11" s="630"/>
      <c r="F11" s="630"/>
      <c r="G11" s="622" t="str">
        <f>IF(基本情報入力シート!M40="","",基本情報入力シート!M40)</f>
        <v>○○ビル 18F</v>
      </c>
      <c r="H11" s="623"/>
      <c r="I11" s="623"/>
      <c r="J11" s="623"/>
      <c r="K11" s="623"/>
      <c r="L11" s="623"/>
      <c r="M11" s="623"/>
      <c r="N11" s="623"/>
      <c r="O11" s="623"/>
      <c r="P11" s="623"/>
      <c r="Q11" s="623"/>
      <c r="R11" s="623"/>
      <c r="S11" s="623"/>
      <c r="T11" s="623"/>
      <c r="U11" s="623"/>
      <c r="V11" s="623"/>
      <c r="W11" s="623"/>
      <c r="X11" s="623"/>
      <c r="Y11" s="623"/>
      <c r="Z11" s="623"/>
      <c r="AA11" s="623"/>
      <c r="AB11" s="623"/>
      <c r="AC11" s="623"/>
      <c r="AD11" s="623"/>
      <c r="AE11" s="623"/>
      <c r="AF11" s="623"/>
      <c r="AG11" s="623"/>
      <c r="AH11" s="623"/>
      <c r="AI11" s="623"/>
      <c r="AJ11" s="624"/>
    </row>
    <row r="12" spans="1:45" s="79" customFormat="1" ht="15" customHeight="1">
      <c r="A12" s="638" t="s">
        <v>0</v>
      </c>
      <c r="B12" s="639"/>
      <c r="C12" s="639"/>
      <c r="D12" s="639"/>
      <c r="E12" s="639"/>
      <c r="F12" s="639"/>
      <c r="G12" s="640" t="str">
        <f>IF(基本情報入力シート!M43="","",基本情報入力シート!M43)</f>
        <v>コウロウ タロウ</v>
      </c>
      <c r="H12" s="641"/>
      <c r="I12" s="641"/>
      <c r="J12" s="641"/>
      <c r="K12" s="641"/>
      <c r="L12" s="641"/>
      <c r="M12" s="641"/>
      <c r="N12" s="641"/>
      <c r="O12" s="641"/>
      <c r="P12" s="641"/>
      <c r="Q12" s="641"/>
      <c r="R12" s="641"/>
      <c r="S12" s="641"/>
      <c r="T12" s="641"/>
      <c r="U12" s="641"/>
      <c r="V12" s="641"/>
      <c r="W12" s="641"/>
      <c r="X12" s="641"/>
      <c r="Y12" s="641"/>
      <c r="Z12" s="641"/>
      <c r="AA12" s="641"/>
      <c r="AB12" s="641"/>
      <c r="AC12" s="641"/>
      <c r="AD12" s="641"/>
      <c r="AE12" s="641"/>
      <c r="AF12" s="641"/>
      <c r="AG12" s="641"/>
      <c r="AH12" s="641"/>
      <c r="AI12" s="641"/>
      <c r="AJ12" s="642"/>
      <c r="AS12" s="84"/>
    </row>
    <row r="13" spans="1:45" s="79" customFormat="1" ht="22.5" customHeight="1">
      <c r="A13" s="627" t="s">
        <v>36</v>
      </c>
      <c r="B13" s="628"/>
      <c r="C13" s="628"/>
      <c r="D13" s="628"/>
      <c r="E13" s="628"/>
      <c r="F13" s="628"/>
      <c r="G13" s="622" t="str">
        <f>IF(基本情報入力シート!M44="","",基本情報入力シート!M44)</f>
        <v>厚労 太郎</v>
      </c>
      <c r="H13" s="623"/>
      <c r="I13" s="623"/>
      <c r="J13" s="623"/>
      <c r="K13" s="623"/>
      <c r="L13" s="623"/>
      <c r="M13" s="623"/>
      <c r="N13" s="623"/>
      <c r="O13" s="623"/>
      <c r="P13" s="623"/>
      <c r="Q13" s="623"/>
      <c r="R13" s="623"/>
      <c r="S13" s="623"/>
      <c r="T13" s="623"/>
      <c r="U13" s="623"/>
      <c r="V13" s="623"/>
      <c r="W13" s="623"/>
      <c r="X13" s="623"/>
      <c r="Y13" s="623"/>
      <c r="Z13" s="623"/>
      <c r="AA13" s="623"/>
      <c r="AB13" s="623"/>
      <c r="AC13" s="623"/>
      <c r="AD13" s="623"/>
      <c r="AE13" s="623"/>
      <c r="AF13" s="623"/>
      <c r="AG13" s="623"/>
      <c r="AH13" s="623"/>
      <c r="AI13" s="623"/>
      <c r="AJ13" s="624"/>
      <c r="AS13" s="84"/>
    </row>
    <row r="14" spans="1:45" s="79" customFormat="1" ht="17.25" customHeight="1">
      <c r="A14" s="653" t="s">
        <v>37</v>
      </c>
      <c r="B14" s="653"/>
      <c r="C14" s="653"/>
      <c r="D14" s="653"/>
      <c r="E14" s="653"/>
      <c r="F14" s="653"/>
      <c r="G14" s="637" t="s">
        <v>23</v>
      </c>
      <c r="H14" s="637"/>
      <c r="I14" s="637"/>
      <c r="J14" s="631"/>
      <c r="K14" s="654" t="str">
        <f>IF(基本情報入力シート!M45="","",基本情報入力シート!M45)</f>
        <v>03-3571-XXXX</v>
      </c>
      <c r="L14" s="654"/>
      <c r="M14" s="654"/>
      <c r="N14" s="654"/>
      <c r="O14" s="654"/>
      <c r="P14" s="654"/>
      <c r="Q14" s="654"/>
      <c r="R14" s="654"/>
      <c r="S14" s="654"/>
      <c r="T14" s="654"/>
      <c r="U14" s="653" t="s">
        <v>38</v>
      </c>
      <c r="V14" s="653"/>
      <c r="W14" s="653"/>
      <c r="X14" s="653"/>
      <c r="Y14" s="654" t="str">
        <f>IF(基本情報入力シート!M46="","",基本情報入力シート!M46)</f>
        <v>aaa@aaa.aa.jp</v>
      </c>
      <c r="Z14" s="654"/>
      <c r="AA14" s="654"/>
      <c r="AB14" s="654"/>
      <c r="AC14" s="654"/>
      <c r="AD14" s="654"/>
      <c r="AE14" s="654"/>
      <c r="AF14" s="654"/>
      <c r="AG14" s="654"/>
      <c r="AH14" s="654"/>
      <c r="AI14" s="654"/>
      <c r="AJ14" s="65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86" t="s">
        <v>268</v>
      </c>
      <c r="D18" s="587"/>
      <c r="E18" s="587"/>
      <c r="F18" s="587"/>
      <c r="G18" s="587"/>
      <c r="H18" s="587"/>
      <c r="I18" s="587"/>
      <c r="J18" s="587"/>
      <c r="K18" s="587"/>
      <c r="L18" s="588"/>
      <c r="M18" s="53" t="s">
        <v>165</v>
      </c>
      <c r="N18" s="589" t="s">
        <v>269</v>
      </c>
      <c r="O18" s="590"/>
      <c r="P18" s="590"/>
      <c r="Q18" s="590"/>
      <c r="R18" s="590"/>
      <c r="S18" s="590"/>
      <c r="T18" s="590"/>
      <c r="U18" s="590"/>
      <c r="V18" s="590"/>
      <c r="W18" s="591"/>
      <c r="X18" s="54" t="s">
        <v>165</v>
      </c>
      <c r="Y18" s="592" t="s">
        <v>270</v>
      </c>
      <c r="Z18" s="593"/>
      <c r="AA18" s="593"/>
      <c r="AB18" s="593"/>
      <c r="AC18" s="593"/>
      <c r="AD18" s="593"/>
      <c r="AE18" s="593"/>
      <c r="AF18" s="593"/>
      <c r="AG18" s="593"/>
      <c r="AH18" s="593"/>
      <c r="AI18" s="594"/>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42" t="s">
        <v>257</v>
      </c>
      <c r="AM23" s="542"/>
      <c r="AN23" s="542"/>
      <c r="AO23" s="542"/>
      <c r="AP23" s="542"/>
      <c r="AQ23" s="542"/>
      <c r="AR23" s="542"/>
      <c r="AS23" s="542"/>
      <c r="AT23" s="542"/>
      <c r="AU23" s="542"/>
      <c r="AV23" s="542"/>
      <c r="AW23" s="542"/>
      <c r="AX23" s="542"/>
      <c r="AY23" s="542"/>
      <c r="AZ23" s="542"/>
      <c r="BA23" s="542"/>
      <c r="BB23" s="542"/>
      <c r="BC23" s="542"/>
      <c r="BD23" s="542"/>
      <c r="BE23" s="542"/>
      <c r="BF23" s="542"/>
      <c r="BG23" s="542"/>
      <c r="BH23" s="542"/>
      <c r="BI23" s="542"/>
      <c r="BJ23" s="542"/>
      <c r="BK23" s="542"/>
      <c r="BL23" s="542"/>
      <c r="BM23" s="542"/>
      <c r="BN23" s="542"/>
      <c r="BO23" s="542"/>
      <c r="BP23" s="542"/>
      <c r="BQ23" s="542"/>
      <c r="BR23" s="542"/>
      <c r="BS23" s="542"/>
      <c r="BT23" s="54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542" t="s">
        <v>256</v>
      </c>
      <c r="C25" s="542"/>
      <c r="D25" s="542"/>
      <c r="E25" s="542"/>
      <c r="F25" s="542"/>
      <c r="G25" s="542"/>
      <c r="H25" s="542"/>
      <c r="I25" s="542"/>
      <c r="J25" s="542"/>
      <c r="K25" s="542"/>
      <c r="L25" s="542"/>
      <c r="M25" s="542"/>
      <c r="N25" s="542"/>
      <c r="O25" s="542"/>
      <c r="P25" s="542"/>
      <c r="Q25" s="542"/>
      <c r="R25" s="542"/>
      <c r="S25" s="542"/>
      <c r="T25" s="542"/>
      <c r="U25" s="542"/>
      <c r="V25" s="542"/>
      <c r="W25" s="542"/>
      <c r="X25" s="542"/>
      <c r="Y25" s="542"/>
      <c r="Z25" s="542"/>
      <c r="AA25" s="542"/>
      <c r="AB25" s="542"/>
      <c r="AC25" s="542"/>
      <c r="AD25" s="542"/>
      <c r="AE25" s="542"/>
      <c r="AF25" s="542"/>
      <c r="AG25" s="542"/>
      <c r="AH25" s="542"/>
      <c r="AI25" s="542"/>
      <c r="AJ25" s="542"/>
      <c r="AK25" s="54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595" t="s">
        <v>179</v>
      </c>
      <c r="B29" s="596"/>
      <c r="C29" s="596"/>
      <c r="D29" s="596"/>
      <c r="E29" s="596"/>
      <c r="F29" s="596"/>
      <c r="G29" s="596"/>
      <c r="H29" s="596"/>
      <c r="I29" s="596"/>
      <c r="J29" s="596"/>
      <c r="K29" s="596"/>
      <c r="L29" s="596"/>
      <c r="M29" s="596"/>
      <c r="N29" s="596"/>
      <c r="O29" s="596"/>
      <c r="P29" s="596"/>
      <c r="Q29" s="596"/>
      <c r="R29" s="596"/>
      <c r="S29" s="596"/>
      <c r="T29" s="596"/>
      <c r="U29" s="596"/>
      <c r="V29" s="597"/>
      <c r="AG29" s="84"/>
    </row>
    <row r="30" spans="1:73" ht="18" customHeight="1">
      <c r="A30" s="119" t="s">
        <v>25</v>
      </c>
      <c r="B30" s="503" t="s">
        <v>114</v>
      </c>
      <c r="C30" s="503"/>
      <c r="D30" s="602">
        <f>IF(V4=0,"",V4)</f>
        <v>5</v>
      </c>
      <c r="E30" s="602"/>
      <c r="F30" s="120" t="s">
        <v>115</v>
      </c>
      <c r="G30" s="121"/>
      <c r="H30" s="121"/>
      <c r="I30" s="121"/>
      <c r="J30" s="121"/>
      <c r="K30" s="121"/>
      <c r="L30" s="121"/>
      <c r="M30" s="121"/>
      <c r="N30" s="121"/>
      <c r="O30" s="122"/>
      <c r="P30" s="634">
        <f>P35+W35+AD35</f>
        <v>54805879</v>
      </c>
      <c r="Q30" s="635"/>
      <c r="R30" s="635"/>
      <c r="S30" s="635"/>
      <c r="T30" s="635"/>
      <c r="U30" s="636"/>
      <c r="V30" s="123" t="s">
        <v>4</v>
      </c>
    </row>
    <row r="31" spans="1:73" ht="30.75" customHeight="1">
      <c r="A31" s="119" t="s">
        <v>26</v>
      </c>
      <c r="B31" s="574" t="s">
        <v>271</v>
      </c>
      <c r="C31" s="575"/>
      <c r="D31" s="575"/>
      <c r="E31" s="575"/>
      <c r="F31" s="575"/>
      <c r="G31" s="575"/>
      <c r="H31" s="575"/>
      <c r="I31" s="575"/>
      <c r="J31" s="575"/>
      <c r="K31" s="575"/>
      <c r="L31" s="575"/>
      <c r="M31" s="575"/>
      <c r="N31" s="575"/>
      <c r="O31" s="598"/>
      <c r="P31" s="599">
        <f>P36+W36+AD36</f>
        <v>56379277</v>
      </c>
      <c r="Q31" s="600"/>
      <c r="R31" s="600"/>
      <c r="S31" s="600"/>
      <c r="T31" s="600"/>
      <c r="U31" s="601"/>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545"/>
      <c r="B34" s="546"/>
      <c r="C34" s="546"/>
      <c r="D34" s="546"/>
      <c r="E34" s="546"/>
      <c r="F34" s="546"/>
      <c r="G34" s="546"/>
      <c r="H34" s="546"/>
      <c r="I34" s="546"/>
      <c r="J34" s="546"/>
      <c r="K34" s="546"/>
      <c r="L34" s="546"/>
      <c r="M34" s="546"/>
      <c r="N34" s="546"/>
      <c r="O34" s="547"/>
      <c r="P34" s="548" t="s">
        <v>111</v>
      </c>
      <c r="Q34" s="549"/>
      <c r="R34" s="549"/>
      <c r="S34" s="549"/>
      <c r="T34" s="549"/>
      <c r="U34" s="550"/>
      <c r="V34" s="128" t="str">
        <f>IF(P35="","",IF(P36="","",IF(P36&gt;=P35,"○","☓")))</f>
        <v>○</v>
      </c>
      <c r="W34" s="606" t="s">
        <v>112</v>
      </c>
      <c r="X34" s="549"/>
      <c r="Y34" s="549"/>
      <c r="Z34" s="549"/>
      <c r="AA34" s="549"/>
      <c r="AB34" s="550"/>
      <c r="AC34" s="128" t="str">
        <f>IF(W35="","",IF(W36="","",IF(W36&gt;=W35,"○","☓")))</f>
        <v>○</v>
      </c>
      <c r="AD34" s="606" t="s">
        <v>113</v>
      </c>
      <c r="AE34" s="549"/>
      <c r="AF34" s="549"/>
      <c r="AG34" s="549"/>
      <c r="AH34" s="549"/>
      <c r="AI34" s="550"/>
      <c r="AJ34" s="128" t="str">
        <f>IF(AD35="","",IF(AD36="","",IF(AD36&gt;=AD35,"○","☓")))</f>
        <v>○</v>
      </c>
      <c r="AL34" s="459" t="s">
        <v>286</v>
      </c>
      <c r="AM34" s="459"/>
      <c r="AN34" s="459"/>
      <c r="AO34" s="459"/>
      <c r="AP34" s="459"/>
      <c r="AQ34" s="459"/>
      <c r="AR34" s="459"/>
      <c r="AS34" s="459"/>
      <c r="AT34" s="459"/>
      <c r="AU34" s="459"/>
      <c r="AV34" s="460"/>
    </row>
    <row r="35" spans="1:48" ht="18" customHeight="1" thickBot="1">
      <c r="A35" s="119" t="s">
        <v>25</v>
      </c>
      <c r="B35" s="503" t="s">
        <v>114</v>
      </c>
      <c r="C35" s="503"/>
      <c r="D35" s="602">
        <f>IF(V4=0,"",V4)</f>
        <v>5</v>
      </c>
      <c r="E35" s="602"/>
      <c r="F35" s="584" t="s">
        <v>184</v>
      </c>
      <c r="G35" s="584"/>
      <c r="H35" s="584"/>
      <c r="I35" s="584"/>
      <c r="J35" s="584"/>
      <c r="K35" s="584"/>
      <c r="L35" s="584"/>
      <c r="M35" s="584"/>
      <c r="N35" s="584"/>
      <c r="O35" s="585"/>
      <c r="P35" s="543">
        <f>IF('別紙様式3-2'!P7="","",'別紙様式3-2'!P7)</f>
        <v>38081062</v>
      </c>
      <c r="Q35" s="544"/>
      <c r="R35" s="544"/>
      <c r="S35" s="544"/>
      <c r="T35" s="544"/>
      <c r="U35" s="544"/>
      <c r="V35" s="129" t="s">
        <v>4</v>
      </c>
      <c r="W35" s="543">
        <f>IF('別紙様式3-2'!P8="","",'別紙様式3-2'!P8)</f>
        <v>9713054</v>
      </c>
      <c r="X35" s="544"/>
      <c r="Y35" s="544"/>
      <c r="Z35" s="544"/>
      <c r="AA35" s="544"/>
      <c r="AB35" s="544"/>
      <c r="AC35" s="129" t="s">
        <v>4</v>
      </c>
      <c r="AD35" s="543">
        <f>IF('別紙様式3-2'!P9="","",'別紙様式3-2'!P9)</f>
        <v>7011763</v>
      </c>
      <c r="AE35" s="544"/>
      <c r="AF35" s="544"/>
      <c r="AG35" s="544"/>
      <c r="AH35" s="544"/>
      <c r="AI35" s="544"/>
      <c r="AJ35" s="130" t="s">
        <v>4</v>
      </c>
    </row>
    <row r="36" spans="1:48" ht="30" customHeight="1" thickBot="1">
      <c r="A36" s="119" t="s">
        <v>26</v>
      </c>
      <c r="B36" s="574" t="s">
        <v>272</v>
      </c>
      <c r="C36" s="575"/>
      <c r="D36" s="575"/>
      <c r="E36" s="575"/>
      <c r="F36" s="575"/>
      <c r="G36" s="575"/>
      <c r="H36" s="575"/>
      <c r="I36" s="575"/>
      <c r="J36" s="575"/>
      <c r="K36" s="575"/>
      <c r="L36" s="575"/>
      <c r="M36" s="575"/>
      <c r="N36" s="575"/>
      <c r="O36" s="575"/>
      <c r="P36" s="699">
        <v>38883524</v>
      </c>
      <c r="Q36" s="700"/>
      <c r="R36" s="700"/>
      <c r="S36" s="700"/>
      <c r="T36" s="700"/>
      <c r="U36" s="701"/>
      <c r="V36" s="131" t="s">
        <v>4</v>
      </c>
      <c r="W36" s="599">
        <f>IFERROR(S76+Y76+AE76,"")</f>
        <v>10088663</v>
      </c>
      <c r="X36" s="600"/>
      <c r="Y36" s="600"/>
      <c r="Z36" s="600"/>
      <c r="AA36" s="600"/>
      <c r="AB36" s="601"/>
      <c r="AC36" s="132" t="s">
        <v>4</v>
      </c>
      <c r="AD36" s="599">
        <f>IFERROR(S94+S96,"")</f>
        <v>7407090</v>
      </c>
      <c r="AE36" s="600"/>
      <c r="AF36" s="600"/>
      <c r="AG36" s="600"/>
      <c r="AH36" s="600"/>
      <c r="AI36" s="601"/>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02" t="s">
        <v>114</v>
      </c>
      <c r="C39" s="502"/>
      <c r="D39" s="579">
        <f>IF(V4=0,"",V4)</f>
        <v>5</v>
      </c>
      <c r="E39" s="579"/>
      <c r="F39" s="572" t="s">
        <v>135</v>
      </c>
      <c r="G39" s="572"/>
      <c r="H39" s="572"/>
      <c r="I39" s="572"/>
      <c r="J39" s="572"/>
      <c r="K39" s="572"/>
      <c r="L39" s="572"/>
      <c r="M39" s="572"/>
      <c r="N39" s="572"/>
      <c r="O39" s="573"/>
      <c r="P39" s="603">
        <f>P40-P41</f>
        <v>267633483</v>
      </c>
      <c r="Q39" s="604"/>
      <c r="R39" s="604"/>
      <c r="S39" s="604"/>
      <c r="T39" s="604"/>
      <c r="U39" s="605"/>
      <c r="V39" s="123" t="s">
        <v>4</v>
      </c>
      <c r="W39" s="141" t="s">
        <v>177</v>
      </c>
      <c r="X39" s="618" t="str">
        <f>IF(P42="","",IF(P39="","",IF(P39&gt;=P42,"○","☓")))</f>
        <v>○</v>
      </c>
      <c r="Y39" s="702" t="s">
        <v>166</v>
      </c>
      <c r="Z39" s="136"/>
      <c r="AA39" s="136"/>
      <c r="AB39" s="136"/>
      <c r="AC39" s="138"/>
      <c r="AD39" s="136"/>
      <c r="AE39" s="136"/>
      <c r="AF39" s="136"/>
      <c r="AG39" s="136"/>
      <c r="AH39" s="136"/>
      <c r="AI39" s="136"/>
      <c r="AJ39" s="139"/>
      <c r="AL39" s="507" t="s">
        <v>285</v>
      </c>
      <c r="AM39" s="508"/>
      <c r="AN39" s="508"/>
      <c r="AO39" s="508"/>
      <c r="AP39" s="508"/>
      <c r="AQ39" s="508"/>
      <c r="AR39" s="508"/>
      <c r="AS39" s="508"/>
      <c r="AT39" s="508"/>
      <c r="AU39" s="508"/>
      <c r="AV39" s="509"/>
    </row>
    <row r="40" spans="1:48" ht="18.75" customHeight="1" thickBot="1">
      <c r="A40" s="551"/>
      <c r="B40" s="609" t="s">
        <v>185</v>
      </c>
      <c r="C40" s="609"/>
      <c r="D40" s="609"/>
      <c r="E40" s="609"/>
      <c r="F40" s="609"/>
      <c r="G40" s="609"/>
      <c r="H40" s="609"/>
      <c r="I40" s="609"/>
      <c r="J40" s="609"/>
      <c r="K40" s="609"/>
      <c r="L40" s="609"/>
      <c r="M40" s="609"/>
      <c r="N40" s="609"/>
      <c r="O40" s="610"/>
      <c r="P40" s="613">
        <v>324012760</v>
      </c>
      <c r="Q40" s="614"/>
      <c r="R40" s="614"/>
      <c r="S40" s="614"/>
      <c r="T40" s="614"/>
      <c r="U40" s="615"/>
      <c r="V40" s="123" t="s">
        <v>4</v>
      </c>
      <c r="W40" s="141"/>
      <c r="X40" s="619"/>
      <c r="Y40" s="702"/>
      <c r="Z40" s="136"/>
      <c r="AA40" s="136"/>
      <c r="AB40" s="136"/>
      <c r="AC40" s="138"/>
      <c r="AD40" s="136"/>
      <c r="AE40" s="136"/>
      <c r="AF40" s="136"/>
      <c r="AG40" s="136"/>
      <c r="AH40" s="136"/>
      <c r="AI40" s="136"/>
      <c r="AJ40" s="139"/>
      <c r="AL40" s="553"/>
      <c r="AM40" s="554"/>
      <c r="AN40" s="554"/>
      <c r="AO40" s="554"/>
      <c r="AP40" s="554"/>
      <c r="AQ40" s="554"/>
      <c r="AR40" s="554"/>
      <c r="AS40" s="554"/>
      <c r="AT40" s="554"/>
      <c r="AU40" s="554"/>
      <c r="AV40" s="555"/>
    </row>
    <row r="41" spans="1:48" ht="18.75" customHeight="1" thickBot="1">
      <c r="A41" s="552"/>
      <c r="B41" s="611" t="s">
        <v>186</v>
      </c>
      <c r="C41" s="611"/>
      <c r="D41" s="611"/>
      <c r="E41" s="611"/>
      <c r="F41" s="611"/>
      <c r="G41" s="611"/>
      <c r="H41" s="611"/>
      <c r="I41" s="611"/>
      <c r="J41" s="611"/>
      <c r="K41" s="611"/>
      <c r="L41" s="611"/>
      <c r="M41" s="611"/>
      <c r="N41" s="611"/>
      <c r="O41" s="612"/>
      <c r="P41" s="616">
        <f>P31</f>
        <v>56379277</v>
      </c>
      <c r="Q41" s="617"/>
      <c r="R41" s="617"/>
      <c r="S41" s="617"/>
      <c r="T41" s="617"/>
      <c r="U41" s="617"/>
      <c r="V41" s="142" t="s">
        <v>4</v>
      </c>
      <c r="W41" s="141"/>
      <c r="X41" s="619"/>
      <c r="Y41" s="702"/>
      <c r="Z41" s="136"/>
      <c r="AA41" s="136"/>
      <c r="AB41" s="136"/>
      <c r="AC41" s="138"/>
      <c r="AD41" s="136"/>
      <c r="AE41" s="136"/>
      <c r="AF41" s="136"/>
      <c r="AG41" s="136"/>
      <c r="AH41" s="136"/>
      <c r="AI41" s="136"/>
      <c r="AJ41" s="139"/>
      <c r="AL41" s="553"/>
      <c r="AM41" s="554"/>
      <c r="AN41" s="554"/>
      <c r="AO41" s="554"/>
      <c r="AP41" s="554"/>
      <c r="AQ41" s="554"/>
      <c r="AR41" s="554"/>
      <c r="AS41" s="554"/>
      <c r="AT41" s="554"/>
      <c r="AU41" s="554"/>
      <c r="AV41" s="555"/>
    </row>
    <row r="42" spans="1:48" ht="30.75" customHeight="1" thickBot="1">
      <c r="A42" s="140" t="s">
        <v>26</v>
      </c>
      <c r="B42" s="607" t="s">
        <v>273</v>
      </c>
      <c r="C42" s="608"/>
      <c r="D42" s="608"/>
      <c r="E42" s="608"/>
      <c r="F42" s="608"/>
      <c r="G42" s="608"/>
      <c r="H42" s="608"/>
      <c r="I42" s="608"/>
      <c r="J42" s="608"/>
      <c r="K42" s="608"/>
      <c r="L42" s="608"/>
      <c r="M42" s="608"/>
      <c r="N42" s="608"/>
      <c r="O42" s="608"/>
      <c r="P42" s="603">
        <f>P43-P44-P45-P46-P47</f>
        <v>255401776</v>
      </c>
      <c r="Q42" s="604"/>
      <c r="R42" s="604"/>
      <c r="S42" s="604"/>
      <c r="T42" s="604"/>
      <c r="U42" s="605"/>
      <c r="V42" s="143" t="s">
        <v>4</v>
      </c>
      <c r="W42" s="141" t="s">
        <v>177</v>
      </c>
      <c r="X42" s="620"/>
      <c r="Y42" s="702"/>
      <c r="Z42" s="136"/>
      <c r="AA42" s="136"/>
      <c r="AB42" s="136"/>
      <c r="AC42" s="138"/>
      <c r="AD42" s="136"/>
      <c r="AE42" s="136"/>
      <c r="AF42" s="136"/>
      <c r="AG42" s="136"/>
      <c r="AH42" s="136"/>
      <c r="AI42" s="136"/>
      <c r="AJ42" s="139"/>
      <c r="AL42" s="510"/>
      <c r="AM42" s="511"/>
      <c r="AN42" s="511"/>
      <c r="AO42" s="511"/>
      <c r="AP42" s="511"/>
      <c r="AQ42" s="511"/>
      <c r="AR42" s="511"/>
      <c r="AS42" s="511"/>
      <c r="AT42" s="511"/>
      <c r="AU42" s="511"/>
      <c r="AV42" s="512"/>
    </row>
    <row r="43" spans="1:48" ht="18.75" customHeight="1" thickBot="1">
      <c r="A43" s="560"/>
      <c r="B43" s="610" t="s">
        <v>130</v>
      </c>
      <c r="C43" s="703"/>
      <c r="D43" s="703"/>
      <c r="E43" s="703"/>
      <c r="F43" s="703"/>
      <c r="G43" s="703"/>
      <c r="H43" s="703"/>
      <c r="I43" s="703"/>
      <c r="J43" s="703"/>
      <c r="K43" s="703"/>
      <c r="L43" s="703"/>
      <c r="M43" s="703"/>
      <c r="N43" s="703"/>
      <c r="O43" s="704"/>
      <c r="P43" s="566">
        <v>323895307</v>
      </c>
      <c r="Q43" s="567"/>
      <c r="R43" s="567"/>
      <c r="S43" s="567"/>
      <c r="T43" s="567"/>
      <c r="U43" s="568"/>
      <c r="V43" s="123" t="s">
        <v>4</v>
      </c>
      <c r="W43" s="136"/>
      <c r="X43" s="136"/>
      <c r="Y43" s="136"/>
      <c r="Z43" s="136"/>
      <c r="AA43" s="136"/>
      <c r="AB43" s="136"/>
      <c r="AC43" s="138"/>
      <c r="AD43" s="136"/>
      <c r="AE43" s="136"/>
      <c r="AF43" s="136"/>
      <c r="AG43" s="136"/>
      <c r="AH43" s="136"/>
      <c r="AI43" s="136"/>
      <c r="AJ43" s="139"/>
    </row>
    <row r="44" spans="1:48" ht="18.75" customHeight="1" thickBot="1">
      <c r="A44" s="561"/>
      <c r="B44" s="610" t="s">
        <v>131</v>
      </c>
      <c r="C44" s="703"/>
      <c r="D44" s="703"/>
      <c r="E44" s="703"/>
      <c r="F44" s="703"/>
      <c r="G44" s="703"/>
      <c r="H44" s="703"/>
      <c r="I44" s="703"/>
      <c r="J44" s="703"/>
      <c r="K44" s="703"/>
      <c r="L44" s="703"/>
      <c r="M44" s="703"/>
      <c r="N44" s="703"/>
      <c r="O44" s="704"/>
      <c r="P44" s="566">
        <v>36672680</v>
      </c>
      <c r="Q44" s="567"/>
      <c r="R44" s="567"/>
      <c r="S44" s="567"/>
      <c r="T44" s="567"/>
      <c r="U44" s="568"/>
      <c r="V44" s="123" t="s">
        <v>4</v>
      </c>
      <c r="W44" s="136"/>
      <c r="X44" s="136"/>
      <c r="Y44" s="136"/>
      <c r="Z44" s="136"/>
      <c r="AA44" s="136"/>
      <c r="AB44" s="136"/>
      <c r="AC44" s="138"/>
      <c r="AD44" s="136"/>
      <c r="AE44" s="136"/>
      <c r="AF44" s="136"/>
      <c r="AG44" s="136"/>
      <c r="AH44" s="136"/>
      <c r="AI44" s="136"/>
      <c r="AJ44" s="139"/>
    </row>
    <row r="45" spans="1:48" ht="18.75" customHeight="1" thickBot="1">
      <c r="A45" s="561"/>
      <c r="B45" s="610" t="s">
        <v>132</v>
      </c>
      <c r="C45" s="703"/>
      <c r="D45" s="703"/>
      <c r="E45" s="703"/>
      <c r="F45" s="703"/>
      <c r="G45" s="703"/>
      <c r="H45" s="703"/>
      <c r="I45" s="703"/>
      <c r="J45" s="703"/>
      <c r="K45" s="703"/>
      <c r="L45" s="703"/>
      <c r="M45" s="703"/>
      <c r="N45" s="703"/>
      <c r="O45" s="704"/>
      <c r="P45" s="566">
        <v>9379554</v>
      </c>
      <c r="Q45" s="567"/>
      <c r="R45" s="567"/>
      <c r="S45" s="567"/>
      <c r="T45" s="567"/>
      <c r="U45" s="568"/>
      <c r="V45" s="123" t="s">
        <v>4</v>
      </c>
      <c r="W45" s="136"/>
      <c r="X45" s="136"/>
      <c r="Y45" s="136"/>
      <c r="Z45" s="136"/>
      <c r="AA45" s="136"/>
      <c r="AB45" s="136"/>
      <c r="AC45" s="138"/>
      <c r="AD45" s="136"/>
      <c r="AE45" s="136"/>
      <c r="AF45" s="136"/>
      <c r="AG45" s="136"/>
      <c r="AH45" s="136"/>
      <c r="AI45" s="136"/>
      <c r="AJ45" s="139"/>
    </row>
    <row r="46" spans="1:48" ht="30" customHeight="1" thickBot="1">
      <c r="A46" s="561"/>
      <c r="B46" s="569" t="s">
        <v>133</v>
      </c>
      <c r="C46" s="570"/>
      <c r="D46" s="570"/>
      <c r="E46" s="570"/>
      <c r="F46" s="570"/>
      <c r="G46" s="570"/>
      <c r="H46" s="570"/>
      <c r="I46" s="570"/>
      <c r="J46" s="570"/>
      <c r="K46" s="570"/>
      <c r="L46" s="570"/>
      <c r="M46" s="570"/>
      <c r="N46" s="570"/>
      <c r="O46" s="571"/>
      <c r="P46" s="566">
        <v>7312647</v>
      </c>
      <c r="Q46" s="567"/>
      <c r="R46" s="567"/>
      <c r="S46" s="567"/>
      <c r="T46" s="567"/>
      <c r="U46" s="568"/>
      <c r="V46" s="123" t="s">
        <v>4</v>
      </c>
      <c r="W46" s="136"/>
      <c r="X46" s="136"/>
      <c r="Y46" s="136"/>
      <c r="Z46" s="136"/>
      <c r="AA46" s="136"/>
      <c r="AB46" s="136"/>
      <c r="AC46" s="138"/>
      <c r="AD46" s="136"/>
      <c r="AE46" s="136"/>
      <c r="AF46" s="136"/>
      <c r="AG46" s="136"/>
      <c r="AH46" s="136"/>
      <c r="AI46" s="136"/>
      <c r="AJ46" s="139"/>
    </row>
    <row r="47" spans="1:48" ht="30" customHeight="1" thickBot="1">
      <c r="A47" s="562"/>
      <c r="B47" s="563" t="s">
        <v>134</v>
      </c>
      <c r="C47" s="564"/>
      <c r="D47" s="564"/>
      <c r="E47" s="564"/>
      <c r="F47" s="564"/>
      <c r="G47" s="564"/>
      <c r="H47" s="564"/>
      <c r="I47" s="564"/>
      <c r="J47" s="564"/>
      <c r="K47" s="564"/>
      <c r="L47" s="564"/>
      <c r="M47" s="564"/>
      <c r="N47" s="564"/>
      <c r="O47" s="565"/>
      <c r="P47" s="566">
        <v>15128650</v>
      </c>
      <c r="Q47" s="567"/>
      <c r="R47" s="567"/>
      <c r="S47" s="567"/>
      <c r="T47" s="567"/>
      <c r="U47" s="568"/>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59" t="s">
        <v>245</v>
      </c>
      <c r="C50" s="559"/>
      <c r="D50" s="559"/>
      <c r="E50" s="559"/>
      <c r="F50" s="559"/>
      <c r="G50" s="559"/>
      <c r="H50" s="559"/>
      <c r="I50" s="559"/>
      <c r="J50" s="559"/>
      <c r="K50" s="559"/>
      <c r="L50" s="559"/>
      <c r="M50" s="559"/>
      <c r="N50" s="559"/>
      <c r="O50" s="559"/>
      <c r="P50" s="559"/>
      <c r="Q50" s="559"/>
      <c r="R50" s="559"/>
      <c r="S50" s="559"/>
      <c r="T50" s="559"/>
      <c r="U50" s="559"/>
      <c r="V50" s="559"/>
      <c r="W50" s="559"/>
      <c r="X50" s="559"/>
      <c r="Y50" s="559"/>
      <c r="Z50" s="559"/>
      <c r="AA50" s="559"/>
      <c r="AB50" s="559"/>
      <c r="AC50" s="559"/>
      <c r="AD50" s="559"/>
      <c r="AE50" s="559"/>
      <c r="AF50" s="559"/>
      <c r="AG50" s="559"/>
      <c r="AH50" s="559"/>
      <c r="AI50" s="559"/>
      <c r="AJ50" s="559"/>
      <c r="AK50" s="559"/>
      <c r="AS50" s="84"/>
    </row>
    <row r="51" spans="1:50" s="79" customFormat="1" ht="23.25" customHeight="1">
      <c r="A51" s="146" t="s">
        <v>120</v>
      </c>
      <c r="B51" s="559" t="s">
        <v>320</v>
      </c>
      <c r="C51" s="559"/>
      <c r="D51" s="559"/>
      <c r="E51" s="559"/>
      <c r="F51" s="559"/>
      <c r="G51" s="559"/>
      <c r="H51" s="559"/>
      <c r="I51" s="559"/>
      <c r="J51" s="559"/>
      <c r="K51" s="559"/>
      <c r="L51" s="559"/>
      <c r="M51" s="559"/>
      <c r="N51" s="559"/>
      <c r="O51" s="559"/>
      <c r="P51" s="559"/>
      <c r="Q51" s="559"/>
      <c r="R51" s="559"/>
      <c r="S51" s="559"/>
      <c r="T51" s="559"/>
      <c r="U51" s="559"/>
      <c r="V51" s="559"/>
      <c r="W51" s="559"/>
      <c r="X51" s="559"/>
      <c r="Y51" s="559"/>
      <c r="Z51" s="559"/>
      <c r="AA51" s="559"/>
      <c r="AB51" s="559"/>
      <c r="AC51" s="559"/>
      <c r="AD51" s="559"/>
      <c r="AE51" s="559"/>
      <c r="AF51" s="559"/>
      <c r="AG51" s="559"/>
      <c r="AH51" s="559"/>
      <c r="AI51" s="559"/>
      <c r="AJ51" s="559"/>
      <c r="AK51" s="559"/>
      <c r="AS51" s="84"/>
    </row>
    <row r="52" spans="1:50" s="79" customFormat="1" ht="45.75" customHeight="1">
      <c r="A52" s="146" t="s">
        <v>121</v>
      </c>
      <c r="B52" s="559" t="s">
        <v>201</v>
      </c>
      <c r="C52" s="559"/>
      <c r="D52" s="559"/>
      <c r="E52" s="559"/>
      <c r="F52" s="559"/>
      <c r="G52" s="559"/>
      <c r="H52" s="559"/>
      <c r="I52" s="559"/>
      <c r="J52" s="559"/>
      <c r="K52" s="559"/>
      <c r="L52" s="559"/>
      <c r="M52" s="559"/>
      <c r="N52" s="559"/>
      <c r="O52" s="559"/>
      <c r="P52" s="559"/>
      <c r="Q52" s="559"/>
      <c r="R52" s="559"/>
      <c r="S52" s="559"/>
      <c r="T52" s="559"/>
      <c r="U52" s="559"/>
      <c r="V52" s="559"/>
      <c r="W52" s="559"/>
      <c r="X52" s="559"/>
      <c r="Y52" s="559"/>
      <c r="Z52" s="559"/>
      <c r="AA52" s="559"/>
      <c r="AB52" s="559"/>
      <c r="AC52" s="559"/>
      <c r="AD52" s="559"/>
      <c r="AE52" s="559"/>
      <c r="AF52" s="559"/>
      <c r="AG52" s="559"/>
      <c r="AH52" s="559"/>
      <c r="AI52" s="559"/>
      <c r="AJ52" s="559"/>
      <c r="AK52" s="559"/>
      <c r="AS52" s="84"/>
    </row>
    <row r="53" spans="1:50" ht="33.75" customHeight="1">
      <c r="A53" s="147" t="s">
        <v>120</v>
      </c>
      <c r="B53" s="542" t="s">
        <v>242</v>
      </c>
      <c r="C53" s="542"/>
      <c r="D53" s="542"/>
      <c r="E53" s="542"/>
      <c r="F53" s="542"/>
      <c r="G53" s="542"/>
      <c r="H53" s="542"/>
      <c r="I53" s="542"/>
      <c r="J53" s="542"/>
      <c r="K53" s="542"/>
      <c r="L53" s="542"/>
      <c r="M53" s="542"/>
      <c r="N53" s="542"/>
      <c r="O53" s="542"/>
      <c r="P53" s="542"/>
      <c r="Q53" s="542"/>
      <c r="R53" s="542"/>
      <c r="S53" s="542"/>
      <c r="T53" s="542"/>
      <c r="U53" s="542"/>
      <c r="V53" s="542"/>
      <c r="W53" s="542"/>
      <c r="X53" s="542"/>
      <c r="Y53" s="542"/>
      <c r="Z53" s="542"/>
      <c r="AA53" s="542"/>
      <c r="AB53" s="542"/>
      <c r="AC53" s="542"/>
      <c r="AD53" s="542"/>
      <c r="AE53" s="542"/>
      <c r="AF53" s="542"/>
      <c r="AG53" s="542"/>
      <c r="AH53" s="542"/>
      <c r="AI53" s="542"/>
      <c r="AJ53" s="542"/>
      <c r="AK53" s="542"/>
      <c r="AX53" s="79"/>
    </row>
    <row r="54" spans="1:50" ht="45" customHeight="1">
      <c r="A54" s="147" t="s">
        <v>120</v>
      </c>
      <c r="B54" s="542" t="s">
        <v>319</v>
      </c>
      <c r="C54" s="542"/>
      <c r="D54" s="542"/>
      <c r="E54" s="542"/>
      <c r="F54" s="542"/>
      <c r="G54" s="542"/>
      <c r="H54" s="542"/>
      <c r="I54" s="542"/>
      <c r="J54" s="542"/>
      <c r="K54" s="542"/>
      <c r="L54" s="542"/>
      <c r="M54" s="542"/>
      <c r="N54" s="542"/>
      <c r="O54" s="542"/>
      <c r="P54" s="542"/>
      <c r="Q54" s="542"/>
      <c r="R54" s="542"/>
      <c r="S54" s="542"/>
      <c r="T54" s="542"/>
      <c r="U54" s="542"/>
      <c r="V54" s="542"/>
      <c r="W54" s="542"/>
      <c r="X54" s="542"/>
      <c r="Y54" s="542"/>
      <c r="Z54" s="542"/>
      <c r="AA54" s="542"/>
      <c r="AB54" s="542"/>
      <c r="AC54" s="542"/>
      <c r="AD54" s="542"/>
      <c r="AE54" s="542"/>
      <c r="AF54" s="542"/>
      <c r="AG54" s="542"/>
      <c r="AH54" s="542"/>
      <c r="AI54" s="542"/>
      <c r="AJ54" s="542"/>
      <c r="AK54" s="54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56" t="s">
        <v>152</v>
      </c>
      <c r="B58" s="557"/>
      <c r="C58" s="557"/>
      <c r="D58" s="558"/>
      <c r="E58" s="576"/>
      <c r="F58" s="577"/>
      <c r="G58" s="577"/>
      <c r="H58" s="577"/>
      <c r="I58" s="577"/>
      <c r="J58" s="577"/>
      <c r="K58" s="577"/>
      <c r="L58" s="577"/>
      <c r="M58" s="577"/>
      <c r="N58" s="577"/>
      <c r="O58" s="577"/>
      <c r="P58" s="577"/>
      <c r="Q58" s="577"/>
      <c r="R58" s="577"/>
      <c r="S58" s="577"/>
      <c r="T58" s="577"/>
      <c r="U58" s="577"/>
      <c r="V58" s="577"/>
      <c r="W58" s="577"/>
      <c r="X58" s="577"/>
      <c r="Y58" s="577"/>
      <c r="Z58" s="577"/>
      <c r="AA58" s="577"/>
      <c r="AB58" s="577"/>
      <c r="AC58" s="577"/>
      <c r="AD58" s="577"/>
      <c r="AE58" s="577"/>
      <c r="AF58" s="577"/>
      <c r="AG58" s="577"/>
      <c r="AH58" s="577"/>
      <c r="AI58" s="577"/>
      <c r="AJ58" s="578"/>
      <c r="AK58" s="79"/>
      <c r="AS58" s="94"/>
    </row>
    <row r="59" spans="1:50" ht="47.25" customHeight="1" thickBot="1">
      <c r="A59" s="556" t="s">
        <v>153</v>
      </c>
      <c r="B59" s="557"/>
      <c r="C59" s="557"/>
      <c r="D59" s="558"/>
      <c r="E59" s="581"/>
      <c r="F59" s="582"/>
      <c r="G59" s="582"/>
      <c r="H59" s="582"/>
      <c r="I59" s="582"/>
      <c r="J59" s="582"/>
      <c r="K59" s="582"/>
      <c r="L59" s="582"/>
      <c r="M59" s="582"/>
      <c r="N59" s="582"/>
      <c r="O59" s="582"/>
      <c r="P59" s="582"/>
      <c r="Q59" s="582"/>
      <c r="R59" s="582"/>
      <c r="S59" s="582"/>
      <c r="T59" s="582"/>
      <c r="U59" s="582"/>
      <c r="V59" s="582"/>
      <c r="W59" s="582"/>
      <c r="X59" s="582"/>
      <c r="Y59" s="582"/>
      <c r="Z59" s="582"/>
      <c r="AA59" s="582"/>
      <c r="AB59" s="582"/>
      <c r="AC59" s="582"/>
      <c r="AD59" s="582"/>
      <c r="AE59" s="582"/>
      <c r="AF59" s="582"/>
      <c r="AG59" s="582"/>
      <c r="AH59" s="582"/>
      <c r="AI59" s="582"/>
      <c r="AJ59" s="583"/>
      <c r="AK59" s="79"/>
      <c r="AS59" s="94"/>
    </row>
    <row r="60" spans="1:50" ht="24" customHeight="1">
      <c r="A60" s="456" t="s">
        <v>243</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456" t="s">
        <v>316</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456" t="s">
        <v>308</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260</v>
      </c>
      <c r="B66" s="456" t="s">
        <v>309</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261</v>
      </c>
      <c r="B67" s="456" t="s">
        <v>264</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262</v>
      </c>
      <c r="B68" s="456" t="s">
        <v>274</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456" t="s">
        <v>322</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275</v>
      </c>
      <c r="B74" s="481"/>
      <c r="C74" s="481"/>
      <c r="D74" s="481"/>
      <c r="E74" s="481"/>
      <c r="F74" s="481"/>
      <c r="G74" s="481"/>
      <c r="H74" s="481"/>
      <c r="I74" s="481"/>
      <c r="J74" s="481"/>
      <c r="K74" s="481"/>
      <c r="L74" s="481"/>
      <c r="M74" s="481"/>
      <c r="N74" s="481"/>
      <c r="O74" s="481"/>
      <c r="P74" s="481"/>
      <c r="Q74" s="481"/>
      <c r="R74" s="481"/>
      <c r="S74" s="478" t="b">
        <v>1</v>
      </c>
      <c r="T74" s="479"/>
      <c r="U74" s="479"/>
      <c r="V74" s="479"/>
      <c r="W74" s="479"/>
      <c r="X74" s="55"/>
      <c r="Y74" s="477" t="b">
        <v>1</v>
      </c>
      <c r="Z74" s="477"/>
      <c r="AA74" s="477"/>
      <c r="AB74" s="477"/>
      <c r="AC74" s="477"/>
      <c r="AD74" s="56"/>
      <c r="AE74" s="477" t="b">
        <v>1</v>
      </c>
      <c r="AF74" s="477"/>
      <c r="AG74" s="477"/>
      <c r="AH74" s="477"/>
      <c r="AI74" s="580"/>
      <c r="AJ74" s="176" t="str">
        <f>IF(M18="○", IF(OR(AND(NOT(S74),NOT(Y74),AE74),AND(NOT(S74),NOT(Y74),NOT(AE74))),"×","○"),"")</f>
        <v>○</v>
      </c>
      <c r="AK74" s="464"/>
      <c r="AL74" s="458" t="s">
        <v>216</v>
      </c>
      <c r="AM74" s="465"/>
      <c r="AN74" s="465"/>
      <c r="AO74" s="465"/>
      <c r="AP74" s="465"/>
      <c r="AQ74" s="465"/>
      <c r="AR74" s="465"/>
      <c r="AS74" s="465"/>
      <c r="AT74" s="465"/>
      <c r="AU74" s="465"/>
      <c r="AV74" s="466"/>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533">
        <v>17.5</v>
      </c>
      <c r="T75" s="513"/>
      <c r="U75" s="513"/>
      <c r="V75" s="513"/>
      <c r="W75" s="513"/>
      <c r="X75" s="57" t="s">
        <v>136</v>
      </c>
      <c r="Y75" s="513">
        <v>27.2</v>
      </c>
      <c r="Z75" s="513"/>
      <c r="AA75" s="513"/>
      <c r="AB75" s="513"/>
      <c r="AC75" s="513"/>
      <c r="AD75" s="57" t="s">
        <v>136</v>
      </c>
      <c r="AE75" s="513">
        <v>9</v>
      </c>
      <c r="AF75" s="513"/>
      <c r="AG75" s="513"/>
      <c r="AH75" s="513"/>
      <c r="AI75" s="513"/>
      <c r="AJ75" s="181" t="s">
        <v>5</v>
      </c>
      <c r="AK75" s="464"/>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514">
        <v>3996256</v>
      </c>
      <c r="T76" s="515"/>
      <c r="U76" s="515"/>
      <c r="V76" s="515"/>
      <c r="W76" s="515"/>
      <c r="X76" s="58" t="s">
        <v>4</v>
      </c>
      <c r="Y76" s="523">
        <v>5257986</v>
      </c>
      <c r="Z76" s="523"/>
      <c r="AA76" s="523"/>
      <c r="AB76" s="523"/>
      <c r="AC76" s="523"/>
      <c r="AD76" s="58" t="s">
        <v>140</v>
      </c>
      <c r="AE76" s="515">
        <v>834421</v>
      </c>
      <c r="AF76" s="515"/>
      <c r="AG76" s="515"/>
      <c r="AH76" s="515"/>
      <c r="AI76" s="515"/>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530">
        <f>S76/(S75*12)</f>
        <v>19029.790476190476</v>
      </c>
      <c r="T77" s="531"/>
      <c r="U77" s="531"/>
      <c r="V77" s="531"/>
      <c r="W77" s="532"/>
      <c r="X77" s="191" t="s">
        <v>140</v>
      </c>
      <c r="Y77" s="531">
        <f>Y76/(Y75*12)</f>
        <v>16109.025735294119</v>
      </c>
      <c r="Z77" s="531"/>
      <c r="AA77" s="531"/>
      <c r="AB77" s="531"/>
      <c r="AC77" s="532"/>
      <c r="AD77" s="191" t="s">
        <v>140</v>
      </c>
      <c r="AE77" s="531">
        <f>AE76/(AE75*12)</f>
        <v>7726.1203703703704</v>
      </c>
      <c r="AF77" s="531"/>
      <c r="AG77" s="531"/>
      <c r="AH77" s="531"/>
      <c r="AI77" s="532"/>
      <c r="AJ77" s="192" t="s">
        <v>140</v>
      </c>
      <c r="AK77" s="485" t="s">
        <v>288</v>
      </c>
    </row>
    <row r="78" spans="1:50" s="79" customFormat="1" ht="15.75" customHeight="1" thickBot="1">
      <c r="A78" s="534" t="s">
        <v>174</v>
      </c>
      <c r="B78" s="535"/>
      <c r="C78" s="535"/>
      <c r="D78" s="535"/>
      <c r="E78" s="535"/>
      <c r="F78" s="535"/>
      <c r="G78" s="535"/>
      <c r="H78" s="535"/>
      <c r="I78" s="535"/>
      <c r="J78" s="535"/>
      <c r="K78" s="535"/>
      <c r="L78" s="535"/>
      <c r="M78" s="535"/>
      <c r="N78" s="535"/>
      <c r="O78" s="535"/>
      <c r="P78" s="535"/>
      <c r="Q78" s="535"/>
      <c r="R78" s="536"/>
      <c r="S78" s="540" t="s">
        <v>128</v>
      </c>
      <c r="T78" s="489">
        <f>IF(Y77, S77/Y77, 1)</f>
        <v>1.181312314530425</v>
      </c>
      <c r="U78" s="490"/>
      <c r="V78" s="491"/>
      <c r="W78" s="487" t="s">
        <v>129</v>
      </c>
      <c r="X78" s="500"/>
      <c r="Y78" s="495" t="s">
        <v>128</v>
      </c>
      <c r="Z78" s="489">
        <f>IF(Y77,1,0)</f>
        <v>1</v>
      </c>
      <c r="AA78" s="490"/>
      <c r="AB78" s="491"/>
      <c r="AC78" s="487" t="s">
        <v>129</v>
      </c>
      <c r="AD78" s="500"/>
      <c r="AE78" s="495" t="s">
        <v>128</v>
      </c>
      <c r="AF78" s="489">
        <f>IF(Y77, AE77/Y77, IF(AE77, AE77/S77, 0))</f>
        <v>0.47961437875431556</v>
      </c>
      <c r="AG78" s="490"/>
      <c r="AH78" s="491"/>
      <c r="AI78" s="498" t="s">
        <v>129</v>
      </c>
      <c r="AJ78" s="193" t="str">
        <f>IF(M18="○", IF(AND(S74=TRUE, Y74=TRUE), IF(AND(T78&gt;Z78, Z78&gt;0),"○","×"),""),"")</f>
        <v>○</v>
      </c>
      <c r="AK78" s="485"/>
      <c r="AL78" s="458" t="s">
        <v>289</v>
      </c>
      <c r="AM78" s="459"/>
      <c r="AN78" s="459"/>
      <c r="AO78" s="459"/>
      <c r="AP78" s="459"/>
      <c r="AQ78" s="459"/>
      <c r="AR78" s="459"/>
      <c r="AS78" s="459"/>
      <c r="AT78" s="459"/>
      <c r="AU78" s="459"/>
      <c r="AV78" s="460"/>
    </row>
    <row r="79" spans="1:50" s="195" customFormat="1" ht="17.25" customHeight="1" thickBot="1">
      <c r="A79" s="537"/>
      <c r="B79" s="538"/>
      <c r="C79" s="538"/>
      <c r="D79" s="538"/>
      <c r="E79" s="538"/>
      <c r="F79" s="538"/>
      <c r="G79" s="538"/>
      <c r="H79" s="538"/>
      <c r="I79" s="538"/>
      <c r="J79" s="538"/>
      <c r="K79" s="538"/>
      <c r="L79" s="538"/>
      <c r="M79" s="538"/>
      <c r="N79" s="538"/>
      <c r="O79" s="538"/>
      <c r="P79" s="538"/>
      <c r="Q79" s="538"/>
      <c r="R79" s="539"/>
      <c r="S79" s="541"/>
      <c r="T79" s="492"/>
      <c r="U79" s="493"/>
      <c r="V79" s="494"/>
      <c r="W79" s="488"/>
      <c r="X79" s="501"/>
      <c r="Y79" s="496"/>
      <c r="Z79" s="492"/>
      <c r="AA79" s="493"/>
      <c r="AB79" s="494"/>
      <c r="AC79" s="497"/>
      <c r="AD79" s="501"/>
      <c r="AE79" s="496"/>
      <c r="AF79" s="492"/>
      <c r="AG79" s="493"/>
      <c r="AH79" s="494"/>
      <c r="AI79" s="499"/>
      <c r="AJ79" s="194" t="str">
        <f>IF(M18="○", IF(AND(Y74=TRUE,AE74=TRUE), IF(AND(Y80="",AE80=""), IF(AND(Z78&gt;=2*AF78, AF78&gt;0),"○","×"), IF(AND(Y80&gt;=AE80,Z78&gt;0, AF78&gt;0), "○","×")),IF(AND(S74=TRUE,AE74=TRUE),IF(AND(Y80&gt;=AE80, AE80&gt;0), IF(AND(T78&gt;2*AF78, AF78&gt;0), "○", "×"),"×"),"")),"")</f>
        <v>○</v>
      </c>
      <c r="AK79" s="486" t="s">
        <v>187</v>
      </c>
      <c r="AL79" s="458" t="s">
        <v>317</v>
      </c>
      <c r="AM79" s="459"/>
      <c r="AN79" s="459"/>
      <c r="AO79" s="459"/>
      <c r="AP79" s="459"/>
      <c r="AQ79" s="459"/>
      <c r="AR79" s="459"/>
      <c r="AS79" s="459"/>
      <c r="AT79" s="459"/>
      <c r="AU79" s="459"/>
      <c r="AV79" s="460"/>
      <c r="AX79" s="196"/>
    </row>
    <row r="80" spans="1:50" s="195" customFormat="1" ht="27" customHeight="1" thickBot="1">
      <c r="A80" s="521" t="s">
        <v>276</v>
      </c>
      <c r="B80" s="522"/>
      <c r="C80" s="522"/>
      <c r="D80" s="522"/>
      <c r="E80" s="522"/>
      <c r="F80" s="522"/>
      <c r="G80" s="522"/>
      <c r="H80" s="522"/>
      <c r="I80" s="522"/>
      <c r="J80" s="522"/>
      <c r="K80" s="522"/>
      <c r="L80" s="522"/>
      <c r="M80" s="522"/>
      <c r="N80" s="522"/>
      <c r="O80" s="522"/>
      <c r="P80" s="522"/>
      <c r="Q80" s="522"/>
      <c r="R80" s="522"/>
      <c r="S80" s="467"/>
      <c r="T80" s="468"/>
      <c r="U80" s="468"/>
      <c r="V80" s="468"/>
      <c r="W80" s="469"/>
      <c r="X80" s="469"/>
      <c r="Y80" s="515"/>
      <c r="Z80" s="529"/>
      <c r="AA80" s="529"/>
      <c r="AB80" s="529"/>
      <c r="AC80" s="515"/>
      <c r="AD80" s="197" t="s">
        <v>4</v>
      </c>
      <c r="AE80" s="470"/>
      <c r="AF80" s="471"/>
      <c r="AG80" s="471"/>
      <c r="AH80" s="471"/>
      <c r="AI80" s="470"/>
      <c r="AJ80" s="198" t="s">
        <v>4</v>
      </c>
      <c r="AK80" s="486"/>
      <c r="AL80" s="79"/>
      <c r="AM80" s="79"/>
      <c r="AN80" s="79"/>
      <c r="AO80" s="199"/>
      <c r="AP80" s="199"/>
      <c r="AQ80" s="199"/>
      <c r="AR80" s="199"/>
      <c r="AS80" s="199"/>
      <c r="AT80" s="200"/>
      <c r="AU80" s="200"/>
      <c r="AV80" s="200"/>
    </row>
    <row r="81" spans="1:48" s="195" customFormat="1" ht="20.25" customHeight="1" thickBot="1">
      <c r="A81" s="516" t="s">
        <v>162</v>
      </c>
      <c r="B81" s="517"/>
      <c r="C81" s="517"/>
      <c r="D81" s="517"/>
      <c r="E81" s="517"/>
      <c r="F81" s="517"/>
      <c r="G81" s="517"/>
      <c r="H81" s="517"/>
      <c r="I81" s="517"/>
      <c r="J81" s="517"/>
      <c r="K81" s="517"/>
      <c r="L81" s="517"/>
      <c r="M81" s="517"/>
      <c r="N81" s="517"/>
      <c r="O81" s="517"/>
      <c r="P81" s="517"/>
      <c r="Q81" s="517"/>
      <c r="R81" s="517"/>
      <c r="S81" s="518"/>
      <c r="T81" s="518"/>
      <c r="U81" s="518"/>
      <c r="V81" s="518"/>
      <c r="W81" s="518"/>
      <c r="X81" s="518"/>
      <c r="Y81" s="527">
        <f>S76+Y76+AE76</f>
        <v>10088663</v>
      </c>
      <c r="Z81" s="528"/>
      <c r="AA81" s="528"/>
      <c r="AB81" s="528"/>
      <c r="AC81" s="528"/>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19" t="s">
        <v>202</v>
      </c>
      <c r="B82" s="520"/>
      <c r="C82" s="520"/>
      <c r="D82" s="520"/>
      <c r="E82" s="520"/>
      <c r="F82" s="520"/>
      <c r="G82" s="520"/>
      <c r="H82" s="520"/>
      <c r="I82" s="520"/>
      <c r="J82" s="520"/>
      <c r="K82" s="520"/>
      <c r="L82" s="520"/>
      <c r="M82" s="520"/>
      <c r="N82" s="520"/>
      <c r="O82" s="520"/>
      <c r="P82" s="520"/>
      <c r="Q82" s="520"/>
      <c r="R82" s="520"/>
      <c r="S82" s="520"/>
      <c r="T82" s="520"/>
      <c r="U82" s="520"/>
      <c r="V82" s="520"/>
      <c r="W82" s="520"/>
      <c r="X82" s="520"/>
      <c r="Y82" s="524">
        <v>4260000</v>
      </c>
      <c r="Z82" s="525"/>
      <c r="AA82" s="525"/>
      <c r="AB82" s="525"/>
      <c r="AC82" s="526"/>
      <c r="AD82" s="203" t="s">
        <v>4</v>
      </c>
      <c r="AE82" s="92" t="s">
        <v>170</v>
      </c>
      <c r="AF82" s="204" t="str">
        <f>IF(M18="○", IF(Y82, IF(Y82&lt;=4400000,"○","☓"),""),"")</f>
        <v>○</v>
      </c>
      <c r="AG82" s="205" t="s">
        <v>175</v>
      </c>
      <c r="AL82" s="458" t="s">
        <v>287</v>
      </c>
      <c r="AM82" s="459"/>
      <c r="AN82" s="459"/>
      <c r="AO82" s="459"/>
      <c r="AP82" s="459"/>
      <c r="AQ82" s="459"/>
      <c r="AR82" s="459"/>
      <c r="AS82" s="459"/>
      <c r="AT82" s="459"/>
      <c r="AU82" s="459"/>
      <c r="AV82" s="460"/>
    </row>
    <row r="83" spans="1:48" s="79" customFormat="1" ht="27.75" customHeight="1">
      <c r="A83" s="707" t="s">
        <v>194</v>
      </c>
      <c r="B83" s="708"/>
      <c r="C83" s="708"/>
      <c r="D83" s="708"/>
      <c r="E83" s="708"/>
      <c r="F83" s="708"/>
      <c r="G83" s="708"/>
      <c r="H83" s="708"/>
      <c r="I83" s="708"/>
      <c r="J83" s="708"/>
      <c r="K83" s="708"/>
      <c r="L83" s="708"/>
      <c r="M83" s="708"/>
      <c r="N83" s="708"/>
      <c r="O83" s="708"/>
      <c r="P83" s="708"/>
      <c r="Q83" s="708"/>
      <c r="R83" s="708"/>
      <c r="S83" s="708"/>
      <c r="T83" s="708"/>
      <c r="U83" s="708"/>
      <c r="V83" s="708"/>
      <c r="W83" s="708"/>
      <c r="X83" s="708"/>
      <c r="Y83" s="712">
        <f>SUM('別紙様式3-2'!U19:U118)</f>
        <v>3</v>
      </c>
      <c r="Z83" s="713"/>
      <c r="AA83" s="713"/>
      <c r="AB83" s="713"/>
      <c r="AC83" s="713"/>
      <c r="AD83" s="203" t="s">
        <v>169</v>
      </c>
      <c r="AE83" s="206" t="s">
        <v>170</v>
      </c>
      <c r="AF83" s="504" t="str">
        <f>IF(M18="○", IF(OR(Y83&gt;=Y84, OR(A86,A87,A88,A89)=TRUE),"○","×"),"")</f>
        <v>○</v>
      </c>
      <c r="AG83" s="506" t="s">
        <v>176</v>
      </c>
      <c r="AL83" s="507" t="s">
        <v>193</v>
      </c>
      <c r="AM83" s="508"/>
      <c r="AN83" s="508"/>
      <c r="AO83" s="508"/>
      <c r="AP83" s="508"/>
      <c r="AQ83" s="508"/>
      <c r="AR83" s="508"/>
      <c r="AS83" s="508"/>
      <c r="AT83" s="508"/>
      <c r="AU83" s="508"/>
      <c r="AV83" s="509"/>
    </row>
    <row r="84" spans="1:48" s="79" customFormat="1" ht="28.5" customHeight="1" thickBot="1">
      <c r="A84" s="475" t="s">
        <v>234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74"/>
      <c r="AA84" s="474"/>
      <c r="AB84" s="474"/>
      <c r="AC84" s="474"/>
      <c r="AD84" s="207" t="s">
        <v>203</v>
      </c>
      <c r="AE84" s="206" t="s">
        <v>170</v>
      </c>
      <c r="AF84" s="505"/>
      <c r="AG84" s="506"/>
      <c r="AL84" s="510"/>
      <c r="AM84" s="511"/>
      <c r="AN84" s="511"/>
      <c r="AO84" s="511"/>
      <c r="AP84" s="511"/>
      <c r="AQ84" s="511"/>
      <c r="AR84" s="511"/>
      <c r="AS84" s="511"/>
      <c r="AT84" s="511"/>
      <c r="AU84" s="511"/>
      <c r="AV84" s="512"/>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673"/>
      <c r="F89" s="673"/>
      <c r="G89" s="673"/>
      <c r="H89" s="673"/>
      <c r="I89" s="673"/>
      <c r="J89" s="673"/>
      <c r="K89" s="673"/>
      <c r="L89" s="673"/>
      <c r="M89" s="673"/>
      <c r="N89" s="673"/>
      <c r="O89" s="673"/>
      <c r="P89" s="673"/>
      <c r="Q89" s="673"/>
      <c r="R89" s="673"/>
      <c r="S89" s="673"/>
      <c r="T89" s="673"/>
      <c r="U89" s="673"/>
      <c r="V89" s="673"/>
      <c r="W89" s="673"/>
      <c r="X89" s="673"/>
      <c r="Y89" s="673"/>
      <c r="Z89" s="673"/>
      <c r="AA89" s="673"/>
      <c r="AB89" s="673"/>
      <c r="AC89" s="673"/>
      <c r="AD89" s="673"/>
      <c r="AE89" s="673"/>
      <c r="AF89" s="673"/>
      <c r="AG89" s="221" t="s">
        <v>29</v>
      </c>
      <c r="AH89" s="86"/>
      <c r="AI89" s="216"/>
      <c r="AJ89" s="217"/>
      <c r="AQ89" s="84"/>
    </row>
    <row r="90" spans="1:48" s="79" customFormat="1" ht="18" customHeight="1" thickBot="1">
      <c r="A90" s="694" t="s">
        <v>281</v>
      </c>
      <c r="B90" s="695"/>
      <c r="C90" s="695"/>
      <c r="D90" s="695"/>
      <c r="E90" s="695"/>
      <c r="F90" s="695"/>
      <c r="G90" s="695"/>
      <c r="H90" s="695"/>
      <c r="I90" s="695"/>
      <c r="J90" s="695"/>
      <c r="K90" s="695"/>
      <c r="L90" s="696"/>
      <c r="M90" s="691"/>
      <c r="N90" s="692"/>
      <c r="O90" s="692"/>
      <c r="P90" s="692"/>
      <c r="Q90" s="692"/>
      <c r="R90" s="692"/>
      <c r="S90" s="692"/>
      <c r="T90" s="692"/>
      <c r="U90" s="692"/>
      <c r="V90" s="692"/>
      <c r="W90" s="692"/>
      <c r="X90" s="692"/>
      <c r="Y90" s="692"/>
      <c r="Z90" s="692"/>
      <c r="AA90" s="692"/>
      <c r="AB90" s="692"/>
      <c r="AC90" s="692"/>
      <c r="AD90" s="692"/>
      <c r="AE90" s="692"/>
      <c r="AF90" s="692"/>
      <c r="AG90" s="692"/>
      <c r="AH90" s="692"/>
      <c r="AI90" s="693"/>
      <c r="AJ90" s="194" t="str">
        <f>IF(S74=FALSE, IF(M90&lt;&gt;"","○","×"),"")</f>
        <v/>
      </c>
      <c r="AL90" s="458" t="s">
        <v>236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687" t="s">
        <v>318</v>
      </c>
      <c r="B92" s="688"/>
      <c r="C92" s="688"/>
      <c r="D92" s="688"/>
      <c r="E92" s="688"/>
      <c r="F92" s="688"/>
      <c r="G92" s="688"/>
      <c r="H92" s="688"/>
      <c r="I92" s="688"/>
      <c r="J92" s="688"/>
      <c r="K92" s="688"/>
      <c r="L92" s="688"/>
      <c r="M92" s="688"/>
      <c r="N92" s="688"/>
      <c r="O92" s="688"/>
      <c r="P92" s="688"/>
      <c r="Q92" s="688"/>
      <c r="R92" s="688"/>
      <c r="S92" s="688"/>
      <c r="T92" s="688"/>
      <c r="U92" s="688"/>
      <c r="V92" s="688"/>
      <c r="W92" s="688"/>
      <c r="X92" s="688"/>
      <c r="Y92" s="688"/>
      <c r="Z92" s="688"/>
      <c r="AA92" s="688"/>
      <c r="AB92" s="688"/>
      <c r="AC92" s="688"/>
      <c r="AD92" s="688"/>
      <c r="AE92" s="688"/>
      <c r="AF92" s="688"/>
      <c r="AG92" s="688"/>
      <c r="AH92" s="688"/>
      <c r="AI92" s="688"/>
      <c r="AJ92" s="688"/>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679" t="s">
        <v>167</v>
      </c>
      <c r="B94" s="680"/>
      <c r="C94" s="228" t="s">
        <v>180</v>
      </c>
      <c r="D94" s="229"/>
      <c r="E94" s="229"/>
      <c r="F94" s="229"/>
      <c r="G94" s="229"/>
      <c r="H94" s="229"/>
      <c r="I94" s="229"/>
      <c r="J94" s="229"/>
      <c r="K94" s="229"/>
      <c r="L94" s="229"/>
      <c r="M94" s="229"/>
      <c r="N94" s="229"/>
      <c r="O94" s="229"/>
      <c r="P94" s="229"/>
      <c r="Q94" s="229"/>
      <c r="R94" s="230"/>
      <c r="S94" s="720">
        <v>6081285</v>
      </c>
      <c r="T94" s="721"/>
      <c r="U94" s="721"/>
      <c r="V94" s="721"/>
      <c r="W94" s="722"/>
      <c r="X94" s="231" t="s">
        <v>4</v>
      </c>
      <c r="Y94" s="232"/>
      <c r="Z94" s="233"/>
      <c r="AA94" s="234"/>
      <c r="AB94" s="235"/>
      <c r="AC94" s="235"/>
      <c r="AD94" s="236"/>
      <c r="AE94" s="237"/>
      <c r="AF94" s="238"/>
      <c r="AJ94" s="226"/>
      <c r="AK94" s="226"/>
    </row>
    <row r="95" spans="1:48" ht="27" customHeight="1" thickBot="1">
      <c r="A95" s="681"/>
      <c r="B95" s="682"/>
      <c r="C95" s="239"/>
      <c r="D95" s="689" t="s">
        <v>321</v>
      </c>
      <c r="E95" s="689"/>
      <c r="F95" s="689"/>
      <c r="G95" s="689"/>
      <c r="H95" s="689"/>
      <c r="I95" s="689"/>
      <c r="J95" s="689"/>
      <c r="K95" s="689"/>
      <c r="L95" s="689"/>
      <c r="M95" s="689"/>
      <c r="N95" s="689"/>
      <c r="O95" s="689"/>
      <c r="P95" s="689"/>
      <c r="Q95" s="689"/>
      <c r="R95" s="689"/>
      <c r="S95" s="714">
        <v>4321269</v>
      </c>
      <c r="T95" s="715"/>
      <c r="U95" s="715"/>
      <c r="V95" s="715"/>
      <c r="W95" s="716"/>
      <c r="X95" s="240" t="s">
        <v>4</v>
      </c>
      <c r="Y95" s="241" t="s">
        <v>28</v>
      </c>
      <c r="Z95" s="482">
        <f>IFERROR(S95/S94*100,0)</f>
        <v>71.05848517213056</v>
      </c>
      <c r="AA95" s="483"/>
      <c r="AB95" s="484"/>
      <c r="AC95" s="242" t="s">
        <v>29</v>
      </c>
      <c r="AD95" s="243" t="s">
        <v>116</v>
      </c>
      <c r="AE95" s="244" t="s">
        <v>170</v>
      </c>
      <c r="AF95" s="204" t="str">
        <f>IF(X18="○", IF(Z95=0,"",IF(Z95&gt;=200/3,"○","×")),"")</f>
        <v>○</v>
      </c>
      <c r="AG95" s="672" t="s">
        <v>195</v>
      </c>
      <c r="AJ95" s="226"/>
      <c r="AK95" s="226"/>
      <c r="AL95" s="458" t="s">
        <v>290</v>
      </c>
      <c r="AM95" s="465"/>
      <c r="AN95" s="465"/>
      <c r="AO95" s="465"/>
      <c r="AP95" s="465"/>
      <c r="AQ95" s="465"/>
      <c r="AR95" s="465"/>
      <c r="AS95" s="465"/>
      <c r="AT95" s="465"/>
      <c r="AU95" s="465"/>
      <c r="AV95" s="466"/>
    </row>
    <row r="96" spans="1:48" ht="18.75" customHeight="1" thickBot="1">
      <c r="A96" s="683" t="s">
        <v>219</v>
      </c>
      <c r="B96" s="684"/>
      <c r="C96" s="228" t="s">
        <v>181</v>
      </c>
      <c r="D96" s="229"/>
      <c r="E96" s="229"/>
      <c r="F96" s="229"/>
      <c r="G96" s="229"/>
      <c r="H96" s="229"/>
      <c r="I96" s="229"/>
      <c r="J96" s="229"/>
      <c r="K96" s="229"/>
      <c r="L96" s="229"/>
      <c r="M96" s="229"/>
      <c r="N96" s="229"/>
      <c r="O96" s="229"/>
      <c r="P96" s="229"/>
      <c r="Q96" s="229"/>
      <c r="R96" s="245"/>
      <c r="S96" s="714">
        <v>1325805</v>
      </c>
      <c r="T96" s="715"/>
      <c r="U96" s="715"/>
      <c r="V96" s="715"/>
      <c r="W96" s="716"/>
      <c r="X96" s="246" t="s">
        <v>4</v>
      </c>
      <c r="Y96" s="232"/>
      <c r="Z96" s="233"/>
      <c r="AA96" s="234"/>
      <c r="AB96" s="235"/>
      <c r="AC96" s="235"/>
      <c r="AD96" s="236"/>
      <c r="AE96" s="237"/>
      <c r="AF96" s="238"/>
      <c r="AG96" s="672"/>
      <c r="AJ96" s="226"/>
      <c r="AK96" s="226"/>
    </row>
    <row r="97" spans="1:48" ht="24.75" customHeight="1" thickBot="1">
      <c r="A97" s="685"/>
      <c r="B97" s="686"/>
      <c r="C97" s="239"/>
      <c r="D97" s="689" t="s">
        <v>321</v>
      </c>
      <c r="E97" s="689"/>
      <c r="F97" s="689"/>
      <c r="G97" s="689"/>
      <c r="H97" s="689"/>
      <c r="I97" s="689"/>
      <c r="J97" s="689"/>
      <c r="K97" s="689"/>
      <c r="L97" s="689"/>
      <c r="M97" s="689"/>
      <c r="N97" s="689"/>
      <c r="O97" s="689"/>
      <c r="P97" s="689"/>
      <c r="Q97" s="689"/>
      <c r="R97" s="689"/>
      <c r="S97" s="717">
        <v>923121</v>
      </c>
      <c r="T97" s="718"/>
      <c r="U97" s="718"/>
      <c r="V97" s="718"/>
      <c r="W97" s="719"/>
      <c r="X97" s="247" t="s">
        <v>4</v>
      </c>
      <c r="Y97" s="248" t="s">
        <v>28</v>
      </c>
      <c r="Z97" s="482">
        <f>IFERROR(S97/S96*100,0)</f>
        <v>69.627207621030237</v>
      </c>
      <c r="AA97" s="483"/>
      <c r="AB97" s="484"/>
      <c r="AC97" s="249" t="s">
        <v>29</v>
      </c>
      <c r="AD97" s="250" t="s">
        <v>116</v>
      </c>
      <c r="AE97" s="244" t="s">
        <v>170</v>
      </c>
      <c r="AF97" s="204" t="str">
        <f>IF(X18="○", IF(Z97=0,"",IF(Z97&gt;=200/3,"○","×")),"")</f>
        <v>○</v>
      </c>
      <c r="AG97" s="672"/>
      <c r="AL97" s="458" t="s">
        <v>291</v>
      </c>
      <c r="AM97" s="465"/>
      <c r="AN97" s="465"/>
      <c r="AO97" s="465"/>
      <c r="AP97" s="465"/>
      <c r="AQ97" s="465"/>
      <c r="AR97" s="465"/>
      <c r="AS97" s="465"/>
      <c r="AT97" s="465"/>
      <c r="AU97" s="465"/>
      <c r="AV97" s="466"/>
    </row>
    <row r="98" spans="1:48" ht="18.75" customHeight="1">
      <c r="A98" s="251" t="s">
        <v>161</v>
      </c>
      <c r="B98" s="252"/>
      <c r="C98" s="252"/>
      <c r="D98" s="252"/>
      <c r="E98" s="252"/>
      <c r="F98" s="252"/>
      <c r="G98" s="252"/>
      <c r="H98" s="252"/>
      <c r="I98" s="252"/>
      <c r="J98" s="252"/>
      <c r="K98" s="252"/>
      <c r="L98" s="252"/>
      <c r="M98" s="252"/>
      <c r="N98" s="252"/>
      <c r="O98" s="252"/>
      <c r="P98" s="252"/>
      <c r="Q98" s="252"/>
      <c r="R98" s="253"/>
      <c r="S98" s="710">
        <f>S94+S96</f>
        <v>7407090</v>
      </c>
      <c r="T98" s="711"/>
      <c r="U98" s="711"/>
      <c r="V98" s="711"/>
      <c r="W98" s="71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690" t="s">
        <v>280</v>
      </c>
      <c r="C103" s="690"/>
      <c r="D103" s="690"/>
      <c r="E103" s="690"/>
      <c r="F103" s="690"/>
      <c r="G103" s="690"/>
      <c r="H103" s="690"/>
      <c r="I103" s="690"/>
      <c r="J103" s="690"/>
      <c r="K103" s="690"/>
      <c r="L103" s="690"/>
      <c r="M103" s="690"/>
      <c r="N103" s="690"/>
      <c r="O103" s="690"/>
      <c r="P103" s="690"/>
      <c r="Q103" s="690"/>
      <c r="R103" s="690"/>
      <c r="S103" s="690"/>
      <c r="T103" s="690"/>
      <c r="U103" s="690"/>
      <c r="V103" s="690"/>
      <c r="W103" s="690"/>
      <c r="X103" s="690"/>
      <c r="Y103" s="690"/>
      <c r="Z103" s="690"/>
      <c r="AA103" s="690"/>
      <c r="AB103" s="690"/>
      <c r="AC103" s="690"/>
      <c r="AD103" s="690"/>
      <c r="AE103" s="690"/>
      <c r="AF103" s="690"/>
      <c r="AG103" s="690"/>
      <c r="AH103" s="690"/>
      <c r="AI103" s="690"/>
      <c r="AJ103" s="690"/>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674" t="s">
        <v>103</v>
      </c>
      <c r="B105" s="675"/>
      <c r="C105" s="675"/>
      <c r="D105" s="676"/>
      <c r="E105" s="723" t="s">
        <v>72</v>
      </c>
      <c r="F105" s="724"/>
      <c r="G105" s="724"/>
      <c r="H105" s="724"/>
      <c r="I105" s="724"/>
      <c r="J105" s="724"/>
      <c r="K105" s="724"/>
      <c r="L105" s="724"/>
      <c r="M105" s="724"/>
      <c r="N105" s="724"/>
      <c r="O105" s="724"/>
      <c r="P105" s="724"/>
      <c r="Q105" s="724"/>
      <c r="R105" s="724"/>
      <c r="S105" s="724"/>
      <c r="T105" s="724"/>
      <c r="U105" s="724"/>
      <c r="V105" s="724"/>
      <c r="W105" s="724"/>
      <c r="X105" s="724"/>
      <c r="Y105" s="724"/>
      <c r="Z105" s="724"/>
      <c r="AA105" s="724"/>
      <c r="AB105" s="724"/>
      <c r="AC105" s="724"/>
      <c r="AD105" s="724"/>
      <c r="AE105" s="724"/>
      <c r="AF105" s="724"/>
      <c r="AG105" s="724"/>
      <c r="AH105" s="724"/>
      <c r="AI105" s="724"/>
      <c r="AJ105" s="194" t="str" cm="1">
        <f t="array" ref="AJ105">IF(M18="○", IF(OR(PRODUCT((E106:E109=FALSE)*1),PRODUCT((E110:E113=FALSE)*1),PRODUCT((E114:E117=FALSE)*1),PRODUCT((E118:E121=FALSE)*1),PRODUCT((E122:E125=FALSE)*1),PRODUCT((E126:E129=FALSE)*1)),"×","○"), IF(PRODUCT((E106:E129=FALSE)*1),"×","○"))</f>
        <v>○</v>
      </c>
      <c r="AK105" s="269"/>
      <c r="AL105" s="507" t="s">
        <v>215</v>
      </c>
      <c r="AM105" s="508"/>
      <c r="AN105" s="508"/>
      <c r="AO105" s="508"/>
      <c r="AP105" s="508"/>
      <c r="AQ105" s="508"/>
      <c r="AR105" s="508"/>
      <c r="AS105" s="508"/>
      <c r="AT105" s="508"/>
      <c r="AU105" s="508"/>
      <c r="AV105" s="509"/>
    </row>
    <row r="106" spans="1:48" s="269" customFormat="1" ht="14.25" customHeight="1">
      <c r="A106" s="661" t="s">
        <v>73</v>
      </c>
      <c r="B106" s="662"/>
      <c r="C106" s="662"/>
      <c r="D106" s="663"/>
      <c r="E106" s="60" t="b">
        <v>1</v>
      </c>
      <c r="F106" s="705" t="s">
        <v>74</v>
      </c>
      <c r="G106" s="705"/>
      <c r="H106" s="705"/>
      <c r="I106" s="705"/>
      <c r="J106" s="705"/>
      <c r="K106" s="705"/>
      <c r="L106" s="705"/>
      <c r="M106" s="705"/>
      <c r="N106" s="705"/>
      <c r="O106" s="705"/>
      <c r="P106" s="705"/>
      <c r="Q106" s="705"/>
      <c r="R106" s="705"/>
      <c r="S106" s="705"/>
      <c r="T106" s="705"/>
      <c r="U106" s="705"/>
      <c r="V106" s="705"/>
      <c r="W106" s="705"/>
      <c r="X106" s="705"/>
      <c r="Y106" s="705"/>
      <c r="Z106" s="705"/>
      <c r="AA106" s="705"/>
      <c r="AB106" s="705"/>
      <c r="AC106" s="705"/>
      <c r="AD106" s="705"/>
      <c r="AE106" s="705"/>
      <c r="AF106" s="705"/>
      <c r="AG106" s="705"/>
      <c r="AH106" s="705"/>
      <c r="AI106" s="705"/>
      <c r="AJ106" s="706"/>
      <c r="AL106" s="553"/>
      <c r="AM106" s="733"/>
      <c r="AN106" s="733"/>
      <c r="AO106" s="733"/>
      <c r="AP106" s="733"/>
      <c r="AQ106" s="733"/>
      <c r="AR106" s="733"/>
      <c r="AS106" s="733"/>
      <c r="AT106" s="733"/>
      <c r="AU106" s="733"/>
      <c r="AV106" s="555"/>
    </row>
    <row r="107" spans="1:48" s="269" customFormat="1" ht="13.5" customHeight="1" thickBot="1">
      <c r="A107" s="664"/>
      <c r="B107" s="472"/>
      <c r="C107" s="472"/>
      <c r="D107" s="665"/>
      <c r="E107" s="61" t="b">
        <v>0</v>
      </c>
      <c r="F107" s="669" t="s">
        <v>75</v>
      </c>
      <c r="G107" s="669"/>
      <c r="H107" s="669"/>
      <c r="I107" s="669"/>
      <c r="J107" s="669"/>
      <c r="K107" s="669"/>
      <c r="L107" s="669"/>
      <c r="M107" s="669"/>
      <c r="N107" s="669"/>
      <c r="O107" s="669"/>
      <c r="P107" s="669"/>
      <c r="Q107" s="669"/>
      <c r="R107" s="669"/>
      <c r="S107" s="669"/>
      <c r="T107" s="669"/>
      <c r="U107" s="669"/>
      <c r="V107" s="669"/>
      <c r="W107" s="669"/>
      <c r="X107" s="669"/>
      <c r="Y107" s="669"/>
      <c r="Z107" s="669"/>
      <c r="AA107" s="669"/>
      <c r="AB107" s="669"/>
      <c r="AC107" s="669"/>
      <c r="AD107" s="669"/>
      <c r="AE107" s="669"/>
      <c r="AF107" s="669"/>
      <c r="AG107" s="669"/>
      <c r="AH107" s="669"/>
      <c r="AI107" s="669"/>
      <c r="AJ107" s="270"/>
      <c r="AK107" s="202"/>
      <c r="AL107" s="510"/>
      <c r="AM107" s="511"/>
      <c r="AN107" s="511"/>
      <c r="AO107" s="511"/>
      <c r="AP107" s="511"/>
      <c r="AQ107" s="511"/>
      <c r="AR107" s="511"/>
      <c r="AS107" s="511"/>
      <c r="AT107" s="511"/>
      <c r="AU107" s="511"/>
      <c r="AV107" s="512"/>
    </row>
    <row r="108" spans="1:48" s="269" customFormat="1" ht="13.5" customHeight="1">
      <c r="A108" s="664"/>
      <c r="B108" s="472"/>
      <c r="C108" s="472"/>
      <c r="D108" s="665"/>
      <c r="E108" s="61" t="b">
        <v>0</v>
      </c>
      <c r="F108" s="669" t="s">
        <v>76</v>
      </c>
      <c r="G108" s="669"/>
      <c r="H108" s="669"/>
      <c r="I108" s="669"/>
      <c r="J108" s="669"/>
      <c r="K108" s="669"/>
      <c r="L108" s="669"/>
      <c r="M108" s="669"/>
      <c r="N108" s="669"/>
      <c r="O108" s="669"/>
      <c r="P108" s="669"/>
      <c r="Q108" s="669"/>
      <c r="R108" s="669"/>
      <c r="S108" s="669"/>
      <c r="T108" s="669"/>
      <c r="U108" s="669"/>
      <c r="V108" s="669"/>
      <c r="W108" s="669"/>
      <c r="X108" s="669"/>
      <c r="Y108" s="669"/>
      <c r="Z108" s="669"/>
      <c r="AA108" s="669"/>
      <c r="AB108" s="669"/>
      <c r="AC108" s="669"/>
      <c r="AD108" s="669"/>
      <c r="AE108" s="669"/>
      <c r="AF108" s="669"/>
      <c r="AG108" s="669"/>
      <c r="AH108" s="669"/>
      <c r="AI108" s="669"/>
      <c r="AJ108" s="270"/>
      <c r="AK108" s="202"/>
    </row>
    <row r="109" spans="1:48" s="269" customFormat="1" ht="13.5" customHeight="1">
      <c r="A109" s="666"/>
      <c r="B109" s="667"/>
      <c r="C109" s="667"/>
      <c r="D109" s="668"/>
      <c r="E109" s="62" t="b">
        <v>0</v>
      </c>
      <c r="F109" s="709" t="s">
        <v>77</v>
      </c>
      <c r="G109" s="709"/>
      <c r="H109" s="709"/>
      <c r="I109" s="709"/>
      <c r="J109" s="709"/>
      <c r="K109" s="709"/>
      <c r="L109" s="709"/>
      <c r="M109" s="709"/>
      <c r="N109" s="709"/>
      <c r="O109" s="709"/>
      <c r="P109" s="709"/>
      <c r="Q109" s="709"/>
      <c r="R109" s="709"/>
      <c r="S109" s="709"/>
      <c r="T109" s="709"/>
      <c r="U109" s="709"/>
      <c r="V109" s="709"/>
      <c r="W109" s="709"/>
      <c r="X109" s="709"/>
      <c r="Y109" s="709"/>
      <c r="Z109" s="709"/>
      <c r="AA109" s="709"/>
      <c r="AB109" s="709"/>
      <c r="AC109" s="709"/>
      <c r="AD109" s="709"/>
      <c r="AE109" s="709"/>
      <c r="AF109" s="709"/>
      <c r="AG109" s="709"/>
      <c r="AH109" s="709"/>
      <c r="AI109" s="709"/>
      <c r="AJ109" s="271"/>
      <c r="AK109" s="202"/>
    </row>
    <row r="110" spans="1:48" s="269" customFormat="1" ht="24.75" customHeight="1">
      <c r="A110" s="661" t="s">
        <v>78</v>
      </c>
      <c r="B110" s="662"/>
      <c r="C110" s="662"/>
      <c r="D110" s="663"/>
      <c r="E110" s="63" t="b">
        <v>1</v>
      </c>
      <c r="F110" s="657" t="s">
        <v>79</v>
      </c>
      <c r="G110" s="657"/>
      <c r="H110" s="657"/>
      <c r="I110" s="657"/>
      <c r="J110" s="657"/>
      <c r="K110" s="657"/>
      <c r="L110" s="657"/>
      <c r="M110" s="657"/>
      <c r="N110" s="657"/>
      <c r="O110" s="657"/>
      <c r="P110" s="657"/>
      <c r="Q110" s="657"/>
      <c r="R110" s="657"/>
      <c r="S110" s="657"/>
      <c r="T110" s="657"/>
      <c r="U110" s="657"/>
      <c r="V110" s="657"/>
      <c r="W110" s="657"/>
      <c r="X110" s="657"/>
      <c r="Y110" s="657"/>
      <c r="Z110" s="657"/>
      <c r="AA110" s="657"/>
      <c r="AB110" s="657"/>
      <c r="AC110" s="657"/>
      <c r="AD110" s="657"/>
      <c r="AE110" s="657"/>
      <c r="AF110" s="657"/>
      <c r="AG110" s="657"/>
      <c r="AH110" s="657"/>
      <c r="AI110" s="657"/>
      <c r="AJ110" s="658"/>
      <c r="AK110" s="202"/>
    </row>
    <row r="111" spans="1:48" s="79" customFormat="1" ht="13.5" customHeight="1">
      <c r="A111" s="664"/>
      <c r="B111" s="472"/>
      <c r="C111" s="472"/>
      <c r="D111" s="665"/>
      <c r="E111" s="64" t="b">
        <v>0</v>
      </c>
      <c r="F111" s="669" t="s">
        <v>80</v>
      </c>
      <c r="G111" s="669"/>
      <c r="H111" s="669"/>
      <c r="I111" s="669"/>
      <c r="J111" s="669"/>
      <c r="K111" s="669"/>
      <c r="L111" s="669"/>
      <c r="M111" s="669"/>
      <c r="N111" s="669"/>
      <c r="O111" s="669"/>
      <c r="P111" s="669"/>
      <c r="Q111" s="669"/>
      <c r="R111" s="669"/>
      <c r="S111" s="669"/>
      <c r="T111" s="669"/>
      <c r="U111" s="669"/>
      <c r="V111" s="669"/>
      <c r="W111" s="669"/>
      <c r="X111" s="669"/>
      <c r="Y111" s="669"/>
      <c r="Z111" s="669"/>
      <c r="AA111" s="669"/>
      <c r="AB111" s="669"/>
      <c r="AC111" s="669"/>
      <c r="AD111" s="669"/>
      <c r="AE111" s="669"/>
      <c r="AF111" s="669"/>
      <c r="AG111" s="669"/>
      <c r="AH111" s="669"/>
      <c r="AI111" s="669"/>
      <c r="AJ111" s="272"/>
      <c r="AK111" s="202"/>
    </row>
    <row r="112" spans="1:48" s="79" customFormat="1" ht="13.5" customHeight="1">
      <c r="A112" s="664"/>
      <c r="B112" s="472"/>
      <c r="C112" s="472"/>
      <c r="D112" s="665"/>
      <c r="E112" s="61" t="b">
        <v>1</v>
      </c>
      <c r="F112" s="669" t="s">
        <v>81</v>
      </c>
      <c r="G112" s="669"/>
      <c r="H112" s="669"/>
      <c r="I112" s="669"/>
      <c r="J112" s="669"/>
      <c r="K112" s="669"/>
      <c r="L112" s="669"/>
      <c r="M112" s="669"/>
      <c r="N112" s="669"/>
      <c r="O112" s="669"/>
      <c r="P112" s="669"/>
      <c r="Q112" s="669"/>
      <c r="R112" s="669"/>
      <c r="S112" s="669"/>
      <c r="T112" s="669"/>
      <c r="U112" s="669"/>
      <c r="V112" s="669"/>
      <c r="W112" s="669"/>
      <c r="X112" s="669"/>
      <c r="Y112" s="669"/>
      <c r="Z112" s="669"/>
      <c r="AA112" s="669"/>
      <c r="AB112" s="669"/>
      <c r="AC112" s="669"/>
      <c r="AD112" s="669"/>
      <c r="AE112" s="669"/>
      <c r="AF112" s="669"/>
      <c r="AG112" s="669"/>
      <c r="AH112" s="669"/>
      <c r="AI112" s="669"/>
      <c r="AJ112" s="270"/>
      <c r="AK112" s="202"/>
    </row>
    <row r="113" spans="1:37" s="79" customFormat="1" ht="15.75" customHeight="1">
      <c r="A113" s="666"/>
      <c r="B113" s="667"/>
      <c r="C113" s="667"/>
      <c r="D113" s="668"/>
      <c r="E113" s="65" t="b">
        <v>0</v>
      </c>
      <c r="F113" s="659" t="s">
        <v>82</v>
      </c>
      <c r="G113" s="659"/>
      <c r="H113" s="659"/>
      <c r="I113" s="659"/>
      <c r="J113" s="659"/>
      <c r="K113" s="659"/>
      <c r="L113" s="659"/>
      <c r="M113" s="659"/>
      <c r="N113" s="659"/>
      <c r="O113" s="659"/>
      <c r="P113" s="659"/>
      <c r="Q113" s="659"/>
      <c r="R113" s="659"/>
      <c r="S113" s="659"/>
      <c r="T113" s="659"/>
      <c r="U113" s="659"/>
      <c r="V113" s="659"/>
      <c r="W113" s="659"/>
      <c r="X113" s="659"/>
      <c r="Y113" s="659"/>
      <c r="Z113" s="659"/>
      <c r="AA113" s="659"/>
      <c r="AB113" s="659"/>
      <c r="AC113" s="659"/>
      <c r="AD113" s="659"/>
      <c r="AE113" s="659"/>
      <c r="AF113" s="659"/>
      <c r="AG113" s="659"/>
      <c r="AH113" s="659"/>
      <c r="AI113" s="659"/>
      <c r="AJ113" s="660"/>
    </row>
    <row r="114" spans="1:37" s="79" customFormat="1" ht="13.5" customHeight="1">
      <c r="A114" s="661" t="s">
        <v>83</v>
      </c>
      <c r="B114" s="662"/>
      <c r="C114" s="662"/>
      <c r="D114" s="663"/>
      <c r="E114" s="64" t="b">
        <v>1</v>
      </c>
      <c r="F114" s="677" t="s">
        <v>84</v>
      </c>
      <c r="G114" s="677"/>
      <c r="H114" s="677"/>
      <c r="I114" s="677"/>
      <c r="J114" s="677"/>
      <c r="K114" s="677"/>
      <c r="L114" s="677"/>
      <c r="M114" s="677"/>
      <c r="N114" s="677"/>
      <c r="O114" s="677"/>
      <c r="P114" s="677"/>
      <c r="Q114" s="677"/>
      <c r="R114" s="677"/>
      <c r="S114" s="677"/>
      <c r="T114" s="677"/>
      <c r="U114" s="677"/>
      <c r="V114" s="677"/>
      <c r="W114" s="677"/>
      <c r="X114" s="677"/>
      <c r="Y114" s="677"/>
      <c r="Z114" s="677"/>
      <c r="AA114" s="677"/>
      <c r="AB114" s="677"/>
      <c r="AC114" s="677"/>
      <c r="AD114" s="677"/>
      <c r="AE114" s="677"/>
      <c r="AF114" s="677"/>
      <c r="AG114" s="677"/>
      <c r="AH114" s="677"/>
      <c r="AI114" s="677"/>
      <c r="AJ114" s="272"/>
      <c r="AK114" s="202"/>
    </row>
    <row r="115" spans="1:37" s="79" customFormat="1" ht="22.5" customHeight="1">
      <c r="A115" s="664"/>
      <c r="B115" s="472"/>
      <c r="C115" s="472"/>
      <c r="D115" s="665"/>
      <c r="E115" s="61" t="b">
        <v>1</v>
      </c>
      <c r="F115" s="655" t="s">
        <v>85</v>
      </c>
      <c r="G115" s="655"/>
      <c r="H115" s="655"/>
      <c r="I115" s="655"/>
      <c r="J115" s="655"/>
      <c r="K115" s="655"/>
      <c r="L115" s="655"/>
      <c r="M115" s="655"/>
      <c r="N115" s="655"/>
      <c r="O115" s="655"/>
      <c r="P115" s="655"/>
      <c r="Q115" s="655"/>
      <c r="R115" s="655"/>
      <c r="S115" s="655"/>
      <c r="T115" s="655"/>
      <c r="U115" s="655"/>
      <c r="V115" s="655"/>
      <c r="W115" s="655"/>
      <c r="X115" s="655"/>
      <c r="Y115" s="655"/>
      <c r="Z115" s="655"/>
      <c r="AA115" s="655"/>
      <c r="AB115" s="655"/>
      <c r="AC115" s="655"/>
      <c r="AD115" s="655"/>
      <c r="AE115" s="655"/>
      <c r="AF115" s="655"/>
      <c r="AG115" s="655"/>
      <c r="AH115" s="655"/>
      <c r="AI115" s="655"/>
      <c r="AJ115" s="678"/>
      <c r="AK115" s="202"/>
    </row>
    <row r="116" spans="1:37" s="79" customFormat="1" ht="13.5" customHeight="1">
      <c r="A116" s="664"/>
      <c r="B116" s="472"/>
      <c r="C116" s="472"/>
      <c r="D116" s="665"/>
      <c r="E116" s="61" t="b">
        <v>1</v>
      </c>
      <c r="F116" s="669" t="s">
        <v>86</v>
      </c>
      <c r="G116" s="669"/>
      <c r="H116" s="669"/>
      <c r="I116" s="669"/>
      <c r="J116" s="669"/>
      <c r="K116" s="669"/>
      <c r="L116" s="669"/>
      <c r="M116" s="669"/>
      <c r="N116" s="669"/>
      <c r="O116" s="669"/>
      <c r="P116" s="669"/>
      <c r="Q116" s="669"/>
      <c r="R116" s="669"/>
      <c r="S116" s="669"/>
      <c r="T116" s="669"/>
      <c r="U116" s="669"/>
      <c r="V116" s="669"/>
      <c r="W116" s="669"/>
      <c r="X116" s="669"/>
      <c r="Y116" s="669"/>
      <c r="Z116" s="669"/>
      <c r="AA116" s="669"/>
      <c r="AB116" s="669"/>
      <c r="AC116" s="669"/>
      <c r="AD116" s="669"/>
      <c r="AE116" s="669"/>
      <c r="AF116" s="669"/>
      <c r="AG116" s="669"/>
      <c r="AH116" s="669"/>
      <c r="AI116" s="669"/>
      <c r="AJ116" s="270"/>
      <c r="AK116" s="202"/>
    </row>
    <row r="117" spans="1:37" s="79" customFormat="1" ht="13.5" customHeight="1">
      <c r="A117" s="666"/>
      <c r="B117" s="667"/>
      <c r="C117" s="667"/>
      <c r="D117" s="668"/>
      <c r="E117" s="65" t="b">
        <v>0</v>
      </c>
      <c r="F117" s="659" t="s">
        <v>87</v>
      </c>
      <c r="G117" s="659"/>
      <c r="H117" s="659"/>
      <c r="I117" s="659" t="b">
        <v>0</v>
      </c>
      <c r="J117" s="659"/>
      <c r="K117" s="659"/>
      <c r="L117" s="659"/>
      <c r="M117" s="659"/>
      <c r="N117" s="659"/>
      <c r="O117" s="659" t="b">
        <v>1</v>
      </c>
      <c r="P117" s="659"/>
      <c r="Q117" s="659"/>
      <c r="R117" s="659"/>
      <c r="S117" s="659"/>
      <c r="T117" s="659"/>
      <c r="U117" s="659"/>
      <c r="V117" s="659"/>
      <c r="W117" s="659"/>
      <c r="X117" s="659"/>
      <c r="Y117" s="659"/>
      <c r="Z117" s="659"/>
      <c r="AA117" s="659"/>
      <c r="AB117" s="659"/>
      <c r="AC117" s="659"/>
      <c r="AD117" s="659"/>
      <c r="AE117" s="659"/>
      <c r="AF117" s="659"/>
      <c r="AG117" s="659"/>
      <c r="AH117" s="659"/>
      <c r="AI117" s="659"/>
      <c r="AJ117" s="273"/>
      <c r="AK117" s="202"/>
    </row>
    <row r="118" spans="1:37" s="79" customFormat="1" ht="22.5" customHeight="1">
      <c r="A118" s="661" t="s">
        <v>88</v>
      </c>
      <c r="B118" s="662"/>
      <c r="C118" s="662"/>
      <c r="D118" s="663"/>
      <c r="E118" s="64" t="b">
        <v>1</v>
      </c>
      <c r="F118" s="657" t="s">
        <v>89</v>
      </c>
      <c r="G118" s="657"/>
      <c r="H118" s="657"/>
      <c r="I118" s="657"/>
      <c r="J118" s="657"/>
      <c r="K118" s="657"/>
      <c r="L118" s="657"/>
      <c r="M118" s="657"/>
      <c r="N118" s="657"/>
      <c r="O118" s="657"/>
      <c r="P118" s="657"/>
      <c r="Q118" s="657"/>
      <c r="R118" s="657"/>
      <c r="S118" s="657"/>
      <c r="T118" s="657"/>
      <c r="U118" s="657"/>
      <c r="V118" s="657"/>
      <c r="W118" s="657"/>
      <c r="X118" s="657"/>
      <c r="Y118" s="657"/>
      <c r="Z118" s="657"/>
      <c r="AA118" s="657"/>
      <c r="AB118" s="657"/>
      <c r="AC118" s="657"/>
      <c r="AD118" s="657"/>
      <c r="AE118" s="657"/>
      <c r="AF118" s="657"/>
      <c r="AG118" s="657"/>
      <c r="AH118" s="657"/>
      <c r="AI118" s="657"/>
      <c r="AJ118" s="658"/>
      <c r="AK118" s="202"/>
    </row>
    <row r="119" spans="1:37" s="79" customFormat="1" ht="15" customHeight="1">
      <c r="A119" s="664"/>
      <c r="B119" s="472"/>
      <c r="C119" s="472"/>
      <c r="D119" s="665"/>
      <c r="E119" s="61" t="b">
        <v>0</v>
      </c>
      <c r="F119" s="655" t="s">
        <v>90</v>
      </c>
      <c r="G119" s="655"/>
      <c r="H119" s="655"/>
      <c r="I119" s="655"/>
      <c r="J119" s="655"/>
      <c r="K119" s="655"/>
      <c r="L119" s="655"/>
      <c r="M119" s="655"/>
      <c r="N119" s="655"/>
      <c r="O119" s="655"/>
      <c r="P119" s="655"/>
      <c r="Q119" s="655"/>
      <c r="R119" s="655"/>
      <c r="S119" s="655"/>
      <c r="T119" s="655"/>
      <c r="U119" s="655"/>
      <c r="V119" s="655"/>
      <c r="W119" s="655"/>
      <c r="X119" s="655"/>
      <c r="Y119" s="655"/>
      <c r="Z119" s="655"/>
      <c r="AA119" s="655"/>
      <c r="AB119" s="655"/>
      <c r="AC119" s="655"/>
      <c r="AD119" s="655"/>
      <c r="AE119" s="655"/>
      <c r="AF119" s="655"/>
      <c r="AG119" s="655"/>
      <c r="AH119" s="655"/>
      <c r="AI119" s="655"/>
      <c r="AJ119" s="274"/>
      <c r="AK119" s="99"/>
    </row>
    <row r="120" spans="1:37" s="79" customFormat="1" ht="13.5" customHeight="1">
      <c r="A120" s="664"/>
      <c r="B120" s="472"/>
      <c r="C120" s="472"/>
      <c r="D120" s="665"/>
      <c r="E120" s="64" t="b">
        <v>0</v>
      </c>
      <c r="F120" s="655" t="s">
        <v>91</v>
      </c>
      <c r="G120" s="655"/>
      <c r="H120" s="655"/>
      <c r="I120" s="655"/>
      <c r="J120" s="655"/>
      <c r="K120" s="655"/>
      <c r="L120" s="655"/>
      <c r="M120" s="655"/>
      <c r="N120" s="655"/>
      <c r="O120" s="655"/>
      <c r="P120" s="655"/>
      <c r="Q120" s="655"/>
      <c r="R120" s="655"/>
      <c r="S120" s="655"/>
      <c r="T120" s="655"/>
      <c r="U120" s="655"/>
      <c r="V120" s="655"/>
      <c r="W120" s="655"/>
      <c r="X120" s="655"/>
      <c r="Y120" s="655"/>
      <c r="Z120" s="655"/>
      <c r="AA120" s="655"/>
      <c r="AB120" s="655"/>
      <c r="AC120" s="655"/>
      <c r="AD120" s="655"/>
      <c r="AE120" s="655"/>
      <c r="AF120" s="655"/>
      <c r="AG120" s="655"/>
      <c r="AH120" s="655"/>
      <c r="AI120" s="655"/>
      <c r="AJ120" s="275"/>
    </row>
    <row r="121" spans="1:37" s="79" customFormat="1" ht="15.75" customHeight="1">
      <c r="A121" s="666"/>
      <c r="B121" s="667"/>
      <c r="C121" s="667"/>
      <c r="D121" s="668"/>
      <c r="E121" s="65" t="b">
        <v>1</v>
      </c>
      <c r="F121" s="659" t="s">
        <v>92</v>
      </c>
      <c r="G121" s="659"/>
      <c r="H121" s="659"/>
      <c r="I121" s="659"/>
      <c r="J121" s="659"/>
      <c r="K121" s="659"/>
      <c r="L121" s="659"/>
      <c r="M121" s="659"/>
      <c r="N121" s="659"/>
      <c r="O121" s="659"/>
      <c r="P121" s="659"/>
      <c r="Q121" s="659"/>
      <c r="R121" s="659"/>
      <c r="S121" s="659"/>
      <c r="T121" s="659"/>
      <c r="U121" s="659"/>
      <c r="V121" s="659"/>
      <c r="W121" s="659"/>
      <c r="X121" s="659"/>
      <c r="Y121" s="659"/>
      <c r="Z121" s="659"/>
      <c r="AA121" s="659"/>
      <c r="AB121" s="659"/>
      <c r="AC121" s="659"/>
      <c r="AD121" s="659"/>
      <c r="AE121" s="659"/>
      <c r="AF121" s="659"/>
      <c r="AG121" s="659"/>
      <c r="AH121" s="659"/>
      <c r="AI121" s="659"/>
      <c r="AJ121" s="660"/>
    </row>
    <row r="122" spans="1:37" s="79" customFormat="1" ht="13.5" customHeight="1">
      <c r="A122" s="661" t="s">
        <v>93</v>
      </c>
      <c r="B122" s="662"/>
      <c r="C122" s="662"/>
      <c r="D122" s="663"/>
      <c r="E122" s="64" t="b">
        <v>1</v>
      </c>
      <c r="F122" s="657" t="s">
        <v>94</v>
      </c>
      <c r="G122" s="657"/>
      <c r="H122" s="657"/>
      <c r="I122" s="657"/>
      <c r="J122" s="657"/>
      <c r="K122" s="657"/>
      <c r="L122" s="657"/>
      <c r="M122" s="657"/>
      <c r="N122" s="657"/>
      <c r="O122" s="657"/>
      <c r="P122" s="657"/>
      <c r="Q122" s="657"/>
      <c r="R122" s="657"/>
      <c r="S122" s="657"/>
      <c r="T122" s="657"/>
      <c r="U122" s="657"/>
      <c r="V122" s="657"/>
      <c r="W122" s="657"/>
      <c r="X122" s="657"/>
      <c r="Y122" s="657"/>
      <c r="Z122" s="657"/>
      <c r="AA122" s="657"/>
      <c r="AB122" s="657"/>
      <c r="AC122" s="657"/>
      <c r="AD122" s="657"/>
      <c r="AE122" s="657"/>
      <c r="AF122" s="657"/>
      <c r="AG122" s="657"/>
      <c r="AH122" s="657"/>
      <c r="AI122" s="657"/>
      <c r="AJ122" s="272"/>
    </row>
    <row r="123" spans="1:37" s="79" customFormat="1" ht="21" customHeight="1">
      <c r="A123" s="664"/>
      <c r="B123" s="472"/>
      <c r="C123" s="472"/>
      <c r="D123" s="665"/>
      <c r="E123" s="61" t="b">
        <v>1</v>
      </c>
      <c r="F123" s="655" t="s">
        <v>95</v>
      </c>
      <c r="G123" s="655"/>
      <c r="H123" s="655"/>
      <c r="I123" s="655"/>
      <c r="J123" s="655"/>
      <c r="K123" s="655"/>
      <c r="L123" s="655"/>
      <c r="M123" s="655"/>
      <c r="N123" s="655"/>
      <c r="O123" s="655"/>
      <c r="P123" s="655"/>
      <c r="Q123" s="655"/>
      <c r="R123" s="655"/>
      <c r="S123" s="655"/>
      <c r="T123" s="655"/>
      <c r="U123" s="655"/>
      <c r="V123" s="655"/>
      <c r="W123" s="655"/>
      <c r="X123" s="655"/>
      <c r="Y123" s="655"/>
      <c r="Z123" s="655"/>
      <c r="AA123" s="655"/>
      <c r="AB123" s="655"/>
      <c r="AC123" s="655"/>
      <c r="AD123" s="655"/>
      <c r="AE123" s="655"/>
      <c r="AF123" s="655"/>
      <c r="AG123" s="655"/>
      <c r="AH123" s="655"/>
      <c r="AI123" s="655"/>
      <c r="AJ123" s="678"/>
    </row>
    <row r="124" spans="1:37" s="79" customFormat="1" ht="13.5" customHeight="1">
      <c r="A124" s="664"/>
      <c r="B124" s="472"/>
      <c r="C124" s="472"/>
      <c r="D124" s="665"/>
      <c r="E124" s="61" t="b">
        <v>0</v>
      </c>
      <c r="F124" s="655" t="s">
        <v>96</v>
      </c>
      <c r="G124" s="655"/>
      <c r="H124" s="655"/>
      <c r="I124" s="655"/>
      <c r="J124" s="655"/>
      <c r="K124" s="655"/>
      <c r="L124" s="655"/>
      <c r="M124" s="655"/>
      <c r="N124" s="655"/>
      <c r="O124" s="655"/>
      <c r="P124" s="655"/>
      <c r="Q124" s="655"/>
      <c r="R124" s="655"/>
      <c r="S124" s="655"/>
      <c r="T124" s="655"/>
      <c r="U124" s="655"/>
      <c r="V124" s="655"/>
      <c r="W124" s="655"/>
      <c r="X124" s="655"/>
      <c r="Y124" s="655"/>
      <c r="Z124" s="655"/>
      <c r="AA124" s="655"/>
      <c r="AB124" s="655"/>
      <c r="AC124" s="655"/>
      <c r="AD124" s="655"/>
      <c r="AE124" s="655"/>
      <c r="AF124" s="655"/>
      <c r="AG124" s="655"/>
      <c r="AH124" s="655"/>
      <c r="AI124" s="655"/>
      <c r="AJ124" s="270"/>
    </row>
    <row r="125" spans="1:37" s="79" customFormat="1" ht="13.5" customHeight="1">
      <c r="A125" s="666"/>
      <c r="B125" s="667"/>
      <c r="C125" s="667"/>
      <c r="D125" s="668"/>
      <c r="E125" s="65" t="b">
        <v>0</v>
      </c>
      <c r="F125" s="659" t="s">
        <v>97</v>
      </c>
      <c r="G125" s="659"/>
      <c r="H125" s="659"/>
      <c r="I125" s="659"/>
      <c r="J125" s="659"/>
      <c r="K125" s="659"/>
      <c r="L125" s="659"/>
      <c r="M125" s="659"/>
      <c r="N125" s="659"/>
      <c r="O125" s="659"/>
      <c r="P125" s="659"/>
      <c r="Q125" s="659"/>
      <c r="R125" s="659"/>
      <c r="S125" s="659"/>
      <c r="T125" s="659"/>
      <c r="U125" s="659"/>
      <c r="V125" s="659"/>
      <c r="W125" s="659"/>
      <c r="X125" s="659"/>
      <c r="Y125" s="659"/>
      <c r="Z125" s="659"/>
      <c r="AA125" s="659"/>
      <c r="AB125" s="659"/>
      <c r="AC125" s="659"/>
      <c r="AD125" s="659"/>
      <c r="AE125" s="659"/>
      <c r="AF125" s="659"/>
      <c r="AG125" s="659"/>
      <c r="AH125" s="659"/>
      <c r="AI125" s="659"/>
      <c r="AJ125" s="276"/>
    </row>
    <row r="126" spans="1:37" s="79" customFormat="1" ht="13.5" customHeight="1">
      <c r="A126" s="661" t="s">
        <v>98</v>
      </c>
      <c r="B126" s="662"/>
      <c r="C126" s="662"/>
      <c r="D126" s="663"/>
      <c r="E126" s="64" t="b">
        <v>1</v>
      </c>
      <c r="F126" s="657" t="s">
        <v>99</v>
      </c>
      <c r="G126" s="657"/>
      <c r="H126" s="657"/>
      <c r="I126" s="657"/>
      <c r="J126" s="657"/>
      <c r="K126" s="657"/>
      <c r="L126" s="657"/>
      <c r="M126" s="657"/>
      <c r="N126" s="657"/>
      <c r="O126" s="657"/>
      <c r="P126" s="657"/>
      <c r="Q126" s="657"/>
      <c r="R126" s="657"/>
      <c r="S126" s="657"/>
      <c r="T126" s="657"/>
      <c r="U126" s="657"/>
      <c r="V126" s="657"/>
      <c r="W126" s="657"/>
      <c r="X126" s="657"/>
      <c r="Y126" s="657"/>
      <c r="Z126" s="657"/>
      <c r="AA126" s="657"/>
      <c r="AB126" s="657"/>
      <c r="AC126" s="657"/>
      <c r="AD126" s="657"/>
      <c r="AE126" s="657"/>
      <c r="AF126" s="657"/>
      <c r="AG126" s="657"/>
      <c r="AH126" s="657"/>
      <c r="AI126" s="657"/>
      <c r="AJ126" s="658"/>
    </row>
    <row r="127" spans="1:37" s="79" customFormat="1" ht="13.5" customHeight="1">
      <c r="A127" s="664"/>
      <c r="B127" s="472"/>
      <c r="C127" s="472"/>
      <c r="D127" s="665"/>
      <c r="E127" s="61" t="b">
        <v>0</v>
      </c>
      <c r="F127" s="655" t="s">
        <v>100</v>
      </c>
      <c r="G127" s="655"/>
      <c r="H127" s="655"/>
      <c r="I127" s="655"/>
      <c r="J127" s="655"/>
      <c r="K127" s="655"/>
      <c r="L127" s="655"/>
      <c r="M127" s="655"/>
      <c r="N127" s="655"/>
      <c r="O127" s="655"/>
      <c r="P127" s="655"/>
      <c r="Q127" s="655"/>
      <c r="R127" s="655"/>
      <c r="S127" s="655"/>
      <c r="T127" s="655"/>
      <c r="U127" s="655"/>
      <c r="V127" s="655"/>
      <c r="W127" s="655"/>
      <c r="X127" s="655"/>
      <c r="Y127" s="655"/>
      <c r="Z127" s="655"/>
      <c r="AA127" s="655"/>
      <c r="AB127" s="655"/>
      <c r="AC127" s="655"/>
      <c r="AD127" s="655"/>
      <c r="AE127" s="655"/>
      <c r="AF127" s="655"/>
      <c r="AG127" s="655"/>
      <c r="AH127" s="655"/>
      <c r="AI127" s="655"/>
      <c r="AJ127" s="270"/>
    </row>
    <row r="128" spans="1:37" s="79" customFormat="1" ht="13.5" customHeight="1">
      <c r="A128" s="664"/>
      <c r="B128" s="472"/>
      <c r="C128" s="472"/>
      <c r="D128" s="665"/>
      <c r="E128" s="61" t="b">
        <v>0</v>
      </c>
      <c r="F128" s="655" t="s">
        <v>101</v>
      </c>
      <c r="G128" s="655"/>
      <c r="H128" s="655"/>
      <c r="I128" s="655"/>
      <c r="J128" s="655"/>
      <c r="K128" s="655"/>
      <c r="L128" s="655"/>
      <c r="M128" s="655"/>
      <c r="N128" s="655"/>
      <c r="O128" s="655"/>
      <c r="P128" s="655"/>
      <c r="Q128" s="655"/>
      <c r="R128" s="655"/>
      <c r="S128" s="655"/>
      <c r="T128" s="655"/>
      <c r="U128" s="655"/>
      <c r="V128" s="655"/>
      <c r="W128" s="655"/>
      <c r="X128" s="655"/>
      <c r="Y128" s="655"/>
      <c r="Z128" s="655"/>
      <c r="AA128" s="655"/>
      <c r="AB128" s="655"/>
      <c r="AC128" s="655"/>
      <c r="AD128" s="655"/>
      <c r="AE128" s="655"/>
      <c r="AF128" s="655"/>
      <c r="AG128" s="655"/>
      <c r="AH128" s="655"/>
      <c r="AI128" s="655"/>
      <c r="AJ128" s="270"/>
    </row>
    <row r="129" spans="1:49" s="79" customFormat="1" ht="13.5" customHeight="1" thickBot="1">
      <c r="A129" s="666"/>
      <c r="B129" s="667"/>
      <c r="C129" s="667"/>
      <c r="D129" s="668"/>
      <c r="E129" s="66" t="b">
        <v>0</v>
      </c>
      <c r="F129" s="656" t="s">
        <v>102</v>
      </c>
      <c r="G129" s="656"/>
      <c r="H129" s="656"/>
      <c r="I129" s="656"/>
      <c r="J129" s="656"/>
      <c r="K129" s="656"/>
      <c r="L129" s="656"/>
      <c r="M129" s="656"/>
      <c r="N129" s="656"/>
      <c r="O129" s="656"/>
      <c r="P129" s="656"/>
      <c r="Q129" s="656"/>
      <c r="R129" s="656"/>
      <c r="S129" s="656"/>
      <c r="T129" s="656"/>
      <c r="U129" s="656"/>
      <c r="V129" s="656"/>
      <c r="W129" s="656"/>
      <c r="X129" s="656"/>
      <c r="Y129" s="656"/>
      <c r="Z129" s="656"/>
      <c r="AA129" s="656"/>
      <c r="AB129" s="656"/>
      <c r="AC129" s="656"/>
      <c r="AD129" s="656"/>
      <c r="AE129" s="656"/>
      <c r="AF129" s="656"/>
      <c r="AG129" s="656"/>
      <c r="AH129" s="656"/>
      <c r="AI129" s="656"/>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3"/>
      <c r="B132" s="754"/>
      <c r="C132" s="754"/>
      <c r="D132" s="754"/>
      <c r="E132" s="754"/>
      <c r="F132" s="754"/>
      <c r="G132" s="754"/>
      <c r="H132" s="754"/>
      <c r="I132" s="754"/>
      <c r="J132" s="754"/>
      <c r="K132" s="754"/>
      <c r="L132" s="754"/>
      <c r="M132" s="754"/>
      <c r="N132" s="754"/>
      <c r="O132" s="754"/>
      <c r="P132" s="754"/>
      <c r="Q132" s="754"/>
      <c r="R132" s="754"/>
      <c r="S132" s="754"/>
      <c r="T132" s="754"/>
      <c r="U132" s="754"/>
      <c r="V132" s="754"/>
      <c r="W132" s="754"/>
      <c r="X132" s="754"/>
      <c r="Y132" s="754"/>
      <c r="Z132" s="754"/>
      <c r="AA132" s="754"/>
      <c r="AB132" s="754"/>
      <c r="AC132" s="754"/>
      <c r="AD132" s="754"/>
      <c r="AE132" s="754"/>
      <c r="AF132" s="754"/>
      <c r="AG132" s="754"/>
      <c r="AH132" s="754"/>
      <c r="AI132" s="754"/>
      <c r="AJ132" s="75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71" t="s">
        <v>122</v>
      </c>
      <c r="C135" s="671"/>
      <c r="D135" s="671"/>
      <c r="E135" s="671"/>
      <c r="F135" s="671"/>
      <c r="G135" s="671"/>
      <c r="H135" s="671"/>
      <c r="I135" s="671"/>
      <c r="J135" s="671"/>
      <c r="K135" s="671"/>
      <c r="L135" s="671"/>
      <c r="M135" s="671"/>
      <c r="N135" s="671"/>
      <c r="O135" s="671"/>
      <c r="P135" s="671"/>
      <c r="Q135" s="671"/>
      <c r="R135" s="671"/>
      <c r="S135" s="671"/>
      <c r="T135" s="671"/>
      <c r="U135" s="671"/>
      <c r="V135" s="671"/>
      <c r="W135" s="671"/>
      <c r="X135" s="671"/>
      <c r="Y135" s="671"/>
      <c r="Z135" s="671"/>
      <c r="AA135" s="671"/>
      <c r="AB135" s="671"/>
      <c r="AC135" s="671"/>
      <c r="AD135" s="671"/>
      <c r="AE135" s="671"/>
      <c r="AF135" s="671"/>
      <c r="AG135" s="671"/>
      <c r="AH135" s="671"/>
      <c r="AI135" s="671"/>
      <c r="AJ135" s="671"/>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70" t="s">
        <v>68</v>
      </c>
      <c r="C138" s="670"/>
      <c r="D138" s="670"/>
      <c r="E138" s="670"/>
      <c r="F138" s="670"/>
      <c r="G138" s="670"/>
      <c r="H138" s="670"/>
      <c r="I138" s="670"/>
      <c r="J138" s="670"/>
      <c r="K138" s="670"/>
      <c r="L138" s="670"/>
      <c r="M138" s="670"/>
      <c r="N138" s="670"/>
      <c r="O138" s="670"/>
      <c r="P138" s="670"/>
      <c r="Q138" s="670"/>
      <c r="R138" s="670"/>
      <c r="S138" s="670"/>
      <c r="T138" s="670"/>
      <c r="U138" s="670"/>
      <c r="V138" s="670"/>
      <c r="W138" s="670"/>
      <c r="X138" s="670"/>
      <c r="Y138" s="670"/>
      <c r="Z138" s="670"/>
      <c r="AA138" s="670"/>
      <c r="AB138" s="670"/>
      <c r="AC138" s="670"/>
      <c r="AD138" s="670"/>
      <c r="AE138" s="670"/>
      <c r="AF138" s="670"/>
      <c r="AG138" s="670"/>
      <c r="AH138" s="670"/>
      <c r="AI138" s="670"/>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8">
        <v>6</v>
      </c>
      <c r="E140" s="749"/>
      <c r="F140" s="299" t="s">
        <v>2</v>
      </c>
      <c r="G140" s="748" t="s">
        <v>239</v>
      </c>
      <c r="H140" s="749"/>
      <c r="I140" s="299" t="s">
        <v>3</v>
      </c>
      <c r="J140" s="748" t="s">
        <v>239</v>
      </c>
      <c r="K140" s="749"/>
      <c r="L140" s="299" t="s">
        <v>6</v>
      </c>
      <c r="M140" s="300"/>
      <c r="N140" s="750" t="s">
        <v>39</v>
      </c>
      <c r="O140" s="750"/>
      <c r="P140" s="750"/>
      <c r="Q140" s="751" t="str">
        <f>IF(G8="","",G8)</f>
        <v>○○ケアサービス</v>
      </c>
      <c r="R140" s="751"/>
      <c r="S140" s="751"/>
      <c r="T140" s="751"/>
      <c r="U140" s="751"/>
      <c r="V140" s="751"/>
      <c r="W140" s="751"/>
      <c r="X140" s="751"/>
      <c r="Y140" s="751"/>
      <c r="Z140" s="751"/>
      <c r="AA140" s="751"/>
      <c r="AB140" s="751"/>
      <c r="AC140" s="751"/>
      <c r="AD140" s="751"/>
      <c r="AE140" s="751"/>
      <c r="AF140" s="751"/>
      <c r="AG140" s="751"/>
      <c r="AH140" s="751"/>
      <c r="AI140" s="751"/>
      <c r="AJ140" s="752"/>
    </row>
    <row r="141" spans="1:49" s="301" customFormat="1" ht="19.5" customHeight="1">
      <c r="A141" s="298"/>
      <c r="B141" s="302"/>
      <c r="C141" s="299"/>
      <c r="D141" s="299"/>
      <c r="E141" s="299"/>
      <c r="F141" s="299"/>
      <c r="G141" s="299"/>
      <c r="H141" s="299"/>
      <c r="I141" s="299"/>
      <c r="J141" s="299"/>
      <c r="K141" s="299"/>
      <c r="L141" s="299"/>
      <c r="M141" s="299"/>
      <c r="N141" s="742" t="s">
        <v>168</v>
      </c>
      <c r="O141" s="742"/>
      <c r="P141" s="742"/>
      <c r="Q141" s="743" t="s">
        <v>49</v>
      </c>
      <c r="R141" s="743"/>
      <c r="S141" s="744" t="s">
        <v>240</v>
      </c>
      <c r="T141" s="744"/>
      <c r="U141" s="744"/>
      <c r="V141" s="744"/>
      <c r="W141" s="744"/>
      <c r="X141" s="745" t="s">
        <v>50</v>
      </c>
      <c r="Y141" s="745"/>
      <c r="Z141" s="744" t="s">
        <v>241</v>
      </c>
      <c r="AA141" s="744"/>
      <c r="AB141" s="744"/>
      <c r="AC141" s="744"/>
      <c r="AD141" s="744"/>
      <c r="AE141" s="744"/>
      <c r="AF141" s="744"/>
      <c r="AG141" s="744"/>
      <c r="AH141" s="744"/>
      <c r="AI141" s="746"/>
      <c r="AJ141" s="747"/>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32" t="s">
        <v>155</v>
      </c>
      <c r="B148" s="732"/>
      <c r="C148" s="732"/>
      <c r="D148" s="732"/>
      <c r="E148" s="732"/>
      <c r="F148" s="732"/>
      <c r="G148" s="732"/>
      <c r="H148" s="732"/>
      <c r="I148" s="732"/>
      <c r="J148" s="732"/>
      <c r="K148" s="732"/>
      <c r="L148" s="732"/>
      <c r="M148" s="732"/>
      <c r="N148" s="732"/>
      <c r="O148" s="732"/>
      <c r="P148" s="732"/>
      <c r="Q148" s="732"/>
      <c r="R148" s="732"/>
      <c r="S148" s="732"/>
      <c r="T148" s="732"/>
      <c r="U148" s="732"/>
      <c r="V148" s="732"/>
      <c r="W148" s="732"/>
      <c r="X148" s="732"/>
      <c r="Y148" s="732"/>
      <c r="Z148" s="732"/>
      <c r="AA148" s="732"/>
      <c r="AB148" s="732"/>
      <c r="AC148" s="732"/>
      <c r="AD148" s="732"/>
      <c r="AE148" s="732"/>
      <c r="AF148" s="732"/>
      <c r="AG148" s="732"/>
      <c r="AH148" s="732"/>
      <c r="AI148" s="732"/>
      <c r="AJ148" s="732"/>
    </row>
    <row r="149" spans="1:36">
      <c r="A149" s="734" t="s">
        <v>292</v>
      </c>
      <c r="B149" s="736" t="s">
        <v>294</v>
      </c>
      <c r="C149" s="727"/>
      <c r="D149" s="727"/>
      <c r="E149" s="727"/>
      <c r="F149" s="727"/>
      <c r="G149" s="727"/>
      <c r="H149" s="727"/>
      <c r="I149" s="727"/>
      <c r="J149" s="727"/>
      <c r="K149" s="727"/>
      <c r="L149" s="727"/>
      <c r="M149" s="727"/>
      <c r="N149" s="727"/>
      <c r="O149" s="727"/>
      <c r="P149" s="727"/>
      <c r="Q149" s="727"/>
      <c r="R149" s="727"/>
      <c r="S149" s="727"/>
      <c r="T149" s="727"/>
      <c r="U149" s="727"/>
      <c r="V149" s="727"/>
      <c r="W149" s="727"/>
      <c r="X149" s="727"/>
      <c r="Y149" s="727"/>
      <c r="Z149" s="727"/>
      <c r="AA149" s="727"/>
      <c r="AB149" s="727"/>
      <c r="AC149" s="727"/>
      <c r="AD149" s="727"/>
      <c r="AE149" s="727"/>
      <c r="AF149" s="727"/>
      <c r="AG149" s="727"/>
      <c r="AH149" s="727"/>
      <c r="AI149" s="728"/>
      <c r="AJ149" s="313" t="str">
        <f>V34</f>
        <v>○</v>
      </c>
    </row>
    <row r="150" spans="1:36">
      <c r="A150" s="735"/>
      <c r="B150" s="737" t="s">
        <v>295</v>
      </c>
      <c r="C150" s="729"/>
      <c r="D150" s="729"/>
      <c r="E150" s="729"/>
      <c r="F150" s="729"/>
      <c r="G150" s="729"/>
      <c r="H150" s="729"/>
      <c r="I150" s="729"/>
      <c r="J150" s="729"/>
      <c r="K150" s="729"/>
      <c r="L150" s="729"/>
      <c r="M150" s="729"/>
      <c r="N150" s="729"/>
      <c r="O150" s="729"/>
      <c r="P150" s="729"/>
      <c r="Q150" s="729"/>
      <c r="R150" s="729"/>
      <c r="S150" s="729"/>
      <c r="T150" s="729"/>
      <c r="U150" s="729"/>
      <c r="V150" s="729"/>
      <c r="W150" s="729"/>
      <c r="X150" s="729"/>
      <c r="Y150" s="729"/>
      <c r="Z150" s="729"/>
      <c r="AA150" s="729"/>
      <c r="AB150" s="729"/>
      <c r="AC150" s="729"/>
      <c r="AD150" s="729"/>
      <c r="AE150" s="729"/>
      <c r="AF150" s="729"/>
      <c r="AG150" s="729"/>
      <c r="AH150" s="729"/>
      <c r="AI150" s="730"/>
      <c r="AJ150" s="313" t="str">
        <f>AC34</f>
        <v>○</v>
      </c>
    </row>
    <row r="151" spans="1:36">
      <c r="A151" s="735"/>
      <c r="B151" s="737" t="s">
        <v>296</v>
      </c>
      <c r="C151" s="729"/>
      <c r="D151" s="729"/>
      <c r="E151" s="729"/>
      <c r="F151" s="729"/>
      <c r="G151" s="729"/>
      <c r="H151" s="729"/>
      <c r="I151" s="729"/>
      <c r="J151" s="729"/>
      <c r="K151" s="729"/>
      <c r="L151" s="729"/>
      <c r="M151" s="729"/>
      <c r="N151" s="729"/>
      <c r="O151" s="729"/>
      <c r="P151" s="729"/>
      <c r="Q151" s="729"/>
      <c r="R151" s="729"/>
      <c r="S151" s="729"/>
      <c r="T151" s="729"/>
      <c r="U151" s="729"/>
      <c r="V151" s="729"/>
      <c r="W151" s="729"/>
      <c r="X151" s="729"/>
      <c r="Y151" s="729"/>
      <c r="Z151" s="729"/>
      <c r="AA151" s="729"/>
      <c r="AB151" s="729"/>
      <c r="AC151" s="729"/>
      <c r="AD151" s="729"/>
      <c r="AE151" s="729"/>
      <c r="AF151" s="729"/>
      <c r="AG151" s="729"/>
      <c r="AH151" s="729"/>
      <c r="AI151" s="730"/>
      <c r="AJ151" s="313" t="str">
        <f>AJ34</f>
        <v>○</v>
      </c>
    </row>
    <row r="152" spans="1:36">
      <c r="A152" s="314" t="s">
        <v>293</v>
      </c>
      <c r="B152" s="738" t="s">
        <v>310</v>
      </c>
      <c r="C152" s="739"/>
      <c r="D152" s="739"/>
      <c r="E152" s="739"/>
      <c r="F152" s="739"/>
      <c r="G152" s="739"/>
      <c r="H152" s="739"/>
      <c r="I152" s="739"/>
      <c r="J152" s="739"/>
      <c r="K152" s="739"/>
      <c r="L152" s="739"/>
      <c r="M152" s="739"/>
      <c r="N152" s="739"/>
      <c r="O152" s="739"/>
      <c r="P152" s="739"/>
      <c r="Q152" s="739"/>
      <c r="R152" s="739"/>
      <c r="S152" s="739"/>
      <c r="T152" s="739"/>
      <c r="U152" s="739"/>
      <c r="V152" s="739"/>
      <c r="W152" s="739"/>
      <c r="X152" s="739"/>
      <c r="Y152" s="739"/>
      <c r="Z152" s="739"/>
      <c r="AA152" s="739"/>
      <c r="AB152" s="739"/>
      <c r="AC152" s="739"/>
      <c r="AD152" s="739"/>
      <c r="AE152" s="739"/>
      <c r="AF152" s="739"/>
      <c r="AG152" s="739"/>
      <c r="AH152" s="739"/>
      <c r="AI152" s="740"/>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32" t="s">
        <v>235</v>
      </c>
      <c r="B154" s="732"/>
      <c r="C154" s="732"/>
      <c r="D154" s="732"/>
      <c r="E154" s="732"/>
      <c r="F154" s="732"/>
      <c r="G154" s="732"/>
      <c r="H154" s="732"/>
      <c r="I154" s="732"/>
      <c r="J154" s="732"/>
      <c r="K154" s="732"/>
      <c r="L154" s="732"/>
      <c r="M154" s="732"/>
      <c r="N154" s="732"/>
      <c r="O154" s="732"/>
      <c r="P154" s="732"/>
      <c r="Q154" s="732"/>
      <c r="R154" s="732"/>
      <c r="S154" s="732"/>
      <c r="T154" s="732"/>
      <c r="U154" s="732"/>
      <c r="V154" s="732"/>
      <c r="W154" s="732"/>
      <c r="X154" s="732"/>
      <c r="Y154" s="732"/>
      <c r="Z154" s="732"/>
      <c r="AA154" s="732"/>
      <c r="AB154" s="732"/>
      <c r="AC154" s="732"/>
      <c r="AD154" s="732"/>
      <c r="AE154" s="732"/>
      <c r="AF154" s="732"/>
      <c r="AG154" s="732"/>
      <c r="AH154" s="732"/>
      <c r="AI154" s="732"/>
      <c r="AJ154" s="732"/>
    </row>
    <row r="155" spans="1:36">
      <c r="A155" s="741" t="s">
        <v>298</v>
      </c>
      <c r="B155" s="727" t="s">
        <v>297</v>
      </c>
      <c r="C155" s="727"/>
      <c r="D155" s="727"/>
      <c r="E155" s="727"/>
      <c r="F155" s="727"/>
      <c r="G155" s="727"/>
      <c r="H155" s="727"/>
      <c r="I155" s="727"/>
      <c r="J155" s="727"/>
      <c r="K155" s="727"/>
      <c r="L155" s="727"/>
      <c r="M155" s="727"/>
      <c r="N155" s="727"/>
      <c r="O155" s="727"/>
      <c r="P155" s="727"/>
      <c r="Q155" s="727"/>
      <c r="R155" s="727"/>
      <c r="S155" s="727"/>
      <c r="T155" s="727"/>
      <c r="U155" s="727"/>
      <c r="V155" s="727"/>
      <c r="W155" s="727"/>
      <c r="X155" s="727"/>
      <c r="Y155" s="727"/>
      <c r="Z155" s="727"/>
      <c r="AA155" s="727"/>
      <c r="AB155" s="727"/>
      <c r="AC155" s="727"/>
      <c r="AD155" s="727"/>
      <c r="AE155" s="727"/>
      <c r="AF155" s="727"/>
      <c r="AG155" s="727"/>
      <c r="AH155" s="727"/>
      <c r="AI155" s="728"/>
      <c r="AJ155" s="313" t="str">
        <f>AJ78</f>
        <v>○</v>
      </c>
    </row>
    <row r="156" spans="1:36">
      <c r="A156" s="726"/>
      <c r="B156" s="729" t="s">
        <v>301</v>
      </c>
      <c r="C156" s="729"/>
      <c r="D156" s="729"/>
      <c r="E156" s="729"/>
      <c r="F156" s="729"/>
      <c r="G156" s="729"/>
      <c r="H156" s="729"/>
      <c r="I156" s="729"/>
      <c r="J156" s="729"/>
      <c r="K156" s="729"/>
      <c r="L156" s="729"/>
      <c r="M156" s="729"/>
      <c r="N156" s="729"/>
      <c r="O156" s="729"/>
      <c r="P156" s="729"/>
      <c r="Q156" s="729"/>
      <c r="R156" s="729"/>
      <c r="S156" s="729"/>
      <c r="T156" s="729"/>
      <c r="U156" s="729"/>
      <c r="V156" s="729"/>
      <c r="W156" s="729"/>
      <c r="X156" s="729"/>
      <c r="Y156" s="729"/>
      <c r="Z156" s="729"/>
      <c r="AA156" s="729"/>
      <c r="AB156" s="729"/>
      <c r="AC156" s="729"/>
      <c r="AD156" s="729"/>
      <c r="AE156" s="729"/>
      <c r="AF156" s="729"/>
      <c r="AG156" s="729"/>
      <c r="AH156" s="729"/>
      <c r="AI156" s="730"/>
      <c r="AJ156" s="313" t="str">
        <f>AJ79</f>
        <v>○</v>
      </c>
    </row>
    <row r="157" spans="1:36" ht="13.5" customHeight="1">
      <c r="A157" s="726"/>
      <c r="B157" s="729" t="s">
        <v>302</v>
      </c>
      <c r="C157" s="729"/>
      <c r="D157" s="729"/>
      <c r="E157" s="729"/>
      <c r="F157" s="729"/>
      <c r="G157" s="729"/>
      <c r="H157" s="729"/>
      <c r="I157" s="729"/>
      <c r="J157" s="729"/>
      <c r="K157" s="729"/>
      <c r="L157" s="729"/>
      <c r="M157" s="729"/>
      <c r="N157" s="729"/>
      <c r="O157" s="729"/>
      <c r="P157" s="729"/>
      <c r="Q157" s="729"/>
      <c r="R157" s="729"/>
      <c r="S157" s="729"/>
      <c r="T157" s="729"/>
      <c r="U157" s="729"/>
      <c r="V157" s="729"/>
      <c r="W157" s="729"/>
      <c r="X157" s="729"/>
      <c r="Y157" s="729"/>
      <c r="Z157" s="729"/>
      <c r="AA157" s="729"/>
      <c r="AB157" s="729"/>
      <c r="AC157" s="729"/>
      <c r="AD157" s="729"/>
      <c r="AE157" s="729"/>
      <c r="AF157" s="729"/>
      <c r="AG157" s="729"/>
      <c r="AH157" s="729"/>
      <c r="AI157" s="730"/>
      <c r="AJ157" s="313" t="str">
        <f>AJ74</f>
        <v>○</v>
      </c>
    </row>
    <row r="158" spans="1:36" ht="13.5" customHeight="1">
      <c r="A158" s="726"/>
      <c r="B158" s="729" t="s">
        <v>303</v>
      </c>
      <c r="C158" s="729"/>
      <c r="D158" s="729"/>
      <c r="E158" s="729"/>
      <c r="F158" s="729"/>
      <c r="G158" s="729"/>
      <c r="H158" s="729"/>
      <c r="I158" s="729"/>
      <c r="J158" s="729"/>
      <c r="K158" s="729"/>
      <c r="L158" s="729"/>
      <c r="M158" s="729"/>
      <c r="N158" s="729"/>
      <c r="O158" s="729"/>
      <c r="P158" s="729"/>
      <c r="Q158" s="729"/>
      <c r="R158" s="729"/>
      <c r="S158" s="729"/>
      <c r="T158" s="729"/>
      <c r="U158" s="729"/>
      <c r="V158" s="729"/>
      <c r="W158" s="729"/>
      <c r="X158" s="729"/>
      <c r="Y158" s="729"/>
      <c r="Z158" s="729"/>
      <c r="AA158" s="729"/>
      <c r="AB158" s="729"/>
      <c r="AC158" s="729"/>
      <c r="AD158" s="729"/>
      <c r="AE158" s="729"/>
      <c r="AF158" s="729"/>
      <c r="AG158" s="729"/>
      <c r="AH158" s="729"/>
      <c r="AI158" s="730"/>
      <c r="AJ158" s="313" t="str">
        <f>AF82</f>
        <v>○</v>
      </c>
    </row>
    <row r="159" spans="1:36" ht="27" customHeight="1">
      <c r="A159" s="726"/>
      <c r="B159" s="708" t="s">
        <v>311</v>
      </c>
      <c r="C159" s="708"/>
      <c r="D159" s="708"/>
      <c r="E159" s="708"/>
      <c r="F159" s="708"/>
      <c r="G159" s="708"/>
      <c r="H159" s="708"/>
      <c r="I159" s="708"/>
      <c r="J159" s="708"/>
      <c r="K159" s="708"/>
      <c r="L159" s="708"/>
      <c r="M159" s="708"/>
      <c r="N159" s="708"/>
      <c r="O159" s="708"/>
      <c r="P159" s="708"/>
      <c r="Q159" s="708"/>
      <c r="R159" s="708"/>
      <c r="S159" s="708"/>
      <c r="T159" s="708"/>
      <c r="U159" s="708"/>
      <c r="V159" s="708"/>
      <c r="W159" s="708"/>
      <c r="X159" s="708"/>
      <c r="Y159" s="708"/>
      <c r="Z159" s="708"/>
      <c r="AA159" s="708"/>
      <c r="AB159" s="708"/>
      <c r="AC159" s="708"/>
      <c r="AD159" s="708"/>
      <c r="AE159" s="708"/>
      <c r="AF159" s="708"/>
      <c r="AG159" s="708"/>
      <c r="AH159" s="708"/>
      <c r="AI159" s="731"/>
      <c r="AJ159" s="313" t="str">
        <f>AF83</f>
        <v>○</v>
      </c>
    </row>
    <row r="160" spans="1:36" ht="16.5" customHeight="1">
      <c r="A160" s="726"/>
      <c r="B160" s="729" t="s">
        <v>304</v>
      </c>
      <c r="C160" s="729"/>
      <c r="D160" s="729"/>
      <c r="E160" s="729"/>
      <c r="F160" s="729"/>
      <c r="G160" s="729"/>
      <c r="H160" s="729"/>
      <c r="I160" s="729"/>
      <c r="J160" s="729"/>
      <c r="K160" s="729"/>
      <c r="L160" s="729"/>
      <c r="M160" s="729"/>
      <c r="N160" s="729"/>
      <c r="O160" s="729"/>
      <c r="P160" s="729"/>
      <c r="Q160" s="729"/>
      <c r="R160" s="729"/>
      <c r="S160" s="729"/>
      <c r="T160" s="729"/>
      <c r="U160" s="729"/>
      <c r="V160" s="729"/>
      <c r="W160" s="729"/>
      <c r="X160" s="729"/>
      <c r="Y160" s="729"/>
      <c r="Z160" s="729"/>
      <c r="AA160" s="729"/>
      <c r="AB160" s="729"/>
      <c r="AC160" s="729"/>
      <c r="AD160" s="729"/>
      <c r="AE160" s="729"/>
      <c r="AF160" s="729"/>
      <c r="AG160" s="729"/>
      <c r="AH160" s="729"/>
      <c r="AI160" s="730"/>
      <c r="AJ160" s="313" t="str">
        <f>AJ90</f>
        <v/>
      </c>
    </row>
    <row r="161" spans="1:36" ht="23.25" customHeight="1">
      <c r="A161" s="725" t="s">
        <v>292</v>
      </c>
      <c r="B161" s="708" t="s">
        <v>299</v>
      </c>
      <c r="C161" s="708"/>
      <c r="D161" s="708"/>
      <c r="E161" s="708"/>
      <c r="F161" s="708"/>
      <c r="G161" s="708"/>
      <c r="H161" s="708"/>
      <c r="I161" s="708"/>
      <c r="J161" s="708"/>
      <c r="K161" s="708"/>
      <c r="L161" s="708"/>
      <c r="M161" s="708"/>
      <c r="N161" s="708"/>
      <c r="O161" s="708"/>
      <c r="P161" s="708"/>
      <c r="Q161" s="708"/>
      <c r="R161" s="708"/>
      <c r="S161" s="708"/>
      <c r="T161" s="708"/>
      <c r="U161" s="708"/>
      <c r="V161" s="708"/>
      <c r="W161" s="708"/>
      <c r="X161" s="708"/>
      <c r="Y161" s="708"/>
      <c r="Z161" s="708"/>
      <c r="AA161" s="708"/>
      <c r="AB161" s="708"/>
      <c r="AC161" s="708"/>
      <c r="AD161" s="708"/>
      <c r="AE161" s="708"/>
      <c r="AF161" s="708"/>
      <c r="AG161" s="708"/>
      <c r="AH161" s="708"/>
      <c r="AI161" s="731"/>
      <c r="AJ161" s="313" t="str">
        <f>AF95</f>
        <v>○</v>
      </c>
    </row>
    <row r="162" spans="1:36" ht="25.5" customHeight="1">
      <c r="A162" s="726"/>
      <c r="B162" s="708" t="s">
        <v>305</v>
      </c>
      <c r="C162" s="708"/>
      <c r="D162" s="708"/>
      <c r="E162" s="708"/>
      <c r="F162" s="708"/>
      <c r="G162" s="708"/>
      <c r="H162" s="708"/>
      <c r="I162" s="708"/>
      <c r="J162" s="708"/>
      <c r="K162" s="708"/>
      <c r="L162" s="708"/>
      <c r="M162" s="708"/>
      <c r="N162" s="708"/>
      <c r="O162" s="708"/>
      <c r="P162" s="708"/>
      <c r="Q162" s="708"/>
      <c r="R162" s="708"/>
      <c r="S162" s="708"/>
      <c r="T162" s="708"/>
      <c r="U162" s="708"/>
      <c r="V162" s="708"/>
      <c r="W162" s="708"/>
      <c r="X162" s="708"/>
      <c r="Y162" s="708"/>
      <c r="Z162" s="708"/>
      <c r="AA162" s="708"/>
      <c r="AB162" s="708"/>
      <c r="AC162" s="708"/>
      <c r="AD162" s="708"/>
      <c r="AE162" s="708"/>
      <c r="AF162" s="708"/>
      <c r="AG162" s="708"/>
      <c r="AH162" s="708"/>
      <c r="AI162" s="731"/>
      <c r="AJ162" s="313" t="str">
        <f>AF97</f>
        <v>○</v>
      </c>
    </row>
    <row r="163" spans="1:36" ht="25.5" customHeight="1">
      <c r="A163" s="315" t="s">
        <v>293</v>
      </c>
      <c r="B163" s="697" t="s">
        <v>300</v>
      </c>
      <c r="C163" s="697"/>
      <c r="D163" s="697"/>
      <c r="E163" s="697"/>
      <c r="F163" s="697"/>
      <c r="G163" s="697"/>
      <c r="H163" s="697"/>
      <c r="I163" s="697"/>
      <c r="J163" s="697"/>
      <c r="K163" s="697"/>
      <c r="L163" s="697"/>
      <c r="M163" s="697"/>
      <c r="N163" s="697"/>
      <c r="O163" s="697"/>
      <c r="P163" s="697"/>
      <c r="Q163" s="697"/>
      <c r="R163" s="697"/>
      <c r="S163" s="697"/>
      <c r="T163" s="697"/>
      <c r="U163" s="697"/>
      <c r="V163" s="697"/>
      <c r="W163" s="697"/>
      <c r="X163" s="697"/>
      <c r="Y163" s="697"/>
      <c r="Z163" s="697"/>
      <c r="AA163" s="697"/>
      <c r="AB163" s="697"/>
      <c r="AC163" s="697"/>
      <c r="AD163" s="697"/>
      <c r="AE163" s="697"/>
      <c r="AF163" s="697"/>
      <c r="AG163" s="697"/>
      <c r="AH163" s="697"/>
      <c r="AI163" s="69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mergeCells count="224">
    <mergeCell ref="A148:AJ148"/>
    <mergeCell ref="A154:AJ15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A161:A162"/>
    <mergeCell ref="B155:AI155"/>
    <mergeCell ref="B156:AI156"/>
    <mergeCell ref="B157:AI157"/>
    <mergeCell ref="B158:AI158"/>
    <mergeCell ref="B159:AI159"/>
    <mergeCell ref="B160:AI160"/>
    <mergeCell ref="B161:AI161"/>
    <mergeCell ref="B162:AI162"/>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S96:W96"/>
    <mergeCell ref="S97:W97"/>
    <mergeCell ref="S94:W94"/>
    <mergeCell ref="S95:W95"/>
    <mergeCell ref="E105:AI105"/>
    <mergeCell ref="A94:B95"/>
    <mergeCell ref="A96:B97"/>
    <mergeCell ref="A110:D113"/>
    <mergeCell ref="F111:AI111"/>
    <mergeCell ref="F123:AJ123"/>
    <mergeCell ref="A92:AJ92"/>
    <mergeCell ref="D95:R95"/>
    <mergeCell ref="Z95:AB95"/>
    <mergeCell ref="B103:AJ103"/>
    <mergeCell ref="A105:D105"/>
    <mergeCell ref="F122:AI122"/>
    <mergeCell ref="A114:D117"/>
    <mergeCell ref="F124:AI124"/>
    <mergeCell ref="F114:AI114"/>
    <mergeCell ref="A118:D121"/>
    <mergeCell ref="F117:AI117"/>
    <mergeCell ref="F116:AI116"/>
    <mergeCell ref="F119:AI119"/>
    <mergeCell ref="F115:AJ115"/>
    <mergeCell ref="F118:AJ118"/>
    <mergeCell ref="F128:AI128"/>
    <mergeCell ref="F129:AI129"/>
    <mergeCell ref="F110:AJ110"/>
    <mergeCell ref="F121:AJ121"/>
    <mergeCell ref="A122:D125"/>
    <mergeCell ref="F112:AI112"/>
    <mergeCell ref="B138:AI138"/>
    <mergeCell ref="B135:AJ135"/>
    <mergeCell ref="F120:AI120"/>
    <mergeCell ref="F113:AJ113"/>
    <mergeCell ref="A126:D129"/>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Z97:AB97"/>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P21" sqref="P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○○ケアサービス</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88" t="s">
        <v>233</v>
      </c>
      <c r="C9" s="789"/>
      <c r="D9" s="789"/>
      <c r="E9" s="789"/>
      <c r="F9" s="789"/>
      <c r="G9" s="789"/>
      <c r="H9" s="789"/>
      <c r="I9" s="789"/>
      <c r="J9" s="789"/>
      <c r="K9" s="789"/>
      <c r="L9" s="789"/>
      <c r="M9" s="789"/>
      <c r="N9" s="789"/>
      <c r="O9" s="789"/>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307</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164</v>
      </c>
      <c r="N13" s="765"/>
      <c r="O13" s="779" t="s">
        <v>61</v>
      </c>
      <c r="P13" s="781" t="s">
        <v>8</v>
      </c>
      <c r="Q13" s="334" t="s">
        <v>313</v>
      </c>
      <c r="R13" s="335"/>
      <c r="S13" s="336" t="s">
        <v>312</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1334567890</v>
      </c>
      <c r="C19" s="791"/>
      <c r="D19" s="791"/>
      <c r="E19" s="791"/>
      <c r="F19" s="791"/>
      <c r="G19" s="791"/>
      <c r="H19" s="791"/>
      <c r="I19" s="791"/>
      <c r="J19" s="791"/>
      <c r="K19" s="792"/>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90">
        <f>IF(基本情報入力シート!C54="","",基本情報入力シート!C54)</f>
        <v>1334567890</v>
      </c>
      <c r="C20" s="791"/>
      <c r="D20" s="791"/>
      <c r="E20" s="791"/>
      <c r="F20" s="791"/>
      <c r="G20" s="791"/>
      <c r="H20" s="791"/>
      <c r="I20" s="791"/>
      <c r="J20" s="791"/>
      <c r="K20" s="792"/>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90">
        <f>IF(基本情報入力シート!C55="","",基本情報入力シート!C55)</f>
        <v>1334567891</v>
      </c>
      <c r="C21" s="791"/>
      <c r="D21" s="791"/>
      <c r="E21" s="791"/>
      <c r="F21" s="791"/>
      <c r="G21" s="791"/>
      <c r="H21" s="791"/>
      <c r="I21" s="791"/>
      <c r="J21" s="791"/>
      <c r="K21" s="792"/>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90">
        <f>IF(基本情報入力シート!C56="","",基本情報入力シート!C56)</f>
        <v>1334567892</v>
      </c>
      <c r="C22" s="791"/>
      <c r="D22" s="791"/>
      <c r="E22" s="791"/>
      <c r="F22" s="791"/>
      <c r="G22" s="791"/>
      <c r="H22" s="791"/>
      <c r="I22" s="791"/>
      <c r="J22" s="791"/>
      <c r="K22" s="792"/>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90">
        <f>IF(基本情報入力シート!C57="","",基本情報入力シート!C57)</f>
        <v>1334567893</v>
      </c>
      <c r="C23" s="791"/>
      <c r="D23" s="791"/>
      <c r="E23" s="791"/>
      <c r="F23" s="791"/>
      <c r="G23" s="791"/>
      <c r="H23" s="791"/>
      <c r="I23" s="791"/>
      <c r="J23" s="791"/>
      <c r="K23" s="792"/>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90">
        <f>IF(基本情報入力シート!C58="","",基本情報入力シート!C58)</f>
        <v>1334567893</v>
      </c>
      <c r="C24" s="791"/>
      <c r="D24" s="791"/>
      <c r="E24" s="791"/>
      <c r="F24" s="791"/>
      <c r="G24" s="791"/>
      <c r="H24" s="791"/>
      <c r="I24" s="791"/>
      <c r="J24" s="791"/>
      <c r="K24" s="792"/>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2023-02-27T08:06:40Z</cp:lastPrinted>
  <dcterms:created xsi:type="dcterms:W3CDTF">2023-01-10T13:53:21Z</dcterms:created>
  <dcterms:modified xsi:type="dcterms:W3CDTF">2023-02-28T00:53:47Z</dcterms:modified>
</cp:coreProperties>
</file>